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richa\OneDrive\Desktop\Free Downloads\"/>
    </mc:Choice>
  </mc:AlternateContent>
  <xr:revisionPtr revIDLastSave="0" documentId="13_ncr:1_{0B1DB1F8-CEE3-45F2-9B88-170BF8640A78}" xr6:coauthVersionLast="47" xr6:coauthVersionMax="47" xr10:uidLastSave="{00000000-0000-0000-0000-000000000000}"/>
  <workbookProtection workbookAlgorithmName="SHA-512" workbookHashValue="knVUFznV5mdOaTH9KwQcXbTVD1v/nx4oEMZ/iEVbq63WpXCNSGJcxJgl0Y2+/tLcth03NCBjw2AuJ4F0Dx+t2Q==" workbookSaltValue="DxIL55GQz1A7ndST35bFDQ==" workbookSpinCount="100000" lockStructure="1"/>
  <bookViews>
    <workbookView xWindow="-96" yWindow="-96" windowWidth="23232" windowHeight="12552" tabRatio="798" xr2:uid="{24ED5DE3-EE52-4DE2-9F4F-8123E7A39177}"/>
  </bookViews>
  <sheets>
    <sheet name="Intro &amp; Setup" sheetId="1" r:id="rId1"/>
    <sheet name="Currency Market" sheetId="4" r:id="rId2"/>
    <sheet name="Your Money" sheetId="3" r:id="rId3"/>
    <sheet name="Bureau de Change" sheetId="2" r:id="rId4"/>
    <sheet name="Expert Tips" sheetId="5" r:id="rId5"/>
    <sheet name="Game Results" sheetId="6" r:id="rId6"/>
  </sheets>
  <definedNames>
    <definedName name="_xlnm.Print_Area" localSheetId="3">'Bureau de Change'!$A$1:$BD$1013</definedName>
    <definedName name="_xlnm.Print_Area" localSheetId="1">'Currency Market'!$A$1:$AT$33</definedName>
    <definedName name="_xlnm.Print_Area" localSheetId="5">'Game Results'!$A$1:$AT$132</definedName>
    <definedName name="_xlnm.Print_Area" localSheetId="0">'Intro &amp; Setup'!$A$1:$CY$66</definedName>
    <definedName name="_xlnm.Print_Area" localSheetId="2">'Your Money'!$A$1:$AT$33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V65" i="1" l="1"/>
  <c r="BU65" i="1"/>
  <c r="BT65" i="1"/>
  <c r="BS65" i="1"/>
  <c r="BR65" i="1"/>
  <c r="BQ65" i="1"/>
  <c r="BP65" i="1"/>
  <c r="BO65" i="1"/>
  <c r="BC7" i="3" l="1"/>
  <c r="BC8" i="3"/>
  <c r="BC9" i="3"/>
  <c r="BC10" i="3"/>
  <c r="BC11" i="3"/>
  <c r="BC12" i="3"/>
  <c r="BC13" i="3"/>
  <c r="BC6" i="3"/>
  <c r="BL10" i="4" l="1"/>
  <c r="BK10" i="4"/>
  <c r="BJ10" i="4"/>
  <c r="BI10" i="4"/>
  <c r="BH10" i="4"/>
  <c r="BG10" i="4"/>
  <c r="BF10" i="4"/>
  <c r="BE10" i="4"/>
  <c r="BN65" i="1" l="1"/>
  <c r="BM65" i="1"/>
  <c r="BL65" i="1"/>
  <c r="BK65" i="1"/>
  <c r="BJ65" i="1"/>
  <c r="BI65" i="1"/>
  <c r="BH65" i="1"/>
  <c r="BG65" i="1"/>
  <c r="BF65" i="1"/>
  <c r="BE65" i="1"/>
  <c r="BD65" i="1"/>
  <c r="BC65" i="1"/>
  <c r="BB65" i="1"/>
  <c r="BA65" i="1"/>
  <c r="AZ65" i="1"/>
  <c r="AY65" i="1"/>
  <c r="AX65" i="1"/>
  <c r="AW65" i="1"/>
  <c r="AV65" i="1"/>
  <c r="BV64" i="1"/>
  <c r="BU64" i="1"/>
  <c r="BT64" i="1"/>
  <c r="BS64" i="1"/>
  <c r="BR64" i="1"/>
  <c r="BQ64" i="1"/>
  <c r="BP64" i="1"/>
  <c r="BO64" i="1"/>
  <c r="BN64" i="1"/>
  <c r="BM64" i="1"/>
  <c r="BL64" i="1"/>
  <c r="BK64" i="1"/>
  <c r="BJ64" i="1"/>
  <c r="BI64" i="1"/>
  <c r="BH64" i="1"/>
  <c r="BG64" i="1"/>
  <c r="BF64" i="1"/>
  <c r="BE64" i="1"/>
  <c r="BD64" i="1"/>
  <c r="BC64" i="1"/>
  <c r="BB64" i="1"/>
  <c r="BA64" i="1"/>
  <c r="AZ64" i="1"/>
  <c r="AY64" i="1"/>
  <c r="AX64" i="1"/>
  <c r="AW64" i="1"/>
  <c r="AV64" i="1"/>
  <c r="BV63" i="1"/>
  <c r="BU63" i="1"/>
  <c r="BT63" i="1"/>
  <c r="BS63" i="1"/>
  <c r="BR63" i="1"/>
  <c r="BQ63" i="1"/>
  <c r="BP63" i="1"/>
  <c r="BO63" i="1"/>
  <c r="BN63" i="1"/>
  <c r="BM63" i="1"/>
  <c r="BL63" i="1"/>
  <c r="BK63" i="1"/>
  <c r="BJ63" i="1"/>
  <c r="BI63" i="1"/>
  <c r="BH63" i="1"/>
  <c r="BG63" i="1"/>
  <c r="BF63" i="1"/>
  <c r="BE63" i="1"/>
  <c r="BD63" i="1"/>
  <c r="BC63" i="1"/>
  <c r="BB63" i="1"/>
  <c r="BA63" i="1"/>
  <c r="AZ63" i="1"/>
  <c r="AY63" i="1"/>
  <c r="AX63" i="1"/>
  <c r="AW63" i="1"/>
  <c r="AV63" i="1"/>
  <c r="BV62" i="1"/>
  <c r="BU62" i="1"/>
  <c r="BT62" i="1"/>
  <c r="BS62" i="1"/>
  <c r="BR62" i="1"/>
  <c r="BQ62" i="1"/>
  <c r="BP62" i="1"/>
  <c r="BO62" i="1"/>
  <c r="BN62" i="1"/>
  <c r="BM62" i="1"/>
  <c r="BL62" i="1"/>
  <c r="BK62" i="1"/>
  <c r="BJ62" i="1"/>
  <c r="BI62" i="1"/>
  <c r="BH62" i="1"/>
  <c r="BG62" i="1"/>
  <c r="BF62" i="1"/>
  <c r="BE62" i="1"/>
  <c r="BD62" i="1"/>
  <c r="BC62" i="1"/>
  <c r="BB62" i="1"/>
  <c r="BA62" i="1"/>
  <c r="AZ62" i="1"/>
  <c r="AY62" i="1"/>
  <c r="AX62" i="1"/>
  <c r="AW62" i="1"/>
  <c r="AV62" i="1"/>
  <c r="BV61" i="1"/>
  <c r="BU61" i="1"/>
  <c r="BT61" i="1"/>
  <c r="BS61" i="1"/>
  <c r="BR61" i="1"/>
  <c r="BQ61" i="1"/>
  <c r="BP61" i="1"/>
  <c r="BO61" i="1"/>
  <c r="BN61" i="1"/>
  <c r="BM61" i="1"/>
  <c r="BL61" i="1"/>
  <c r="BK61" i="1"/>
  <c r="BJ61" i="1"/>
  <c r="BI61" i="1"/>
  <c r="BH61" i="1"/>
  <c r="BG61" i="1"/>
  <c r="BF61" i="1"/>
  <c r="BE61" i="1"/>
  <c r="BD61" i="1"/>
  <c r="BC61" i="1"/>
  <c r="BB61" i="1"/>
  <c r="BA61" i="1"/>
  <c r="AZ61" i="1"/>
  <c r="AY61" i="1"/>
  <c r="AX61" i="1"/>
  <c r="AW61" i="1"/>
  <c r="AV61" i="1"/>
  <c r="BV60" i="1"/>
  <c r="BU60" i="1"/>
  <c r="BT60" i="1"/>
  <c r="BS60" i="1"/>
  <c r="BR60" i="1"/>
  <c r="BQ60" i="1"/>
  <c r="BP60" i="1"/>
  <c r="BO60" i="1"/>
  <c r="BN60" i="1"/>
  <c r="BM60" i="1"/>
  <c r="BL60" i="1"/>
  <c r="BK60" i="1"/>
  <c r="BJ60" i="1"/>
  <c r="BI60" i="1"/>
  <c r="BH60" i="1"/>
  <c r="BG60" i="1"/>
  <c r="BF60" i="1"/>
  <c r="BE60" i="1"/>
  <c r="BD60" i="1"/>
  <c r="BC60" i="1"/>
  <c r="BB60" i="1"/>
  <c r="BA60" i="1"/>
  <c r="AZ60" i="1"/>
  <c r="AY60" i="1"/>
  <c r="AX60" i="1"/>
  <c r="AW60" i="1"/>
  <c r="AV60" i="1"/>
  <c r="BV59" i="1"/>
  <c r="BU59" i="1"/>
  <c r="BT59" i="1"/>
  <c r="BS59" i="1"/>
  <c r="BR59" i="1"/>
  <c r="BQ59" i="1"/>
  <c r="BP59" i="1"/>
  <c r="BO59" i="1"/>
  <c r="BN59" i="1"/>
  <c r="BM59" i="1"/>
  <c r="BL59" i="1"/>
  <c r="BK59" i="1"/>
  <c r="BJ59" i="1"/>
  <c r="BI59" i="1"/>
  <c r="BH59" i="1"/>
  <c r="BG59" i="1"/>
  <c r="BF59" i="1"/>
  <c r="BE59" i="1"/>
  <c r="BD59" i="1"/>
  <c r="BC59" i="1"/>
  <c r="BB59" i="1"/>
  <c r="BA59" i="1"/>
  <c r="AZ59" i="1"/>
  <c r="AY59" i="1"/>
  <c r="AX59" i="1"/>
  <c r="AW59" i="1"/>
  <c r="AV59" i="1"/>
  <c r="BV58" i="1"/>
  <c r="BU58" i="1"/>
  <c r="BT58" i="1"/>
  <c r="BS58" i="1"/>
  <c r="BR58" i="1"/>
  <c r="BQ58" i="1"/>
  <c r="BP58" i="1"/>
  <c r="BO58" i="1"/>
  <c r="BN58" i="1"/>
  <c r="BM58" i="1"/>
  <c r="BL58" i="1"/>
  <c r="BK58" i="1"/>
  <c r="BJ58" i="1"/>
  <c r="BI58" i="1"/>
  <c r="BH58" i="1"/>
  <c r="BG58" i="1"/>
  <c r="BF58" i="1"/>
  <c r="BE58" i="1"/>
  <c r="BD58" i="1"/>
  <c r="BC58" i="1"/>
  <c r="BB58" i="1"/>
  <c r="BA58" i="1"/>
  <c r="AZ58" i="1"/>
  <c r="AY58" i="1"/>
  <c r="AX58" i="1"/>
  <c r="AW58" i="1"/>
  <c r="AV58" i="1"/>
  <c r="BV57" i="1"/>
  <c r="BU57" i="1"/>
  <c r="BT57" i="1"/>
  <c r="BS57" i="1"/>
  <c r="BR57" i="1"/>
  <c r="BQ57" i="1"/>
  <c r="BP57" i="1"/>
  <c r="BO57" i="1"/>
  <c r="BN57" i="1"/>
  <c r="BM57" i="1"/>
  <c r="BL57" i="1"/>
  <c r="BK57" i="1"/>
  <c r="BJ57" i="1"/>
  <c r="BI57" i="1"/>
  <c r="BH57" i="1"/>
  <c r="BG57" i="1"/>
  <c r="BF57" i="1"/>
  <c r="BE57" i="1"/>
  <c r="BD57" i="1"/>
  <c r="BC57" i="1"/>
  <c r="BB57" i="1"/>
  <c r="BA57" i="1"/>
  <c r="AZ57" i="1"/>
  <c r="AY57" i="1"/>
  <c r="AX57" i="1"/>
  <c r="AW57" i="1"/>
  <c r="AV57" i="1"/>
  <c r="BV56" i="1"/>
  <c r="BU56" i="1"/>
  <c r="BT56" i="1"/>
  <c r="BS56" i="1"/>
  <c r="BR56" i="1"/>
  <c r="BQ56" i="1"/>
  <c r="BP56" i="1"/>
  <c r="BO56" i="1"/>
  <c r="BN56" i="1"/>
  <c r="BM56" i="1"/>
  <c r="BL56" i="1"/>
  <c r="BK56" i="1"/>
  <c r="BJ56" i="1"/>
  <c r="BI56" i="1"/>
  <c r="BH56" i="1"/>
  <c r="BG56" i="1"/>
  <c r="BF56" i="1"/>
  <c r="BE56" i="1"/>
  <c r="BD56" i="1"/>
  <c r="BC56" i="1"/>
  <c r="BB56" i="1"/>
  <c r="BA56" i="1"/>
  <c r="AZ56" i="1"/>
  <c r="AY56" i="1"/>
  <c r="AX56" i="1"/>
  <c r="AW56" i="1"/>
  <c r="AV56" i="1"/>
  <c r="BV55" i="1"/>
  <c r="BU55" i="1"/>
  <c r="BT55" i="1"/>
  <c r="BS55" i="1"/>
  <c r="BR55" i="1"/>
  <c r="BQ55" i="1"/>
  <c r="BP55" i="1"/>
  <c r="BO55" i="1"/>
  <c r="BN55" i="1"/>
  <c r="BM55" i="1"/>
  <c r="BL55" i="1"/>
  <c r="BK55" i="1"/>
  <c r="BJ55" i="1"/>
  <c r="BI55" i="1"/>
  <c r="BH55" i="1"/>
  <c r="BG55" i="1"/>
  <c r="BF55" i="1"/>
  <c r="BE55" i="1"/>
  <c r="BD55" i="1"/>
  <c r="BC55" i="1"/>
  <c r="BB55" i="1"/>
  <c r="BA55" i="1"/>
  <c r="AZ55" i="1"/>
  <c r="AY55" i="1"/>
  <c r="AX55" i="1"/>
  <c r="AW55" i="1"/>
  <c r="AV55" i="1"/>
  <c r="BV54" i="1"/>
  <c r="BU54" i="1"/>
  <c r="BT54" i="1"/>
  <c r="BS54" i="1"/>
  <c r="BR54" i="1"/>
  <c r="BQ54" i="1"/>
  <c r="BP54" i="1"/>
  <c r="BO54" i="1"/>
  <c r="BN54" i="1"/>
  <c r="BM54" i="1"/>
  <c r="BL54" i="1"/>
  <c r="BK54" i="1"/>
  <c r="BJ54" i="1"/>
  <c r="BI54" i="1"/>
  <c r="BH54" i="1"/>
  <c r="BG54" i="1"/>
  <c r="BF54" i="1"/>
  <c r="BE54" i="1"/>
  <c r="BD54" i="1"/>
  <c r="BC54" i="1"/>
  <c r="BB54" i="1"/>
  <c r="BA54" i="1"/>
  <c r="AZ54" i="1"/>
  <c r="AY54" i="1"/>
  <c r="AX54" i="1"/>
  <c r="AW54" i="1"/>
  <c r="AV54" i="1"/>
  <c r="BV53" i="1"/>
  <c r="BU53" i="1"/>
  <c r="BT53" i="1"/>
  <c r="BS53" i="1"/>
  <c r="BR53" i="1"/>
  <c r="BQ53" i="1"/>
  <c r="BP53" i="1"/>
  <c r="BO53" i="1"/>
  <c r="BN53" i="1"/>
  <c r="BM53" i="1"/>
  <c r="BL53" i="1"/>
  <c r="BK53" i="1"/>
  <c r="BJ53" i="1"/>
  <c r="BI53" i="1"/>
  <c r="BH53" i="1"/>
  <c r="BG53" i="1"/>
  <c r="BF53" i="1"/>
  <c r="BE53" i="1"/>
  <c r="BD53" i="1"/>
  <c r="BC53" i="1"/>
  <c r="BB53" i="1"/>
  <c r="BA53" i="1"/>
  <c r="AZ53" i="1"/>
  <c r="AY53" i="1"/>
  <c r="AX53" i="1"/>
  <c r="AW53" i="1"/>
  <c r="AV53" i="1"/>
  <c r="BV52" i="1"/>
  <c r="BU52" i="1"/>
  <c r="BT52" i="1"/>
  <c r="BS52" i="1"/>
  <c r="BR52" i="1"/>
  <c r="BQ52" i="1"/>
  <c r="BP52" i="1"/>
  <c r="BO52" i="1"/>
  <c r="BN52" i="1"/>
  <c r="BM52" i="1"/>
  <c r="BL52" i="1"/>
  <c r="BK52" i="1"/>
  <c r="BJ52" i="1"/>
  <c r="BI52" i="1"/>
  <c r="BH52" i="1"/>
  <c r="BG52" i="1"/>
  <c r="BF52" i="1"/>
  <c r="BE52" i="1"/>
  <c r="BD52" i="1"/>
  <c r="BC52" i="1"/>
  <c r="BB52" i="1"/>
  <c r="BA52" i="1"/>
  <c r="AZ52" i="1"/>
  <c r="AY52" i="1"/>
  <c r="AX52" i="1"/>
  <c r="AW52" i="1"/>
  <c r="AV52" i="1"/>
  <c r="BV51" i="1"/>
  <c r="BU51" i="1"/>
  <c r="BT51" i="1"/>
  <c r="BS51" i="1"/>
  <c r="BR51" i="1"/>
  <c r="BQ51" i="1"/>
  <c r="BP51" i="1"/>
  <c r="BO51" i="1"/>
  <c r="BN51" i="1"/>
  <c r="BM51" i="1"/>
  <c r="BL51" i="1"/>
  <c r="BK51" i="1"/>
  <c r="BJ51" i="1"/>
  <c r="BI51" i="1"/>
  <c r="BH51" i="1"/>
  <c r="BG51" i="1"/>
  <c r="BF51" i="1"/>
  <c r="BE51" i="1"/>
  <c r="BD51" i="1"/>
  <c r="BC51" i="1"/>
  <c r="BB51" i="1"/>
  <c r="BA51" i="1"/>
  <c r="AZ51" i="1"/>
  <c r="AY51" i="1"/>
  <c r="AX51" i="1"/>
  <c r="AW51" i="1"/>
  <c r="AV51" i="1"/>
  <c r="BV50" i="1"/>
  <c r="BU50" i="1"/>
  <c r="BT50" i="1"/>
  <c r="BS50" i="1"/>
  <c r="BR50" i="1"/>
  <c r="BQ50" i="1"/>
  <c r="BP50" i="1"/>
  <c r="BO50" i="1"/>
  <c r="BN50" i="1"/>
  <c r="BM50" i="1"/>
  <c r="BL50" i="1"/>
  <c r="BK50" i="1"/>
  <c r="BJ50" i="1"/>
  <c r="BI50" i="1"/>
  <c r="BH50" i="1"/>
  <c r="BG50" i="1"/>
  <c r="BF50" i="1"/>
  <c r="BE50" i="1"/>
  <c r="BD50" i="1"/>
  <c r="BC50" i="1"/>
  <c r="BB50" i="1"/>
  <c r="BA50" i="1"/>
  <c r="AZ50" i="1"/>
  <c r="AY50" i="1"/>
  <c r="AX50" i="1"/>
  <c r="AW50" i="1"/>
  <c r="AV50" i="1"/>
  <c r="BV49" i="1"/>
  <c r="BU49" i="1"/>
  <c r="BT49" i="1"/>
  <c r="BS49" i="1"/>
  <c r="BR49" i="1"/>
  <c r="BQ49" i="1"/>
  <c r="BP49" i="1"/>
  <c r="BO49" i="1"/>
  <c r="BN49" i="1"/>
  <c r="BM49" i="1"/>
  <c r="BL49" i="1"/>
  <c r="BK49" i="1"/>
  <c r="BJ49" i="1"/>
  <c r="BI49" i="1"/>
  <c r="BH49" i="1"/>
  <c r="BG49" i="1"/>
  <c r="BF49" i="1"/>
  <c r="BE49" i="1"/>
  <c r="BD49" i="1"/>
  <c r="BC49" i="1"/>
  <c r="BB49" i="1"/>
  <c r="BA49" i="1"/>
  <c r="AZ49" i="1"/>
  <c r="AY49" i="1"/>
  <c r="AX49" i="1"/>
  <c r="AW49" i="1"/>
  <c r="AV49" i="1"/>
  <c r="BV48" i="1"/>
  <c r="BU48" i="1"/>
  <c r="BT48" i="1"/>
  <c r="BS48" i="1"/>
  <c r="BR48" i="1"/>
  <c r="BQ48" i="1"/>
  <c r="BP48" i="1"/>
  <c r="BO48" i="1"/>
  <c r="BN48" i="1"/>
  <c r="BM48" i="1"/>
  <c r="BL48" i="1"/>
  <c r="BK48" i="1"/>
  <c r="BJ48" i="1"/>
  <c r="BI48" i="1"/>
  <c r="BH48" i="1"/>
  <c r="BG48" i="1"/>
  <c r="BF48" i="1"/>
  <c r="BE48" i="1"/>
  <c r="BD48" i="1"/>
  <c r="BC48" i="1"/>
  <c r="BB48" i="1"/>
  <c r="BA48" i="1"/>
  <c r="AZ48" i="1"/>
  <c r="AY48" i="1"/>
  <c r="AX48" i="1"/>
  <c r="AW48" i="1"/>
  <c r="AV48" i="1"/>
  <c r="BV47" i="1"/>
  <c r="BU47" i="1"/>
  <c r="BT47" i="1"/>
  <c r="BS47" i="1"/>
  <c r="BR47" i="1"/>
  <c r="BQ47" i="1"/>
  <c r="BP47" i="1"/>
  <c r="BO47" i="1"/>
  <c r="BN47" i="1"/>
  <c r="BM47" i="1"/>
  <c r="BL47" i="1"/>
  <c r="BK47" i="1"/>
  <c r="BJ47" i="1"/>
  <c r="BI47" i="1"/>
  <c r="BH47" i="1"/>
  <c r="BG47" i="1"/>
  <c r="BF47" i="1"/>
  <c r="BE47" i="1"/>
  <c r="BD47" i="1"/>
  <c r="BC47" i="1"/>
  <c r="BB47" i="1"/>
  <c r="BA47" i="1"/>
  <c r="AZ47" i="1"/>
  <c r="AY47" i="1"/>
  <c r="AX47" i="1"/>
  <c r="AW47" i="1"/>
  <c r="AV47" i="1"/>
  <c r="BV46" i="1"/>
  <c r="BU46" i="1"/>
  <c r="BT46" i="1"/>
  <c r="BS46" i="1"/>
  <c r="BR46" i="1"/>
  <c r="BQ46" i="1"/>
  <c r="BP46" i="1"/>
  <c r="BO46" i="1"/>
  <c r="BN46" i="1"/>
  <c r="BM46" i="1"/>
  <c r="BL46" i="1"/>
  <c r="BK46" i="1"/>
  <c r="BJ46" i="1"/>
  <c r="BI46" i="1"/>
  <c r="BH46" i="1"/>
  <c r="BG46" i="1"/>
  <c r="BF46" i="1"/>
  <c r="BE46" i="1"/>
  <c r="BD46" i="1"/>
  <c r="BC46" i="1"/>
  <c r="BB46" i="1"/>
  <c r="BA46" i="1"/>
  <c r="AZ46" i="1"/>
  <c r="AY46" i="1"/>
  <c r="AX46" i="1"/>
  <c r="AW46" i="1"/>
  <c r="AV46" i="1"/>
  <c r="BV45" i="1"/>
  <c r="BU45" i="1"/>
  <c r="BT45" i="1"/>
  <c r="BS45" i="1"/>
  <c r="BR45" i="1"/>
  <c r="BQ45" i="1"/>
  <c r="BP45" i="1"/>
  <c r="BO45" i="1"/>
  <c r="BN45" i="1"/>
  <c r="BM45" i="1"/>
  <c r="BL45" i="1"/>
  <c r="BK45" i="1"/>
  <c r="BJ45" i="1"/>
  <c r="BI45" i="1"/>
  <c r="BH45" i="1"/>
  <c r="BG45" i="1"/>
  <c r="BF45" i="1"/>
  <c r="BE45" i="1"/>
  <c r="BD45" i="1"/>
  <c r="BC45" i="1"/>
  <c r="BB45" i="1"/>
  <c r="BA45" i="1"/>
  <c r="AZ45" i="1"/>
  <c r="AY45" i="1"/>
  <c r="AX45" i="1"/>
  <c r="AW45" i="1"/>
  <c r="AV45" i="1"/>
  <c r="BV44" i="1"/>
  <c r="BU44" i="1"/>
  <c r="BT44" i="1"/>
  <c r="BS44" i="1"/>
  <c r="BR44" i="1"/>
  <c r="BQ44" i="1"/>
  <c r="BP44" i="1"/>
  <c r="BO44" i="1"/>
  <c r="BN44" i="1"/>
  <c r="BM44" i="1"/>
  <c r="BL44" i="1"/>
  <c r="BK44" i="1"/>
  <c r="BJ44" i="1"/>
  <c r="BI44" i="1"/>
  <c r="BH44" i="1"/>
  <c r="BG44" i="1"/>
  <c r="BF44" i="1"/>
  <c r="BE44" i="1"/>
  <c r="BD44" i="1"/>
  <c r="BC44" i="1"/>
  <c r="BB44" i="1"/>
  <c r="BA44" i="1"/>
  <c r="AZ44" i="1"/>
  <c r="AY44" i="1"/>
  <c r="AX44" i="1"/>
  <c r="AW44" i="1"/>
  <c r="AV44" i="1"/>
  <c r="BV43" i="1"/>
  <c r="BU43" i="1"/>
  <c r="BT43" i="1"/>
  <c r="BS43" i="1"/>
  <c r="BR43" i="1"/>
  <c r="BQ43" i="1"/>
  <c r="BP43" i="1"/>
  <c r="BO43" i="1"/>
  <c r="BN43" i="1"/>
  <c r="BM43" i="1"/>
  <c r="BL43" i="1"/>
  <c r="BK43" i="1"/>
  <c r="BJ43" i="1"/>
  <c r="BI43" i="1"/>
  <c r="BH43" i="1"/>
  <c r="BG43" i="1"/>
  <c r="BF43" i="1"/>
  <c r="BE43" i="1"/>
  <c r="BD43" i="1"/>
  <c r="BC43" i="1"/>
  <c r="BB43" i="1"/>
  <c r="BA43" i="1"/>
  <c r="AZ43" i="1"/>
  <c r="AY43" i="1"/>
  <c r="AX43" i="1"/>
  <c r="AW43" i="1"/>
  <c r="AV43" i="1"/>
  <c r="BV42" i="1"/>
  <c r="BU42" i="1"/>
  <c r="BT42" i="1"/>
  <c r="BS42" i="1"/>
  <c r="BR42" i="1"/>
  <c r="BQ42" i="1"/>
  <c r="BP42" i="1"/>
  <c r="BO42" i="1"/>
  <c r="BN42" i="1"/>
  <c r="BM42" i="1"/>
  <c r="BL42" i="1"/>
  <c r="BK42" i="1"/>
  <c r="BJ42" i="1"/>
  <c r="BI42" i="1"/>
  <c r="BH42" i="1"/>
  <c r="BG42" i="1"/>
  <c r="BF42" i="1"/>
  <c r="BE42" i="1"/>
  <c r="BD42" i="1"/>
  <c r="BC42" i="1"/>
  <c r="BB42" i="1"/>
  <c r="BA42" i="1"/>
  <c r="AZ42" i="1"/>
  <c r="AY42" i="1"/>
  <c r="AX42" i="1"/>
  <c r="AW42" i="1"/>
  <c r="AV42" i="1"/>
  <c r="BV41" i="1"/>
  <c r="BU41" i="1"/>
  <c r="BT41" i="1"/>
  <c r="BS41" i="1"/>
  <c r="BR41" i="1"/>
  <c r="BQ41" i="1"/>
  <c r="BP41" i="1"/>
  <c r="BO41" i="1"/>
  <c r="BN41" i="1"/>
  <c r="BM41" i="1"/>
  <c r="BL41" i="1"/>
  <c r="BK41" i="1"/>
  <c r="BJ41" i="1"/>
  <c r="BI41" i="1"/>
  <c r="BH41" i="1"/>
  <c r="BG41" i="1"/>
  <c r="BF41" i="1"/>
  <c r="BE41" i="1"/>
  <c r="BD41" i="1"/>
  <c r="BC41" i="1"/>
  <c r="BB41" i="1"/>
  <c r="BA41" i="1"/>
  <c r="AZ41" i="1"/>
  <c r="AY41" i="1"/>
  <c r="AX41" i="1"/>
  <c r="AW41" i="1"/>
  <c r="AV41" i="1"/>
  <c r="BV40" i="1"/>
  <c r="BU40" i="1"/>
  <c r="BT40" i="1"/>
  <c r="BS40" i="1"/>
  <c r="BR40" i="1"/>
  <c r="BQ40" i="1"/>
  <c r="BP40" i="1"/>
  <c r="BO40" i="1"/>
  <c r="BN40" i="1"/>
  <c r="BM40" i="1"/>
  <c r="BL40" i="1"/>
  <c r="BK40" i="1"/>
  <c r="BJ40" i="1"/>
  <c r="BI40" i="1"/>
  <c r="BH40" i="1"/>
  <c r="BG40" i="1"/>
  <c r="BF40" i="1"/>
  <c r="BE40" i="1"/>
  <c r="BD40" i="1"/>
  <c r="BC40" i="1"/>
  <c r="BB40" i="1"/>
  <c r="BA40" i="1"/>
  <c r="AZ40" i="1"/>
  <c r="AY40" i="1"/>
  <c r="AX40" i="1"/>
  <c r="AW40" i="1"/>
  <c r="AV40" i="1"/>
  <c r="BV39" i="1"/>
  <c r="BU39" i="1"/>
  <c r="BT39" i="1"/>
  <c r="BS39" i="1"/>
  <c r="BR39" i="1"/>
  <c r="BQ39" i="1"/>
  <c r="BP39" i="1"/>
  <c r="BO39" i="1"/>
  <c r="BN39" i="1"/>
  <c r="BM39" i="1"/>
  <c r="BL39" i="1"/>
  <c r="BK39" i="1"/>
  <c r="BJ39" i="1"/>
  <c r="BI39" i="1"/>
  <c r="BH39" i="1"/>
  <c r="BG39" i="1"/>
  <c r="BF39" i="1"/>
  <c r="BE39" i="1"/>
  <c r="BD39" i="1"/>
  <c r="BC39" i="1"/>
  <c r="BB39" i="1"/>
  <c r="BA39" i="1"/>
  <c r="AZ39" i="1"/>
  <c r="AY39" i="1"/>
  <c r="AX39" i="1"/>
  <c r="AW39" i="1"/>
  <c r="AV39" i="1"/>
  <c r="BV38" i="1"/>
  <c r="BU38" i="1"/>
  <c r="BT38" i="1"/>
  <c r="BS38" i="1"/>
  <c r="BR38" i="1"/>
  <c r="BQ38" i="1"/>
  <c r="BP38" i="1"/>
  <c r="BO38" i="1"/>
  <c r="BN38" i="1"/>
  <c r="BM38" i="1"/>
  <c r="BL38" i="1"/>
  <c r="BK38" i="1"/>
  <c r="BJ38" i="1"/>
  <c r="BI38" i="1"/>
  <c r="BH38" i="1"/>
  <c r="BG38" i="1"/>
  <c r="BF38" i="1"/>
  <c r="BE38" i="1"/>
  <c r="BD38" i="1"/>
  <c r="BC38" i="1"/>
  <c r="BB38" i="1"/>
  <c r="BA38" i="1"/>
  <c r="AZ38" i="1"/>
  <c r="AY38" i="1"/>
  <c r="AX38" i="1"/>
  <c r="AW38" i="1"/>
  <c r="AV38" i="1"/>
  <c r="BV37" i="1"/>
  <c r="BU37" i="1"/>
  <c r="BT37" i="1"/>
  <c r="BS37" i="1"/>
  <c r="BR37" i="1"/>
  <c r="BQ37" i="1"/>
  <c r="BP37" i="1"/>
  <c r="BO37" i="1"/>
  <c r="BN37" i="1"/>
  <c r="BM37" i="1"/>
  <c r="BL37" i="1"/>
  <c r="BK37" i="1"/>
  <c r="BJ37" i="1"/>
  <c r="BI37" i="1"/>
  <c r="BH37" i="1"/>
  <c r="BG37" i="1"/>
  <c r="BF37" i="1"/>
  <c r="BE37" i="1"/>
  <c r="BD37" i="1"/>
  <c r="BC37" i="1"/>
  <c r="BB37" i="1"/>
  <c r="BA37" i="1"/>
  <c r="AZ37" i="1"/>
  <c r="AY37" i="1"/>
  <c r="AX37" i="1"/>
  <c r="AW37" i="1"/>
  <c r="AV37" i="1"/>
  <c r="BV36" i="1"/>
  <c r="BU36" i="1"/>
  <c r="BT36" i="1"/>
  <c r="BS36" i="1"/>
  <c r="BR36" i="1"/>
  <c r="BQ36" i="1"/>
  <c r="BP36" i="1"/>
  <c r="BO36" i="1"/>
  <c r="BN36" i="1"/>
  <c r="BM36" i="1"/>
  <c r="BL36" i="1"/>
  <c r="BK36" i="1"/>
  <c r="BJ36" i="1"/>
  <c r="BI36" i="1"/>
  <c r="BH36" i="1"/>
  <c r="BG36" i="1"/>
  <c r="BF36" i="1"/>
  <c r="BE36" i="1"/>
  <c r="BD36" i="1"/>
  <c r="BC36" i="1"/>
  <c r="BB36" i="1"/>
  <c r="BA36" i="1"/>
  <c r="AZ36" i="1"/>
  <c r="AY36" i="1"/>
  <c r="AX36" i="1"/>
  <c r="AW36" i="1"/>
  <c r="AV36" i="1"/>
  <c r="BV35" i="1"/>
  <c r="BU35" i="1"/>
  <c r="BT35" i="1"/>
  <c r="BS35" i="1"/>
  <c r="BR35" i="1"/>
  <c r="BQ35" i="1"/>
  <c r="BP35" i="1"/>
  <c r="BO35" i="1"/>
  <c r="BN35" i="1"/>
  <c r="BM35" i="1"/>
  <c r="BL35" i="1"/>
  <c r="BK35" i="1"/>
  <c r="BJ35" i="1"/>
  <c r="BI35" i="1"/>
  <c r="BH35" i="1"/>
  <c r="BG35" i="1"/>
  <c r="BF35" i="1"/>
  <c r="BE35" i="1"/>
  <c r="BD35" i="1"/>
  <c r="BC35" i="1"/>
  <c r="BB35" i="1"/>
  <c r="BA35" i="1"/>
  <c r="AZ35" i="1"/>
  <c r="AY35" i="1"/>
  <c r="AX35" i="1"/>
  <c r="AW35" i="1"/>
  <c r="AV35" i="1"/>
  <c r="BV34" i="1"/>
  <c r="BU34" i="1"/>
  <c r="BT34" i="1"/>
  <c r="BS34" i="1"/>
  <c r="BR34" i="1"/>
  <c r="BQ34" i="1"/>
  <c r="BP34" i="1"/>
  <c r="BO34" i="1"/>
  <c r="BN34" i="1"/>
  <c r="BM34" i="1"/>
  <c r="BL34" i="1"/>
  <c r="BK34" i="1"/>
  <c r="BJ34" i="1"/>
  <c r="BI34" i="1"/>
  <c r="BH34" i="1"/>
  <c r="BG34" i="1"/>
  <c r="BF34" i="1"/>
  <c r="BE34" i="1"/>
  <c r="BD34" i="1"/>
  <c r="BC34" i="1"/>
  <c r="BB34" i="1"/>
  <c r="BA34" i="1"/>
  <c r="AZ34" i="1"/>
  <c r="AY34" i="1"/>
  <c r="AX34" i="1"/>
  <c r="AW34" i="1"/>
  <c r="AV34" i="1"/>
  <c r="BV33" i="1"/>
  <c r="BU33" i="1"/>
  <c r="BT33" i="1"/>
  <c r="BS33" i="1"/>
  <c r="BR33" i="1"/>
  <c r="BQ33" i="1"/>
  <c r="BP33" i="1"/>
  <c r="BO33" i="1"/>
  <c r="BN33" i="1"/>
  <c r="BM33" i="1"/>
  <c r="BL33" i="1"/>
  <c r="BK33" i="1"/>
  <c r="BJ33" i="1"/>
  <c r="BI33" i="1"/>
  <c r="BH33" i="1"/>
  <c r="BG33" i="1"/>
  <c r="BF33" i="1"/>
  <c r="BE33" i="1"/>
  <c r="BD33" i="1"/>
  <c r="BC33" i="1"/>
  <c r="BB33" i="1"/>
  <c r="BA33" i="1"/>
  <c r="AZ33" i="1"/>
  <c r="AY33" i="1"/>
  <c r="AX33" i="1"/>
  <c r="AW33" i="1"/>
  <c r="AV33" i="1"/>
  <c r="BV32" i="1"/>
  <c r="BU32" i="1"/>
  <c r="BT32" i="1"/>
  <c r="BS32" i="1"/>
  <c r="BR32" i="1"/>
  <c r="BQ32" i="1"/>
  <c r="BP32" i="1"/>
  <c r="BO32" i="1"/>
  <c r="BN32" i="1"/>
  <c r="BM32" i="1"/>
  <c r="BL32" i="1"/>
  <c r="BK32" i="1"/>
  <c r="BJ32" i="1"/>
  <c r="BI32" i="1"/>
  <c r="BH32" i="1"/>
  <c r="BG32" i="1"/>
  <c r="BF32" i="1"/>
  <c r="BE32" i="1"/>
  <c r="BD32" i="1"/>
  <c r="BC32" i="1"/>
  <c r="BB32" i="1"/>
  <c r="BA32" i="1"/>
  <c r="AZ32" i="1"/>
  <c r="AY32" i="1"/>
  <c r="AX32" i="1"/>
  <c r="AW32" i="1"/>
  <c r="AV32" i="1"/>
  <c r="BV31" i="1"/>
  <c r="BU31" i="1"/>
  <c r="BT31" i="1"/>
  <c r="BS31" i="1"/>
  <c r="BR31" i="1"/>
  <c r="BQ31" i="1"/>
  <c r="BP31" i="1"/>
  <c r="BO31" i="1"/>
  <c r="BN31" i="1"/>
  <c r="BM31" i="1"/>
  <c r="BL31" i="1"/>
  <c r="BK31" i="1"/>
  <c r="BJ31" i="1"/>
  <c r="BI31" i="1"/>
  <c r="BH31" i="1"/>
  <c r="BG31" i="1"/>
  <c r="BF31" i="1"/>
  <c r="BE31" i="1"/>
  <c r="BD31" i="1"/>
  <c r="BC31" i="1"/>
  <c r="BB31" i="1"/>
  <c r="BA31" i="1"/>
  <c r="AZ31" i="1"/>
  <c r="AY31" i="1"/>
  <c r="AX31" i="1"/>
  <c r="AW31" i="1"/>
  <c r="AV31" i="1"/>
  <c r="BV30" i="1"/>
  <c r="BU30" i="1"/>
  <c r="BT30" i="1"/>
  <c r="BS30" i="1"/>
  <c r="BR30" i="1"/>
  <c r="BQ30" i="1"/>
  <c r="BP30" i="1"/>
  <c r="BO30" i="1"/>
  <c r="BN30" i="1"/>
  <c r="BM30" i="1"/>
  <c r="BL30" i="1"/>
  <c r="BK30" i="1"/>
  <c r="BJ30" i="1"/>
  <c r="BI30" i="1"/>
  <c r="BH30" i="1"/>
  <c r="BG30" i="1"/>
  <c r="BF30" i="1"/>
  <c r="BE30" i="1"/>
  <c r="BD30" i="1"/>
  <c r="BC30" i="1"/>
  <c r="BB30" i="1"/>
  <c r="BA30" i="1"/>
  <c r="AZ30" i="1"/>
  <c r="AY30" i="1"/>
  <c r="AX30" i="1"/>
  <c r="AW30" i="1"/>
  <c r="AV30"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BV28" i="1"/>
  <c r="BU28" i="1"/>
  <c r="BT28" i="1"/>
  <c r="BS28" i="1"/>
  <c r="BR28" i="1"/>
  <c r="BQ28" i="1"/>
  <c r="BP28" i="1"/>
  <c r="BO28" i="1"/>
  <c r="BN28" i="1"/>
  <c r="BM28" i="1"/>
  <c r="BL28" i="1"/>
  <c r="BK28" i="1"/>
  <c r="BJ28" i="1"/>
  <c r="BI28" i="1"/>
  <c r="BH28" i="1"/>
  <c r="BG28" i="1"/>
  <c r="BF28" i="1"/>
  <c r="BE28" i="1"/>
  <c r="BD28" i="1"/>
  <c r="BC28" i="1"/>
  <c r="BB28" i="1"/>
  <c r="BA28" i="1"/>
  <c r="AZ28" i="1"/>
  <c r="AY28" i="1"/>
  <c r="AX28" i="1"/>
  <c r="AW28" i="1"/>
  <c r="AV28" i="1"/>
  <c r="BV27" i="1"/>
  <c r="BU27" i="1"/>
  <c r="BT27" i="1"/>
  <c r="BS27" i="1"/>
  <c r="BR27" i="1"/>
  <c r="BQ27" i="1"/>
  <c r="BP27" i="1"/>
  <c r="BO27" i="1"/>
  <c r="BN27" i="1"/>
  <c r="BM27" i="1"/>
  <c r="BL27" i="1"/>
  <c r="BK27" i="1"/>
  <c r="BJ27" i="1"/>
  <c r="BI27" i="1"/>
  <c r="BH27" i="1"/>
  <c r="BG27" i="1"/>
  <c r="BF27" i="1"/>
  <c r="BE27" i="1"/>
  <c r="BD27" i="1"/>
  <c r="BC27" i="1"/>
  <c r="BB27" i="1"/>
  <c r="BA27" i="1"/>
  <c r="AZ27" i="1"/>
  <c r="AY27" i="1"/>
  <c r="AX27" i="1"/>
  <c r="AW27" i="1"/>
  <c r="AV27" i="1"/>
  <c r="BV26" i="1"/>
  <c r="BU26" i="1"/>
  <c r="BT26" i="1"/>
  <c r="BS26" i="1"/>
  <c r="BR26" i="1"/>
  <c r="BQ26" i="1"/>
  <c r="BP26" i="1"/>
  <c r="BO26" i="1"/>
  <c r="BN26" i="1"/>
  <c r="BM26" i="1"/>
  <c r="BL26" i="1"/>
  <c r="BK26" i="1"/>
  <c r="BJ26" i="1"/>
  <c r="BI26" i="1"/>
  <c r="BH26" i="1"/>
  <c r="BG26" i="1"/>
  <c r="BF26" i="1"/>
  <c r="BE26" i="1"/>
  <c r="BD26" i="1"/>
  <c r="BC26" i="1"/>
  <c r="BB26" i="1"/>
  <c r="BA26" i="1"/>
  <c r="AZ26" i="1"/>
  <c r="AY26" i="1"/>
  <c r="AX26" i="1"/>
  <c r="AW26" i="1"/>
  <c r="AV26" i="1"/>
  <c r="BV25" i="1"/>
  <c r="BU25" i="1"/>
  <c r="BT25" i="1"/>
  <c r="BS25" i="1"/>
  <c r="BR25" i="1"/>
  <c r="BQ25" i="1"/>
  <c r="BP25" i="1"/>
  <c r="BO25" i="1"/>
  <c r="BN25" i="1"/>
  <c r="BM25" i="1"/>
  <c r="BL25" i="1"/>
  <c r="BK25" i="1"/>
  <c r="BJ25" i="1"/>
  <c r="BI25" i="1"/>
  <c r="BH25" i="1"/>
  <c r="BG25" i="1"/>
  <c r="BF25" i="1"/>
  <c r="BE25" i="1"/>
  <c r="BD25" i="1"/>
  <c r="BC25" i="1"/>
  <c r="BB25" i="1"/>
  <c r="BA25" i="1"/>
  <c r="AZ25" i="1"/>
  <c r="AY25" i="1"/>
  <c r="AX25" i="1"/>
  <c r="AW25" i="1"/>
  <c r="AV25" i="1"/>
  <c r="BV24" i="1"/>
  <c r="BU24" i="1"/>
  <c r="BT24" i="1"/>
  <c r="BS24" i="1"/>
  <c r="BR24" i="1"/>
  <c r="BQ24" i="1"/>
  <c r="BP24" i="1"/>
  <c r="BO24" i="1"/>
  <c r="BN24" i="1"/>
  <c r="BM24" i="1"/>
  <c r="BL24" i="1"/>
  <c r="BK24" i="1"/>
  <c r="BJ24" i="1"/>
  <c r="BI24" i="1"/>
  <c r="BH24" i="1"/>
  <c r="BG24" i="1"/>
  <c r="BF24" i="1"/>
  <c r="BE24" i="1"/>
  <c r="BD24" i="1"/>
  <c r="BC24" i="1"/>
  <c r="BB24" i="1"/>
  <c r="BA24" i="1"/>
  <c r="AZ24" i="1"/>
  <c r="AY24" i="1"/>
  <c r="AX24" i="1"/>
  <c r="AW24" i="1"/>
  <c r="AV24" i="1"/>
  <c r="BV23" i="1"/>
  <c r="BU23" i="1"/>
  <c r="BT23" i="1"/>
  <c r="BS23" i="1"/>
  <c r="BR23" i="1"/>
  <c r="BQ23" i="1"/>
  <c r="BP23" i="1"/>
  <c r="BO23" i="1"/>
  <c r="BN23" i="1"/>
  <c r="BM23" i="1"/>
  <c r="BL23" i="1"/>
  <c r="BK23" i="1"/>
  <c r="BJ23" i="1"/>
  <c r="BI23" i="1"/>
  <c r="BH23" i="1"/>
  <c r="BG23" i="1"/>
  <c r="BF23" i="1"/>
  <c r="BE23" i="1"/>
  <c r="BD23" i="1"/>
  <c r="BC23" i="1"/>
  <c r="BB23" i="1"/>
  <c r="BA23" i="1"/>
  <c r="AZ23" i="1"/>
  <c r="AY23" i="1"/>
  <c r="AX23" i="1"/>
  <c r="AW23" i="1"/>
  <c r="AV23" i="1"/>
  <c r="BV22" i="1"/>
  <c r="BU22" i="1"/>
  <c r="BT22" i="1"/>
  <c r="BS22" i="1"/>
  <c r="BR22" i="1"/>
  <c r="BQ22" i="1"/>
  <c r="BP22" i="1"/>
  <c r="BO22" i="1"/>
  <c r="BN22" i="1"/>
  <c r="BM22" i="1"/>
  <c r="BL22" i="1"/>
  <c r="BK22" i="1"/>
  <c r="BJ22" i="1"/>
  <c r="BI22" i="1"/>
  <c r="BH22" i="1"/>
  <c r="BG22" i="1"/>
  <c r="BF22" i="1"/>
  <c r="BE22" i="1"/>
  <c r="BD22" i="1"/>
  <c r="BC22" i="1"/>
  <c r="BB22" i="1"/>
  <c r="BA22" i="1"/>
  <c r="AZ22" i="1"/>
  <c r="AY22" i="1"/>
  <c r="AX22" i="1"/>
  <c r="AW22" i="1"/>
  <c r="AV22" i="1"/>
  <c r="BV21" i="1"/>
  <c r="BU21" i="1"/>
  <c r="BT21" i="1"/>
  <c r="BS21" i="1"/>
  <c r="BR21" i="1"/>
  <c r="BQ21" i="1"/>
  <c r="BP21" i="1"/>
  <c r="BO21" i="1"/>
  <c r="BN21" i="1"/>
  <c r="BM21" i="1"/>
  <c r="BL21" i="1"/>
  <c r="BK21" i="1"/>
  <c r="BJ21" i="1"/>
  <c r="BI21" i="1"/>
  <c r="BH21" i="1"/>
  <c r="BG21" i="1"/>
  <c r="BF21" i="1"/>
  <c r="BE21" i="1"/>
  <c r="BD21" i="1"/>
  <c r="BC21" i="1"/>
  <c r="BB21" i="1"/>
  <c r="BA21" i="1"/>
  <c r="AZ21" i="1"/>
  <c r="AY21" i="1"/>
  <c r="AX21" i="1"/>
  <c r="AW21" i="1"/>
  <c r="AV21" i="1"/>
  <c r="BV20" i="1"/>
  <c r="BU20" i="1"/>
  <c r="BT20" i="1"/>
  <c r="BS20" i="1"/>
  <c r="BR20" i="1"/>
  <c r="BQ20" i="1"/>
  <c r="BP20" i="1"/>
  <c r="BO20" i="1"/>
  <c r="BN20" i="1"/>
  <c r="BM20" i="1"/>
  <c r="BL20" i="1"/>
  <c r="BK20" i="1"/>
  <c r="BJ20" i="1"/>
  <c r="BI20" i="1"/>
  <c r="BH20" i="1"/>
  <c r="BG20" i="1"/>
  <c r="BF20" i="1"/>
  <c r="BE20" i="1"/>
  <c r="BD20" i="1"/>
  <c r="BC20" i="1"/>
  <c r="BB20" i="1"/>
  <c r="BA20" i="1"/>
  <c r="AZ20" i="1"/>
  <c r="AY20" i="1"/>
  <c r="AX20" i="1"/>
  <c r="AW20" i="1"/>
  <c r="AV20" i="1"/>
  <c r="BV19" i="1"/>
  <c r="BU19" i="1"/>
  <c r="BT19" i="1"/>
  <c r="BS19" i="1"/>
  <c r="BR19" i="1"/>
  <c r="BQ19" i="1"/>
  <c r="BP19" i="1"/>
  <c r="BO19" i="1"/>
  <c r="BN19" i="1"/>
  <c r="BM19" i="1"/>
  <c r="BL19" i="1"/>
  <c r="BK19" i="1"/>
  <c r="BJ19" i="1"/>
  <c r="BI19" i="1"/>
  <c r="BH19" i="1"/>
  <c r="BG19" i="1"/>
  <c r="BF19" i="1"/>
  <c r="BE19" i="1"/>
  <c r="BD19" i="1"/>
  <c r="BC19" i="1"/>
  <c r="BB19" i="1"/>
  <c r="BA19" i="1"/>
  <c r="AZ19" i="1"/>
  <c r="AY19" i="1"/>
  <c r="AX19" i="1"/>
  <c r="AW19" i="1"/>
  <c r="AV19" i="1"/>
  <c r="BV18" i="1"/>
  <c r="BU18" i="1"/>
  <c r="BT18" i="1"/>
  <c r="BS18" i="1"/>
  <c r="BR18" i="1"/>
  <c r="BQ18" i="1"/>
  <c r="BP18" i="1"/>
  <c r="BO18" i="1"/>
  <c r="BN18" i="1"/>
  <c r="BM18" i="1"/>
  <c r="BL18" i="1"/>
  <c r="BK18" i="1"/>
  <c r="BJ18" i="1"/>
  <c r="BI18" i="1"/>
  <c r="BH18" i="1"/>
  <c r="BG18" i="1"/>
  <c r="BF18" i="1"/>
  <c r="BE18" i="1"/>
  <c r="BD18" i="1"/>
  <c r="BC18" i="1"/>
  <c r="BB18" i="1"/>
  <c r="BA18" i="1"/>
  <c r="AZ18" i="1"/>
  <c r="AY18" i="1"/>
  <c r="AX18" i="1"/>
  <c r="AW18" i="1"/>
  <c r="AV18" i="1"/>
  <c r="BV17" i="1"/>
  <c r="BU17" i="1"/>
  <c r="BT17" i="1"/>
  <c r="BS17" i="1"/>
  <c r="BR17" i="1"/>
  <c r="BQ17" i="1"/>
  <c r="BP17" i="1"/>
  <c r="BO17" i="1"/>
  <c r="BN17" i="1"/>
  <c r="BM17" i="1"/>
  <c r="BL17" i="1"/>
  <c r="BK17" i="1"/>
  <c r="BJ17" i="1"/>
  <c r="BI17" i="1"/>
  <c r="BH17" i="1"/>
  <c r="BG17" i="1"/>
  <c r="BF17" i="1"/>
  <c r="BE17" i="1"/>
  <c r="BD17" i="1"/>
  <c r="BC17" i="1"/>
  <c r="BB17" i="1"/>
  <c r="BA17" i="1"/>
  <c r="AZ17" i="1"/>
  <c r="AY17" i="1"/>
  <c r="AX17" i="1"/>
  <c r="AW17" i="1"/>
  <c r="AV17" i="1"/>
  <c r="BV16" i="1"/>
  <c r="BU16" i="1"/>
  <c r="BT16" i="1"/>
  <c r="BS16" i="1"/>
  <c r="BR16" i="1"/>
  <c r="BQ16" i="1"/>
  <c r="BP16" i="1"/>
  <c r="BO16" i="1"/>
  <c r="BN16" i="1"/>
  <c r="BM16" i="1"/>
  <c r="BL16" i="1"/>
  <c r="BK16" i="1"/>
  <c r="BJ16" i="1"/>
  <c r="BI16" i="1"/>
  <c r="BH16" i="1"/>
  <c r="BG16" i="1"/>
  <c r="BF16" i="1"/>
  <c r="BE16" i="1"/>
  <c r="BD16" i="1"/>
  <c r="BC16" i="1"/>
  <c r="BB16" i="1"/>
  <c r="BA16" i="1"/>
  <c r="AZ16" i="1"/>
  <c r="AY16" i="1"/>
  <c r="AX16" i="1"/>
  <c r="AW16" i="1"/>
  <c r="AV16" i="1"/>
  <c r="BV15" i="1"/>
  <c r="BU15" i="1"/>
  <c r="BT15" i="1"/>
  <c r="BS15" i="1"/>
  <c r="BR15" i="1"/>
  <c r="BQ15" i="1"/>
  <c r="BP15" i="1"/>
  <c r="BO15" i="1"/>
  <c r="BN15" i="1"/>
  <c r="BM15" i="1"/>
  <c r="BL15" i="1"/>
  <c r="BK15" i="1"/>
  <c r="BJ15" i="1"/>
  <c r="BI15" i="1"/>
  <c r="BH15" i="1"/>
  <c r="BG15" i="1"/>
  <c r="BF15" i="1"/>
  <c r="BE15" i="1"/>
  <c r="BD15" i="1"/>
  <c r="BC15" i="1"/>
  <c r="BB15" i="1"/>
  <c r="BA15" i="1"/>
  <c r="AZ15" i="1"/>
  <c r="AY15" i="1"/>
  <c r="AX15" i="1"/>
  <c r="AW15" i="1"/>
  <c r="AV15" i="1"/>
  <c r="BV14" i="1"/>
  <c r="BU14" i="1"/>
  <c r="BT14" i="1"/>
  <c r="BS14" i="1"/>
  <c r="BR14" i="1"/>
  <c r="BQ14" i="1"/>
  <c r="BP14" i="1"/>
  <c r="BO14" i="1"/>
  <c r="BN14" i="1"/>
  <c r="BM14" i="1"/>
  <c r="BL14" i="1"/>
  <c r="BK14" i="1"/>
  <c r="BJ14" i="1"/>
  <c r="BI14" i="1"/>
  <c r="BH14" i="1"/>
  <c r="BG14" i="1"/>
  <c r="BF14" i="1"/>
  <c r="BE14" i="1"/>
  <c r="BD14" i="1"/>
  <c r="BC14" i="1"/>
  <c r="BB14" i="1"/>
  <c r="BA14" i="1"/>
  <c r="AZ14" i="1"/>
  <c r="AY14" i="1"/>
  <c r="AX14" i="1"/>
  <c r="AW14" i="1"/>
  <c r="AV14" i="1"/>
  <c r="BV13" i="1"/>
  <c r="BU13" i="1"/>
  <c r="BT13" i="1"/>
  <c r="BS13" i="1"/>
  <c r="BR13" i="1"/>
  <c r="BQ13" i="1"/>
  <c r="BP13" i="1"/>
  <c r="BO13" i="1"/>
  <c r="BN13" i="1"/>
  <c r="BM13" i="1"/>
  <c r="BL13" i="1"/>
  <c r="BK13" i="1"/>
  <c r="BJ13" i="1"/>
  <c r="BI13" i="1"/>
  <c r="BH13" i="1"/>
  <c r="BG13" i="1"/>
  <c r="BF13" i="1"/>
  <c r="BE13" i="1"/>
  <c r="BD13" i="1"/>
  <c r="BC13" i="1"/>
  <c r="BB13" i="1"/>
  <c r="BA13" i="1"/>
  <c r="AZ13" i="1"/>
  <c r="AY13" i="1"/>
  <c r="AX13" i="1"/>
  <c r="AW13" i="1"/>
  <c r="AV13" i="1"/>
  <c r="BV12" i="1"/>
  <c r="BU12" i="1"/>
  <c r="BT12" i="1"/>
  <c r="BS12" i="1"/>
  <c r="BR12" i="1"/>
  <c r="BQ12" i="1"/>
  <c r="BP12" i="1"/>
  <c r="BO12" i="1"/>
  <c r="BN12" i="1"/>
  <c r="BM12" i="1"/>
  <c r="BL12" i="1"/>
  <c r="BK12" i="1"/>
  <c r="BJ12" i="1"/>
  <c r="BI12" i="1"/>
  <c r="BH12" i="1"/>
  <c r="BG12" i="1"/>
  <c r="BF12" i="1"/>
  <c r="BE12" i="1"/>
  <c r="BD12" i="1"/>
  <c r="BC12" i="1"/>
  <c r="BB12" i="1"/>
  <c r="BA12" i="1"/>
  <c r="AZ12" i="1"/>
  <c r="AY12" i="1"/>
  <c r="AX12" i="1"/>
  <c r="AW12" i="1"/>
  <c r="AV12" i="1"/>
  <c r="BV11" i="1"/>
  <c r="BU11" i="1"/>
  <c r="BT11" i="1"/>
  <c r="BS11" i="1"/>
  <c r="BR11" i="1"/>
  <c r="BQ11" i="1"/>
  <c r="BP11" i="1"/>
  <c r="BO11" i="1"/>
  <c r="BN11" i="1"/>
  <c r="BM11" i="1"/>
  <c r="BL11" i="1"/>
  <c r="BK11" i="1"/>
  <c r="BJ11" i="1"/>
  <c r="BI11" i="1"/>
  <c r="BH11" i="1"/>
  <c r="BG11" i="1"/>
  <c r="BF11" i="1"/>
  <c r="BE11" i="1"/>
  <c r="BD11" i="1"/>
  <c r="BC11" i="1"/>
  <c r="BB11" i="1"/>
  <c r="BA11" i="1"/>
  <c r="AZ11" i="1"/>
  <c r="AY11" i="1"/>
  <c r="AX11" i="1"/>
  <c r="AW11" i="1"/>
  <c r="AV11" i="1"/>
  <c r="BV10" i="1"/>
  <c r="BU10" i="1"/>
  <c r="BT10" i="1"/>
  <c r="BS10" i="1"/>
  <c r="BR10" i="1"/>
  <c r="BQ10" i="1"/>
  <c r="BP10" i="1"/>
  <c r="BO10" i="1"/>
  <c r="BN10" i="1"/>
  <c r="BM10" i="1"/>
  <c r="BL10" i="1"/>
  <c r="BK10" i="1"/>
  <c r="BJ10" i="1"/>
  <c r="BI10" i="1"/>
  <c r="BH10" i="1"/>
  <c r="BG10" i="1"/>
  <c r="BF10" i="1"/>
  <c r="BE10" i="1"/>
  <c r="BD10" i="1"/>
  <c r="BC10" i="1"/>
  <c r="BB10" i="1"/>
  <c r="BA10" i="1"/>
  <c r="AZ10" i="1"/>
  <c r="AY10" i="1"/>
  <c r="AX10" i="1"/>
  <c r="AW10" i="1"/>
  <c r="AV10" i="1"/>
  <c r="BV9" i="1"/>
  <c r="BU9" i="1"/>
  <c r="BT9" i="1"/>
  <c r="BS9" i="1"/>
  <c r="BR9" i="1"/>
  <c r="BQ9" i="1"/>
  <c r="BP9" i="1"/>
  <c r="BO9" i="1"/>
  <c r="BN9" i="1"/>
  <c r="BM9" i="1"/>
  <c r="BL9" i="1"/>
  <c r="BK9" i="1"/>
  <c r="BJ9" i="1"/>
  <c r="BI9" i="1"/>
  <c r="BH9" i="1"/>
  <c r="BG9" i="1"/>
  <c r="BF9" i="1"/>
  <c r="BE9" i="1"/>
  <c r="BD9" i="1"/>
  <c r="BC9" i="1"/>
  <c r="BB9" i="1"/>
  <c r="BA9" i="1"/>
  <c r="AZ9" i="1"/>
  <c r="AY9" i="1"/>
  <c r="AX9" i="1"/>
  <c r="AW9" i="1"/>
  <c r="AV9" i="1"/>
  <c r="BV8" i="1"/>
  <c r="BU8" i="1"/>
  <c r="BT8" i="1"/>
  <c r="BS8" i="1"/>
  <c r="BR8" i="1"/>
  <c r="BQ8" i="1"/>
  <c r="BP8" i="1"/>
  <c r="BO8" i="1"/>
  <c r="BN8" i="1"/>
  <c r="BM8" i="1"/>
  <c r="BL8" i="1"/>
  <c r="BK8" i="1"/>
  <c r="BJ8" i="1"/>
  <c r="BI8" i="1"/>
  <c r="BH8" i="1"/>
  <c r="BG8" i="1"/>
  <c r="BF8" i="1"/>
  <c r="BE8" i="1"/>
  <c r="BD8" i="1"/>
  <c r="BC8" i="1"/>
  <c r="BB8" i="1"/>
  <c r="BA8" i="1"/>
  <c r="AZ8" i="1"/>
  <c r="AY8" i="1"/>
  <c r="AX8" i="1"/>
  <c r="AW8" i="1"/>
  <c r="AV8" i="1"/>
  <c r="BV7" i="1"/>
  <c r="BU7" i="1"/>
  <c r="BT7" i="1"/>
  <c r="BS7" i="1"/>
  <c r="BR7" i="1"/>
  <c r="BQ7" i="1"/>
  <c r="BP7" i="1"/>
  <c r="BO7" i="1"/>
  <c r="BN7" i="1"/>
  <c r="BM7" i="1"/>
  <c r="BL7" i="1"/>
  <c r="BK7" i="1"/>
  <c r="BJ7" i="1"/>
  <c r="BI7" i="1"/>
  <c r="BH7" i="1"/>
  <c r="BG7" i="1"/>
  <c r="BF7" i="1"/>
  <c r="BE7" i="1"/>
  <c r="BD7" i="1"/>
  <c r="BC7" i="1"/>
  <c r="BB7" i="1"/>
  <c r="BA7" i="1"/>
  <c r="AZ7" i="1"/>
  <c r="AY7" i="1"/>
  <c r="AX7" i="1"/>
  <c r="AW7" i="1"/>
  <c r="AV7" i="1"/>
  <c r="BV6" i="1"/>
  <c r="BU6" i="1"/>
  <c r="BT6" i="1"/>
  <c r="BS6" i="1"/>
  <c r="BR6" i="1"/>
  <c r="BQ6" i="1"/>
  <c r="BP6" i="1"/>
  <c r="BO6" i="1"/>
  <c r="BN6" i="1"/>
  <c r="BM6" i="1"/>
  <c r="BL6" i="1"/>
  <c r="BK6" i="1"/>
  <c r="BJ6" i="1"/>
  <c r="BI6" i="1"/>
  <c r="BH6" i="1"/>
  <c r="BG6" i="1"/>
  <c r="BF6" i="1"/>
  <c r="BE6" i="1"/>
  <c r="BD6" i="1"/>
  <c r="BC6" i="1"/>
  <c r="BB6" i="1"/>
  <c r="BA6" i="1"/>
  <c r="AZ6" i="1"/>
  <c r="AY6" i="1"/>
  <c r="AX6" i="1"/>
  <c r="AW6" i="1"/>
  <c r="AV6" i="1"/>
  <c r="BV5" i="1"/>
  <c r="BU5" i="1"/>
  <c r="BT5" i="1"/>
  <c r="BS5" i="1"/>
  <c r="BR5" i="1"/>
  <c r="BQ5" i="1"/>
  <c r="BP5" i="1"/>
  <c r="BO5" i="1"/>
  <c r="BN5" i="1"/>
  <c r="BM5" i="1"/>
  <c r="BL5" i="1"/>
  <c r="BK5" i="1"/>
  <c r="BJ5" i="1"/>
  <c r="BI5" i="1"/>
  <c r="BH5" i="1"/>
  <c r="BG5" i="1"/>
  <c r="BF5" i="1"/>
  <c r="BE5" i="1"/>
  <c r="BD5" i="1"/>
  <c r="BC5" i="1"/>
  <c r="BB5" i="1"/>
  <c r="BA5" i="1"/>
  <c r="AZ5" i="1"/>
  <c r="AY5" i="1"/>
  <c r="AX5" i="1"/>
  <c r="AW5" i="1"/>
  <c r="AV5" i="1"/>
  <c r="BV4" i="1"/>
  <c r="BU4" i="1"/>
  <c r="BT4" i="1"/>
  <c r="BS4" i="1"/>
  <c r="BR4" i="1"/>
  <c r="BQ4" i="1"/>
  <c r="BP4" i="1"/>
  <c r="BO4" i="1"/>
  <c r="BN4" i="1"/>
  <c r="BM4" i="1"/>
  <c r="BL4" i="1"/>
  <c r="BK4" i="1"/>
  <c r="BJ4" i="1"/>
  <c r="BI4" i="1"/>
  <c r="BH4" i="1"/>
  <c r="BG4" i="1"/>
  <c r="BF4" i="1"/>
  <c r="BE4" i="1"/>
  <c r="BD4" i="1"/>
  <c r="BC4" i="1"/>
  <c r="BB4" i="1"/>
  <c r="BA4" i="1"/>
  <c r="AZ4" i="1"/>
  <c r="AY4" i="1"/>
  <c r="AX4" i="1"/>
  <c r="AW4" i="1"/>
  <c r="AV4" i="1"/>
  <c r="BV3" i="1"/>
  <c r="BU3" i="1"/>
  <c r="BT3" i="1"/>
  <c r="BS3" i="1"/>
  <c r="BR3" i="1"/>
  <c r="BQ3" i="1"/>
  <c r="BP3" i="1"/>
  <c r="BO3" i="1"/>
  <c r="BN3" i="1"/>
  <c r="BM3" i="1"/>
  <c r="BL3" i="1"/>
  <c r="BK3" i="1"/>
  <c r="BJ3" i="1"/>
  <c r="BI3" i="1"/>
  <c r="BH3" i="1"/>
  <c r="BG3" i="1"/>
  <c r="BF3" i="1"/>
  <c r="BE3" i="1"/>
  <c r="BD3" i="1"/>
  <c r="BC3" i="1"/>
  <c r="BB3" i="1"/>
  <c r="BA3" i="1"/>
  <c r="AZ3" i="1"/>
  <c r="AY3" i="1"/>
  <c r="AX3" i="1"/>
  <c r="AW3" i="1"/>
  <c r="AV3" i="1"/>
  <c r="BV178" i="4"/>
  <c r="BU178" i="4"/>
  <c r="BT178" i="4"/>
  <c r="BS178" i="4"/>
  <c r="BR178" i="4"/>
  <c r="BQ178" i="4"/>
  <c r="BP178" i="4"/>
  <c r="BO178" i="4"/>
  <c r="BN178" i="4"/>
  <c r="BV177" i="4"/>
  <c r="BU177" i="4"/>
  <c r="BT177" i="4"/>
  <c r="BS177" i="4"/>
  <c r="BR177" i="4"/>
  <c r="BQ177" i="4"/>
  <c r="BP177" i="4"/>
  <c r="BO177" i="4"/>
  <c r="BN177" i="4"/>
  <c r="BV176" i="4"/>
  <c r="BU176" i="4"/>
  <c r="BT176" i="4"/>
  <c r="BS176" i="4"/>
  <c r="BR176" i="4"/>
  <c r="BQ176" i="4"/>
  <c r="BP176" i="4"/>
  <c r="BO176" i="4"/>
  <c r="BN176" i="4"/>
  <c r="BV175" i="4"/>
  <c r="BU175" i="4"/>
  <c r="BT175" i="4"/>
  <c r="BS175" i="4"/>
  <c r="BR175" i="4"/>
  <c r="BQ175" i="4"/>
  <c r="BP175" i="4"/>
  <c r="BO175" i="4"/>
  <c r="BN175" i="4"/>
  <c r="BV174" i="4"/>
  <c r="BU174" i="4"/>
  <c r="BT174" i="4"/>
  <c r="BS174" i="4"/>
  <c r="BR174" i="4"/>
  <c r="BQ174" i="4"/>
  <c r="BP174" i="4"/>
  <c r="BO174" i="4"/>
  <c r="BN174" i="4"/>
  <c r="BV173" i="4"/>
  <c r="BU173" i="4"/>
  <c r="BT173" i="4"/>
  <c r="BS173" i="4"/>
  <c r="BR173" i="4"/>
  <c r="BQ173" i="4"/>
  <c r="BP173" i="4"/>
  <c r="BO173" i="4"/>
  <c r="BN173" i="4"/>
  <c r="BV172" i="4"/>
  <c r="BU172" i="4"/>
  <c r="BT172" i="4"/>
  <c r="BS172" i="4"/>
  <c r="BR172" i="4"/>
  <c r="BQ172" i="4"/>
  <c r="BP172" i="4"/>
  <c r="BO172" i="4"/>
  <c r="BN172" i="4"/>
  <c r="BV171" i="4"/>
  <c r="BU171" i="4"/>
  <c r="BT171" i="4"/>
  <c r="BS171" i="4"/>
  <c r="BR171" i="4"/>
  <c r="BQ171" i="4"/>
  <c r="BP171" i="4"/>
  <c r="BO171" i="4"/>
  <c r="BN171" i="4"/>
  <c r="BV170" i="4"/>
  <c r="BU170" i="4"/>
  <c r="BT170" i="4"/>
  <c r="BS170" i="4"/>
  <c r="BR170" i="4"/>
  <c r="BQ170" i="4"/>
  <c r="BP170" i="4"/>
  <c r="BO170" i="4"/>
  <c r="BN170" i="4"/>
  <c r="BV169" i="4"/>
  <c r="BU169" i="4"/>
  <c r="BT169" i="4"/>
  <c r="BS169" i="4"/>
  <c r="BR169" i="4"/>
  <c r="BQ169" i="4"/>
  <c r="BP169" i="4"/>
  <c r="BO169" i="4"/>
  <c r="BN169" i="4"/>
  <c r="BV168" i="4"/>
  <c r="BU168" i="4"/>
  <c r="BT168" i="4"/>
  <c r="BS168" i="4"/>
  <c r="BR168" i="4"/>
  <c r="BQ168" i="4"/>
  <c r="BP168" i="4"/>
  <c r="BO168" i="4"/>
  <c r="BN168" i="4"/>
  <c r="BV167" i="4"/>
  <c r="BU167" i="4"/>
  <c r="BT167" i="4"/>
  <c r="BS167" i="4"/>
  <c r="BR167" i="4"/>
  <c r="BQ167" i="4"/>
  <c r="BP167" i="4"/>
  <c r="BO167" i="4"/>
  <c r="BN167" i="4"/>
  <c r="BV166" i="4"/>
  <c r="BU166" i="4"/>
  <c r="BT166" i="4"/>
  <c r="BS166" i="4"/>
  <c r="BR166" i="4"/>
  <c r="BQ166" i="4"/>
  <c r="BP166" i="4"/>
  <c r="BO166" i="4"/>
  <c r="BN166" i="4"/>
  <c r="BV165" i="4"/>
  <c r="BU165" i="4"/>
  <c r="BT165" i="4"/>
  <c r="BS165" i="4"/>
  <c r="BR165" i="4"/>
  <c r="BQ165" i="4"/>
  <c r="BP165" i="4"/>
  <c r="BO165" i="4"/>
  <c r="BN165" i="4"/>
  <c r="BV164" i="4"/>
  <c r="BU164" i="4"/>
  <c r="BT164" i="4"/>
  <c r="BS164" i="4"/>
  <c r="BR164" i="4"/>
  <c r="BQ164" i="4"/>
  <c r="BP164" i="4"/>
  <c r="BO164" i="4"/>
  <c r="BN164" i="4"/>
  <c r="BV163" i="4"/>
  <c r="BU163" i="4"/>
  <c r="BT163" i="4"/>
  <c r="BS163" i="4"/>
  <c r="BR163" i="4"/>
  <c r="BQ163" i="4"/>
  <c r="BP163" i="4"/>
  <c r="BO163" i="4"/>
  <c r="BN163" i="4"/>
  <c r="BV162" i="4"/>
  <c r="BU162" i="4"/>
  <c r="BT162" i="4"/>
  <c r="BS162" i="4"/>
  <c r="BR162" i="4"/>
  <c r="BQ162" i="4"/>
  <c r="BP162" i="4"/>
  <c r="BO162" i="4"/>
  <c r="BN162" i="4"/>
  <c r="BV161" i="4"/>
  <c r="BU161" i="4"/>
  <c r="BT161" i="4"/>
  <c r="BS161" i="4"/>
  <c r="BR161" i="4"/>
  <c r="BQ161" i="4"/>
  <c r="BP161" i="4"/>
  <c r="BO161" i="4"/>
  <c r="BN161" i="4"/>
  <c r="BV160" i="4"/>
  <c r="BU160" i="4"/>
  <c r="BT160" i="4"/>
  <c r="BS160" i="4"/>
  <c r="BR160" i="4"/>
  <c r="BQ160" i="4"/>
  <c r="BP160" i="4"/>
  <c r="BO160" i="4"/>
  <c r="BN160" i="4"/>
  <c r="BV159" i="4"/>
  <c r="BU159" i="4"/>
  <c r="BT159" i="4"/>
  <c r="BS159" i="4"/>
  <c r="BR159" i="4"/>
  <c r="BQ159" i="4"/>
  <c r="BP159" i="4"/>
  <c r="BO159" i="4"/>
  <c r="BN159" i="4"/>
  <c r="BV158" i="4"/>
  <c r="BU158" i="4"/>
  <c r="BT158" i="4"/>
  <c r="BS158" i="4"/>
  <c r="BR158" i="4"/>
  <c r="BQ158" i="4"/>
  <c r="BP158" i="4"/>
  <c r="BO158" i="4"/>
  <c r="BN158" i="4"/>
  <c r="BV157" i="4"/>
  <c r="BU157" i="4"/>
  <c r="BT157" i="4"/>
  <c r="BS157" i="4"/>
  <c r="BR157" i="4"/>
  <c r="BQ157" i="4"/>
  <c r="BP157" i="4"/>
  <c r="BO157" i="4"/>
  <c r="BN157" i="4"/>
  <c r="BV156" i="4"/>
  <c r="BU156" i="4"/>
  <c r="BT156" i="4"/>
  <c r="BS156" i="4"/>
  <c r="BR156" i="4"/>
  <c r="BQ156" i="4"/>
  <c r="BP156" i="4"/>
  <c r="BO156" i="4"/>
  <c r="BN156" i="4"/>
  <c r="BV155" i="4"/>
  <c r="BU155" i="4"/>
  <c r="BT155" i="4"/>
  <c r="BS155" i="4"/>
  <c r="BR155" i="4"/>
  <c r="BQ155" i="4"/>
  <c r="BP155" i="4"/>
  <c r="BO155" i="4"/>
  <c r="BN155" i="4"/>
  <c r="BV154" i="4"/>
  <c r="BU154" i="4"/>
  <c r="BT154" i="4"/>
  <c r="BS154" i="4"/>
  <c r="BR154" i="4"/>
  <c r="BQ154" i="4"/>
  <c r="BP154" i="4"/>
  <c r="BO154" i="4"/>
  <c r="BN154" i="4"/>
  <c r="BV153" i="4"/>
  <c r="BU153" i="4"/>
  <c r="BT153" i="4"/>
  <c r="BS153" i="4"/>
  <c r="BR153" i="4"/>
  <c r="BQ153" i="4"/>
  <c r="BP153" i="4"/>
  <c r="BO153" i="4"/>
  <c r="BN153" i="4"/>
  <c r="BV152" i="4"/>
  <c r="BU152" i="4"/>
  <c r="BT152" i="4"/>
  <c r="BS152" i="4"/>
  <c r="BR152" i="4"/>
  <c r="BQ152" i="4"/>
  <c r="BP152" i="4"/>
  <c r="BO152" i="4"/>
  <c r="BN152" i="4"/>
  <c r="BV151" i="4"/>
  <c r="BU151" i="4"/>
  <c r="BT151" i="4"/>
  <c r="BS151" i="4"/>
  <c r="BR151" i="4"/>
  <c r="BQ151" i="4"/>
  <c r="BP151" i="4"/>
  <c r="BO151" i="4"/>
  <c r="BN151" i="4"/>
  <c r="BV150" i="4"/>
  <c r="BU150" i="4"/>
  <c r="BT150" i="4"/>
  <c r="BS150" i="4"/>
  <c r="BR150" i="4"/>
  <c r="BQ150" i="4"/>
  <c r="BP150" i="4"/>
  <c r="BO150" i="4"/>
  <c r="BN150" i="4"/>
  <c r="BV149" i="4"/>
  <c r="BU149" i="4"/>
  <c r="BT149" i="4"/>
  <c r="BS149" i="4"/>
  <c r="BR149" i="4"/>
  <c r="BQ149" i="4"/>
  <c r="BP149" i="4"/>
  <c r="BO149" i="4"/>
  <c r="BN149" i="4"/>
  <c r="BV148" i="4"/>
  <c r="BU148" i="4"/>
  <c r="BT148" i="4"/>
  <c r="BS148" i="4"/>
  <c r="BR148" i="4"/>
  <c r="BQ148" i="4"/>
  <c r="BP148" i="4"/>
  <c r="BO148" i="4"/>
  <c r="BN148" i="4"/>
  <c r="BV147" i="4"/>
  <c r="BU147" i="4"/>
  <c r="BT147" i="4"/>
  <c r="BS147" i="4"/>
  <c r="BR147" i="4"/>
  <c r="BQ147" i="4"/>
  <c r="BP147" i="4"/>
  <c r="BO147" i="4"/>
  <c r="BN147" i="4"/>
  <c r="BV146" i="4"/>
  <c r="BU146" i="4"/>
  <c r="BT146" i="4"/>
  <c r="BS146" i="4"/>
  <c r="BR146" i="4"/>
  <c r="BQ146" i="4"/>
  <c r="BP146" i="4"/>
  <c r="BO146" i="4"/>
  <c r="BN146" i="4"/>
  <c r="BV145" i="4"/>
  <c r="BU145" i="4"/>
  <c r="BT145" i="4"/>
  <c r="BS145" i="4"/>
  <c r="BR145" i="4"/>
  <c r="BQ145" i="4"/>
  <c r="BP145" i="4"/>
  <c r="BO145" i="4"/>
  <c r="BN145" i="4"/>
  <c r="BV144" i="4"/>
  <c r="BU144" i="4"/>
  <c r="BT144" i="4"/>
  <c r="BS144" i="4"/>
  <c r="BR144" i="4"/>
  <c r="BQ144" i="4"/>
  <c r="BP144" i="4"/>
  <c r="BO144" i="4"/>
  <c r="BN144" i="4"/>
  <c r="BV143" i="4"/>
  <c r="BU143" i="4"/>
  <c r="BT143" i="4"/>
  <c r="BS143" i="4"/>
  <c r="BR143" i="4"/>
  <c r="BQ143" i="4"/>
  <c r="BP143" i="4"/>
  <c r="BO143" i="4"/>
  <c r="BN143" i="4"/>
  <c r="BV142" i="4"/>
  <c r="BU142" i="4"/>
  <c r="BT142" i="4"/>
  <c r="BS142" i="4"/>
  <c r="BR142" i="4"/>
  <c r="BQ142" i="4"/>
  <c r="BP142" i="4"/>
  <c r="BO142" i="4"/>
  <c r="BN142" i="4"/>
  <c r="BV141" i="4"/>
  <c r="BU141" i="4"/>
  <c r="BT141" i="4"/>
  <c r="BS141" i="4"/>
  <c r="BR141" i="4"/>
  <c r="BQ141" i="4"/>
  <c r="BP141" i="4"/>
  <c r="BO141" i="4"/>
  <c r="BN141" i="4"/>
  <c r="BV140" i="4"/>
  <c r="BU140" i="4"/>
  <c r="BT140" i="4"/>
  <c r="BS140" i="4"/>
  <c r="BR140" i="4"/>
  <c r="BQ140" i="4"/>
  <c r="BP140" i="4"/>
  <c r="BO140" i="4"/>
  <c r="BN140" i="4"/>
  <c r="BV139" i="4"/>
  <c r="BU139" i="4"/>
  <c r="BT139" i="4"/>
  <c r="BS139" i="4"/>
  <c r="BR139" i="4"/>
  <c r="BQ139" i="4"/>
  <c r="BP139" i="4"/>
  <c r="BO139" i="4"/>
  <c r="BN139" i="4"/>
  <c r="BV138" i="4"/>
  <c r="BU138" i="4"/>
  <c r="BT138" i="4"/>
  <c r="BS138" i="4"/>
  <c r="BR138" i="4"/>
  <c r="BQ138" i="4"/>
  <c r="BP138" i="4"/>
  <c r="BO138" i="4"/>
  <c r="BN138" i="4"/>
  <c r="BV137" i="4"/>
  <c r="BU137" i="4"/>
  <c r="BT137" i="4"/>
  <c r="BS137" i="4"/>
  <c r="BR137" i="4"/>
  <c r="BQ137" i="4"/>
  <c r="BP137" i="4"/>
  <c r="BO137" i="4"/>
  <c r="BN137" i="4"/>
  <c r="BV136" i="4"/>
  <c r="BU136" i="4"/>
  <c r="BT136" i="4"/>
  <c r="BS136" i="4"/>
  <c r="BR136" i="4"/>
  <c r="BQ136" i="4"/>
  <c r="BP136" i="4"/>
  <c r="BO136" i="4"/>
  <c r="BN136" i="4"/>
  <c r="BV135" i="4"/>
  <c r="BU135" i="4"/>
  <c r="BT135" i="4"/>
  <c r="BS135" i="4"/>
  <c r="BR135" i="4"/>
  <c r="BQ135" i="4"/>
  <c r="BP135" i="4"/>
  <c r="BO135" i="4"/>
  <c r="BN135" i="4"/>
  <c r="BV134" i="4"/>
  <c r="BU134" i="4"/>
  <c r="BT134" i="4"/>
  <c r="BS134" i="4"/>
  <c r="BR134" i="4"/>
  <c r="BQ134" i="4"/>
  <c r="BP134" i="4"/>
  <c r="BO134" i="4"/>
  <c r="BN134" i="4"/>
  <c r="BV133" i="4"/>
  <c r="BU133" i="4"/>
  <c r="BT133" i="4"/>
  <c r="BS133" i="4"/>
  <c r="BR133" i="4"/>
  <c r="BQ133" i="4"/>
  <c r="BP133" i="4"/>
  <c r="BO133" i="4"/>
  <c r="BN133" i="4"/>
  <c r="BV132" i="4"/>
  <c r="BU132" i="4"/>
  <c r="BT132" i="4"/>
  <c r="BS132" i="4"/>
  <c r="BR132" i="4"/>
  <c r="BQ132" i="4"/>
  <c r="BP132" i="4"/>
  <c r="BO132" i="4"/>
  <c r="BN132" i="4"/>
  <c r="BV131" i="4"/>
  <c r="BU131" i="4"/>
  <c r="BT131" i="4"/>
  <c r="BS131" i="4"/>
  <c r="BR131" i="4"/>
  <c r="BQ131" i="4"/>
  <c r="BP131" i="4"/>
  <c r="BO131" i="4"/>
  <c r="BN131" i="4"/>
  <c r="BV130" i="4"/>
  <c r="BU130" i="4"/>
  <c r="BT130" i="4"/>
  <c r="BS130" i="4"/>
  <c r="BR130" i="4"/>
  <c r="BQ130" i="4"/>
  <c r="BP130" i="4"/>
  <c r="BO130" i="4"/>
  <c r="BN130" i="4"/>
  <c r="BV129" i="4"/>
  <c r="BU129" i="4"/>
  <c r="BT129" i="4"/>
  <c r="BS129" i="4"/>
  <c r="BR129" i="4"/>
  <c r="BQ129" i="4"/>
  <c r="BP129" i="4"/>
  <c r="BO129" i="4"/>
  <c r="BN129" i="4"/>
  <c r="BV128" i="4"/>
  <c r="BU128" i="4"/>
  <c r="BT128" i="4"/>
  <c r="BS128" i="4"/>
  <c r="BR128" i="4"/>
  <c r="BQ128" i="4"/>
  <c r="BP128" i="4"/>
  <c r="BO128" i="4"/>
  <c r="BN128" i="4"/>
  <c r="BV127" i="4"/>
  <c r="BU127" i="4"/>
  <c r="BT127" i="4"/>
  <c r="BS127" i="4"/>
  <c r="BR127" i="4"/>
  <c r="BQ127" i="4"/>
  <c r="BP127" i="4"/>
  <c r="BO127" i="4"/>
  <c r="BN127" i="4"/>
  <c r="BV126" i="4"/>
  <c r="BU126" i="4"/>
  <c r="BT126" i="4"/>
  <c r="BS126" i="4"/>
  <c r="BR126" i="4"/>
  <c r="BQ126" i="4"/>
  <c r="BP126" i="4"/>
  <c r="BO126" i="4"/>
  <c r="BN126" i="4"/>
  <c r="BV125" i="4"/>
  <c r="BU125" i="4"/>
  <c r="BT125" i="4"/>
  <c r="BS125" i="4"/>
  <c r="BR125" i="4"/>
  <c r="BQ125" i="4"/>
  <c r="BP125" i="4"/>
  <c r="BO125" i="4"/>
  <c r="BN125" i="4"/>
  <c r="BV124" i="4"/>
  <c r="BU124" i="4"/>
  <c r="BT124" i="4"/>
  <c r="BS124" i="4"/>
  <c r="BR124" i="4"/>
  <c r="BQ124" i="4"/>
  <c r="BP124" i="4"/>
  <c r="BO124" i="4"/>
  <c r="BN124" i="4"/>
  <c r="BV123" i="4"/>
  <c r="BU123" i="4"/>
  <c r="BT123" i="4"/>
  <c r="BS123" i="4"/>
  <c r="BR123" i="4"/>
  <c r="BQ123" i="4"/>
  <c r="BP123" i="4"/>
  <c r="BO123" i="4"/>
  <c r="BN123" i="4"/>
  <c r="BV122" i="4"/>
  <c r="BU122" i="4"/>
  <c r="BT122" i="4"/>
  <c r="BS122" i="4"/>
  <c r="BR122" i="4"/>
  <c r="BQ122" i="4"/>
  <c r="BP122" i="4"/>
  <c r="BO122" i="4"/>
  <c r="BN122" i="4"/>
  <c r="BV121" i="4"/>
  <c r="BU121" i="4"/>
  <c r="BT121" i="4"/>
  <c r="BS121" i="4"/>
  <c r="BR121" i="4"/>
  <c r="BQ121" i="4"/>
  <c r="BP121" i="4"/>
  <c r="BO121" i="4"/>
  <c r="BN121" i="4"/>
  <c r="BV120" i="4"/>
  <c r="BU120" i="4"/>
  <c r="BT120" i="4"/>
  <c r="BS120" i="4"/>
  <c r="BR120" i="4"/>
  <c r="BQ120" i="4"/>
  <c r="BP120" i="4"/>
  <c r="BO120" i="4"/>
  <c r="BN120" i="4"/>
  <c r="BV119" i="4"/>
  <c r="BU119" i="4"/>
  <c r="BT119" i="4"/>
  <c r="BS119" i="4"/>
  <c r="BR119" i="4"/>
  <c r="BQ119" i="4"/>
  <c r="BP119" i="4"/>
  <c r="BO119" i="4"/>
  <c r="BN119" i="4"/>
  <c r="BV118" i="4"/>
  <c r="BU118" i="4"/>
  <c r="BT118" i="4"/>
  <c r="BS118" i="4"/>
  <c r="BR118" i="4"/>
  <c r="BQ118" i="4"/>
  <c r="BP118" i="4"/>
  <c r="BO118" i="4"/>
  <c r="BN118" i="4"/>
  <c r="BV117" i="4"/>
  <c r="BU117" i="4"/>
  <c r="BT117" i="4"/>
  <c r="BS117" i="4"/>
  <c r="BR117" i="4"/>
  <c r="BQ117" i="4"/>
  <c r="BP117" i="4"/>
  <c r="BO117" i="4"/>
  <c r="BN117" i="4"/>
  <c r="BV116" i="4"/>
  <c r="BU116" i="4"/>
  <c r="BT116" i="4"/>
  <c r="BS116" i="4"/>
  <c r="BR116" i="4"/>
  <c r="BQ116" i="4"/>
  <c r="BP116" i="4"/>
  <c r="BO116" i="4"/>
  <c r="BN116" i="4"/>
  <c r="BV115" i="4"/>
  <c r="BU115" i="4"/>
  <c r="BT115" i="4"/>
  <c r="BS115" i="4"/>
  <c r="BR115" i="4"/>
  <c r="BQ115" i="4"/>
  <c r="BP115" i="4"/>
  <c r="BO115" i="4"/>
  <c r="BN115" i="4"/>
  <c r="BV114" i="4"/>
  <c r="BU114" i="4"/>
  <c r="BT114" i="4"/>
  <c r="BS114" i="4"/>
  <c r="BR114" i="4"/>
  <c r="BQ114" i="4"/>
  <c r="BP114" i="4"/>
  <c r="BO114" i="4"/>
  <c r="BN114" i="4"/>
  <c r="BV113" i="4"/>
  <c r="BU113" i="4"/>
  <c r="BT113" i="4"/>
  <c r="BS113" i="4"/>
  <c r="BR113" i="4"/>
  <c r="BQ113" i="4"/>
  <c r="BP113" i="4"/>
  <c r="BO113" i="4"/>
  <c r="BN113" i="4"/>
  <c r="BV112" i="4"/>
  <c r="BU112" i="4"/>
  <c r="BT112" i="4"/>
  <c r="BS112" i="4"/>
  <c r="BR112" i="4"/>
  <c r="BQ112" i="4"/>
  <c r="BP112" i="4"/>
  <c r="BO112" i="4"/>
  <c r="BN112" i="4"/>
  <c r="BV111" i="4"/>
  <c r="BU111" i="4"/>
  <c r="BT111" i="4"/>
  <c r="BS111" i="4"/>
  <c r="BR111" i="4"/>
  <c r="BQ111" i="4"/>
  <c r="BP111" i="4"/>
  <c r="BO111" i="4"/>
  <c r="BN111" i="4"/>
  <c r="BV110" i="4"/>
  <c r="BU110" i="4"/>
  <c r="BT110" i="4"/>
  <c r="BS110" i="4"/>
  <c r="BR110" i="4"/>
  <c r="BQ110" i="4"/>
  <c r="BP110" i="4"/>
  <c r="BO110" i="4"/>
  <c r="BN110" i="4"/>
  <c r="BV109" i="4"/>
  <c r="BU109" i="4"/>
  <c r="BT109" i="4"/>
  <c r="BS109" i="4"/>
  <c r="BR109" i="4"/>
  <c r="BQ109" i="4"/>
  <c r="BP109" i="4"/>
  <c r="BO109" i="4"/>
  <c r="BN109" i="4"/>
  <c r="BV108" i="4"/>
  <c r="BU108" i="4"/>
  <c r="BT108" i="4"/>
  <c r="BS108" i="4"/>
  <c r="BR108" i="4"/>
  <c r="BQ108" i="4"/>
  <c r="BP108" i="4"/>
  <c r="BO108" i="4"/>
  <c r="BN108" i="4"/>
  <c r="BV107" i="4"/>
  <c r="BU107" i="4"/>
  <c r="BT107" i="4"/>
  <c r="BS107" i="4"/>
  <c r="BR107" i="4"/>
  <c r="BQ107" i="4"/>
  <c r="BP107" i="4"/>
  <c r="BO107" i="4"/>
  <c r="BN107" i="4"/>
  <c r="BV106" i="4"/>
  <c r="BU106" i="4"/>
  <c r="BT106" i="4"/>
  <c r="BS106" i="4"/>
  <c r="BR106" i="4"/>
  <c r="BQ106" i="4"/>
  <c r="BP106" i="4"/>
  <c r="BO106" i="4"/>
  <c r="BN106" i="4"/>
  <c r="BV105" i="4"/>
  <c r="BU105" i="4"/>
  <c r="BT105" i="4"/>
  <c r="BS105" i="4"/>
  <c r="BR105" i="4"/>
  <c r="BQ105" i="4"/>
  <c r="BP105" i="4"/>
  <c r="BO105" i="4"/>
  <c r="BN105" i="4"/>
  <c r="BV104" i="4"/>
  <c r="BU104" i="4"/>
  <c r="BT104" i="4"/>
  <c r="BS104" i="4"/>
  <c r="BR104" i="4"/>
  <c r="BQ104" i="4"/>
  <c r="BP104" i="4"/>
  <c r="BO104" i="4"/>
  <c r="BN104" i="4"/>
  <c r="BV103" i="4"/>
  <c r="BU103" i="4"/>
  <c r="BT103" i="4"/>
  <c r="BS103" i="4"/>
  <c r="BR103" i="4"/>
  <c r="BQ103" i="4"/>
  <c r="BP103" i="4"/>
  <c r="BO103" i="4"/>
  <c r="BN103" i="4"/>
  <c r="BV102" i="4"/>
  <c r="BU102" i="4"/>
  <c r="BT102" i="4"/>
  <c r="BS102" i="4"/>
  <c r="BR102" i="4"/>
  <c r="BQ102" i="4"/>
  <c r="BP102" i="4"/>
  <c r="BO102" i="4"/>
  <c r="BN102" i="4"/>
  <c r="BV101" i="4"/>
  <c r="BU101" i="4"/>
  <c r="BT101" i="4"/>
  <c r="BS101" i="4"/>
  <c r="BR101" i="4"/>
  <c r="BQ101" i="4"/>
  <c r="BP101" i="4"/>
  <c r="BO101" i="4"/>
  <c r="BN101" i="4"/>
  <c r="BV100" i="4"/>
  <c r="BU100" i="4"/>
  <c r="BT100" i="4"/>
  <c r="BS100" i="4"/>
  <c r="BR100" i="4"/>
  <c r="BQ100" i="4"/>
  <c r="BP100" i="4"/>
  <c r="BO100" i="4"/>
  <c r="BN100" i="4"/>
  <c r="BV99" i="4"/>
  <c r="BU99" i="4"/>
  <c r="BT99" i="4"/>
  <c r="BS99" i="4"/>
  <c r="BR99" i="4"/>
  <c r="BQ99" i="4"/>
  <c r="BP99" i="4"/>
  <c r="BO99" i="4"/>
  <c r="BN99" i="4"/>
  <c r="BV98" i="4"/>
  <c r="BU98" i="4"/>
  <c r="BT98" i="4"/>
  <c r="BS98" i="4"/>
  <c r="BR98" i="4"/>
  <c r="BQ98" i="4"/>
  <c r="BP98" i="4"/>
  <c r="BO98" i="4"/>
  <c r="BN98" i="4"/>
  <c r="BV97" i="4"/>
  <c r="BU97" i="4"/>
  <c r="BT97" i="4"/>
  <c r="BS97" i="4"/>
  <c r="BR97" i="4"/>
  <c r="BQ97" i="4"/>
  <c r="BP97" i="4"/>
  <c r="BO97" i="4"/>
  <c r="BN97" i="4"/>
  <c r="BV96" i="4"/>
  <c r="BU96" i="4"/>
  <c r="BT96" i="4"/>
  <c r="BS96" i="4"/>
  <c r="BR96" i="4"/>
  <c r="BQ96" i="4"/>
  <c r="BP96" i="4"/>
  <c r="BO96" i="4"/>
  <c r="BN96" i="4"/>
  <c r="BV95" i="4"/>
  <c r="BU95" i="4"/>
  <c r="BT95" i="4"/>
  <c r="BS95" i="4"/>
  <c r="BR95" i="4"/>
  <c r="BQ95" i="4"/>
  <c r="BP95" i="4"/>
  <c r="BO95" i="4"/>
  <c r="BN95" i="4"/>
  <c r="BV94" i="4"/>
  <c r="BU94" i="4"/>
  <c r="BT94" i="4"/>
  <c r="BS94" i="4"/>
  <c r="BR94" i="4"/>
  <c r="BQ94" i="4"/>
  <c r="BP94" i="4"/>
  <c r="BO94" i="4"/>
  <c r="BN94" i="4"/>
  <c r="BV93" i="4"/>
  <c r="BU93" i="4"/>
  <c r="BT93" i="4"/>
  <c r="BS93" i="4"/>
  <c r="BR93" i="4"/>
  <c r="BQ93" i="4"/>
  <c r="BP93" i="4"/>
  <c r="BO93" i="4"/>
  <c r="BN93" i="4"/>
  <c r="BV92" i="4"/>
  <c r="BU92" i="4"/>
  <c r="BT92" i="4"/>
  <c r="BS92" i="4"/>
  <c r="BR92" i="4"/>
  <c r="BQ92" i="4"/>
  <c r="BP92" i="4"/>
  <c r="BO92" i="4"/>
  <c r="BN92" i="4"/>
  <c r="BV91" i="4"/>
  <c r="BU91" i="4"/>
  <c r="BT91" i="4"/>
  <c r="BS91" i="4"/>
  <c r="BR91" i="4"/>
  <c r="BQ91" i="4"/>
  <c r="BP91" i="4"/>
  <c r="BO91" i="4"/>
  <c r="BN91" i="4"/>
  <c r="BV90" i="4"/>
  <c r="BU90" i="4"/>
  <c r="BT90" i="4"/>
  <c r="BS90" i="4"/>
  <c r="BR90" i="4"/>
  <c r="BQ90" i="4"/>
  <c r="BP90" i="4"/>
  <c r="BO90" i="4"/>
  <c r="BN90" i="4"/>
  <c r="BV89" i="4"/>
  <c r="BU89" i="4"/>
  <c r="BT89" i="4"/>
  <c r="BS89" i="4"/>
  <c r="BR89" i="4"/>
  <c r="BQ89" i="4"/>
  <c r="BP89" i="4"/>
  <c r="BO89" i="4"/>
  <c r="BN89" i="4"/>
  <c r="BV88" i="4"/>
  <c r="BU88" i="4"/>
  <c r="BT88" i="4"/>
  <c r="BS88" i="4"/>
  <c r="BR88" i="4"/>
  <c r="BQ88" i="4"/>
  <c r="BP88" i="4"/>
  <c r="BO88" i="4"/>
  <c r="BN88" i="4"/>
  <c r="BV87" i="4"/>
  <c r="BU87" i="4"/>
  <c r="BT87" i="4"/>
  <c r="BS87" i="4"/>
  <c r="BR87" i="4"/>
  <c r="BQ87" i="4"/>
  <c r="BP87" i="4"/>
  <c r="BO87" i="4"/>
  <c r="BN87" i="4"/>
  <c r="BV86" i="4"/>
  <c r="BU86" i="4"/>
  <c r="BT86" i="4"/>
  <c r="BS86" i="4"/>
  <c r="BR86" i="4"/>
  <c r="BQ86" i="4"/>
  <c r="BP86" i="4"/>
  <c r="BO86" i="4"/>
  <c r="BN86" i="4"/>
  <c r="BV85" i="4"/>
  <c r="BU85" i="4"/>
  <c r="BT85" i="4"/>
  <c r="BS85" i="4"/>
  <c r="BR85" i="4"/>
  <c r="BQ85" i="4"/>
  <c r="BP85" i="4"/>
  <c r="BO85" i="4"/>
  <c r="BN85" i="4"/>
  <c r="BV84" i="4"/>
  <c r="BU84" i="4"/>
  <c r="BT84" i="4"/>
  <c r="BS84" i="4"/>
  <c r="BR84" i="4"/>
  <c r="BQ84" i="4"/>
  <c r="BP84" i="4"/>
  <c r="BO84" i="4"/>
  <c r="BN84" i="4"/>
  <c r="BV83" i="4"/>
  <c r="BU83" i="4"/>
  <c r="BT83" i="4"/>
  <c r="BS83" i="4"/>
  <c r="BR83" i="4"/>
  <c r="BQ83" i="4"/>
  <c r="BP83" i="4"/>
  <c r="BO83" i="4"/>
  <c r="BN83" i="4"/>
  <c r="BV82" i="4"/>
  <c r="BU82" i="4"/>
  <c r="BT82" i="4"/>
  <c r="BS82" i="4"/>
  <c r="BR82" i="4"/>
  <c r="BQ82" i="4"/>
  <c r="BP82" i="4"/>
  <c r="BO82" i="4"/>
  <c r="BN82" i="4"/>
  <c r="BV81" i="4"/>
  <c r="BU81" i="4"/>
  <c r="BT81" i="4"/>
  <c r="BS81" i="4"/>
  <c r="BR81" i="4"/>
  <c r="BQ81" i="4"/>
  <c r="BP81" i="4"/>
  <c r="BO81" i="4"/>
  <c r="BN81" i="4"/>
  <c r="BV80" i="4"/>
  <c r="BU80" i="4"/>
  <c r="BT80" i="4"/>
  <c r="BS80" i="4"/>
  <c r="BR80" i="4"/>
  <c r="BQ80" i="4"/>
  <c r="BP80" i="4"/>
  <c r="BO80" i="4"/>
  <c r="BN80" i="4"/>
  <c r="BV79" i="4"/>
  <c r="BU79" i="4"/>
  <c r="BT79" i="4"/>
  <c r="BS79" i="4"/>
  <c r="BR79" i="4"/>
  <c r="BQ79" i="4"/>
  <c r="BP79" i="4"/>
  <c r="BO79" i="4"/>
  <c r="BN79" i="4"/>
  <c r="BV78" i="4"/>
  <c r="BU78" i="4"/>
  <c r="BT78" i="4"/>
  <c r="BS78" i="4"/>
  <c r="BR78" i="4"/>
  <c r="BQ78" i="4"/>
  <c r="BP78" i="4"/>
  <c r="BO78" i="4"/>
  <c r="BN78" i="4"/>
  <c r="BV77" i="4"/>
  <c r="BU77" i="4"/>
  <c r="BT77" i="4"/>
  <c r="BS77" i="4"/>
  <c r="BR77" i="4"/>
  <c r="BQ77" i="4"/>
  <c r="BP77" i="4"/>
  <c r="BO77" i="4"/>
  <c r="BN77" i="4"/>
  <c r="BV76" i="4"/>
  <c r="BU76" i="4"/>
  <c r="BT76" i="4"/>
  <c r="BS76" i="4"/>
  <c r="BR76" i="4"/>
  <c r="BQ76" i="4"/>
  <c r="BP76" i="4"/>
  <c r="BO76" i="4"/>
  <c r="BN76" i="4"/>
  <c r="BV75" i="4"/>
  <c r="BU75" i="4"/>
  <c r="BT75" i="4"/>
  <c r="BS75" i="4"/>
  <c r="BR75" i="4"/>
  <c r="BQ75" i="4"/>
  <c r="BP75" i="4"/>
  <c r="BO75" i="4"/>
  <c r="BN75" i="4"/>
  <c r="BV74" i="4"/>
  <c r="BU74" i="4"/>
  <c r="BT74" i="4"/>
  <c r="BS74" i="4"/>
  <c r="BR74" i="4"/>
  <c r="BQ74" i="4"/>
  <c r="BP74" i="4"/>
  <c r="BO74" i="4"/>
  <c r="BN74" i="4"/>
  <c r="BV73" i="4"/>
  <c r="BU73" i="4"/>
  <c r="BT73" i="4"/>
  <c r="BS73" i="4"/>
  <c r="BR73" i="4"/>
  <c r="BQ73" i="4"/>
  <c r="BP73" i="4"/>
  <c r="BO73" i="4"/>
  <c r="BN73" i="4"/>
  <c r="BV72" i="4"/>
  <c r="BU72" i="4"/>
  <c r="BT72" i="4"/>
  <c r="BS72" i="4"/>
  <c r="BR72" i="4"/>
  <c r="BQ72" i="4"/>
  <c r="BP72" i="4"/>
  <c r="BO72" i="4"/>
  <c r="BN72" i="4"/>
  <c r="BV71" i="4"/>
  <c r="BU71" i="4"/>
  <c r="BT71" i="4"/>
  <c r="BS71" i="4"/>
  <c r="BR71" i="4"/>
  <c r="BQ71" i="4"/>
  <c r="BP71" i="4"/>
  <c r="BO71" i="4"/>
  <c r="BN71" i="4"/>
  <c r="BV70" i="4"/>
  <c r="BU70" i="4"/>
  <c r="BT70" i="4"/>
  <c r="BS70" i="4"/>
  <c r="BR70" i="4"/>
  <c r="BQ70" i="4"/>
  <c r="BP70" i="4"/>
  <c r="BO70" i="4"/>
  <c r="BN70" i="4"/>
  <c r="BV69" i="4"/>
  <c r="BU69" i="4"/>
  <c r="BT69" i="4"/>
  <c r="BS69" i="4"/>
  <c r="BR69" i="4"/>
  <c r="BQ69" i="4"/>
  <c r="BP69" i="4"/>
  <c r="BO69" i="4"/>
  <c r="BN69" i="4"/>
  <c r="BV68" i="4"/>
  <c r="BU68" i="4"/>
  <c r="BT68" i="4"/>
  <c r="BS68" i="4"/>
  <c r="BR68" i="4"/>
  <c r="BQ68" i="4"/>
  <c r="BP68" i="4"/>
  <c r="BO68" i="4"/>
  <c r="BN68" i="4"/>
  <c r="BV67" i="4"/>
  <c r="BU67" i="4"/>
  <c r="BT67" i="4"/>
  <c r="BS67" i="4"/>
  <c r="BR67" i="4"/>
  <c r="BQ67" i="4"/>
  <c r="BP67" i="4"/>
  <c r="BO67" i="4"/>
  <c r="BN67" i="4"/>
  <c r="BV66" i="4"/>
  <c r="BU66" i="4"/>
  <c r="BT66" i="4"/>
  <c r="BS66" i="4"/>
  <c r="BR66" i="4"/>
  <c r="BQ66" i="4"/>
  <c r="BP66" i="4"/>
  <c r="BO66" i="4"/>
  <c r="BN66" i="4"/>
  <c r="BV65" i="4"/>
  <c r="BU65" i="4"/>
  <c r="BT65" i="4"/>
  <c r="BS65" i="4"/>
  <c r="BR65" i="4"/>
  <c r="BQ65" i="4"/>
  <c r="BP65" i="4"/>
  <c r="BO65" i="4"/>
  <c r="BN65" i="4"/>
  <c r="BV64" i="4"/>
  <c r="BU64" i="4"/>
  <c r="BT64" i="4"/>
  <c r="BS64" i="4"/>
  <c r="BR64" i="4"/>
  <c r="BQ64" i="4"/>
  <c r="BP64" i="4"/>
  <c r="BO64" i="4"/>
  <c r="BN64" i="4"/>
  <c r="BV63" i="4"/>
  <c r="BU63" i="4"/>
  <c r="BT63" i="4"/>
  <c r="BS63" i="4"/>
  <c r="BR63" i="4"/>
  <c r="BQ63" i="4"/>
  <c r="BP63" i="4"/>
  <c r="BO63" i="4"/>
  <c r="BN63" i="4"/>
  <c r="BV62" i="4"/>
  <c r="BU62" i="4"/>
  <c r="BT62" i="4"/>
  <c r="BS62" i="4"/>
  <c r="BR62" i="4"/>
  <c r="BQ62" i="4"/>
  <c r="BP62" i="4"/>
  <c r="BO62" i="4"/>
  <c r="BN62" i="4"/>
  <c r="BV61" i="4"/>
  <c r="BU61" i="4"/>
  <c r="BT61" i="4"/>
  <c r="BS61" i="4"/>
  <c r="BR61" i="4"/>
  <c r="BQ61" i="4"/>
  <c r="BP61" i="4"/>
  <c r="BO61" i="4"/>
  <c r="BN61" i="4"/>
  <c r="BV60" i="4"/>
  <c r="BU60" i="4"/>
  <c r="BT60" i="4"/>
  <c r="BS60" i="4"/>
  <c r="BR60" i="4"/>
  <c r="BQ60" i="4"/>
  <c r="BP60" i="4"/>
  <c r="BO60" i="4"/>
  <c r="BN60" i="4"/>
  <c r="BV59" i="4"/>
  <c r="BU59" i="4"/>
  <c r="BT59" i="4"/>
  <c r="BS59" i="4"/>
  <c r="BR59" i="4"/>
  <c r="BQ59" i="4"/>
  <c r="BP59" i="4"/>
  <c r="BO59" i="4"/>
  <c r="BN59" i="4"/>
  <c r="BV58" i="4"/>
  <c r="BU58" i="4"/>
  <c r="BT58" i="4"/>
  <c r="BS58" i="4"/>
  <c r="BR58" i="4"/>
  <c r="BQ58" i="4"/>
  <c r="BP58" i="4"/>
  <c r="BO58" i="4"/>
  <c r="BN58" i="4"/>
  <c r="BV57" i="4"/>
  <c r="BU57" i="4"/>
  <c r="BT57" i="4"/>
  <c r="BS57" i="4"/>
  <c r="BR57" i="4"/>
  <c r="BQ57" i="4"/>
  <c r="BP57" i="4"/>
  <c r="BO57" i="4"/>
  <c r="BN57" i="4"/>
  <c r="BV56" i="4"/>
  <c r="BU56" i="4"/>
  <c r="BT56" i="4"/>
  <c r="BS56" i="4"/>
  <c r="BR56" i="4"/>
  <c r="BQ56" i="4"/>
  <c r="BP56" i="4"/>
  <c r="BO56" i="4"/>
  <c r="BN56" i="4"/>
  <c r="BV55" i="4"/>
  <c r="BU55" i="4"/>
  <c r="BT55" i="4"/>
  <c r="BS55" i="4"/>
  <c r="BR55" i="4"/>
  <c r="BQ55" i="4"/>
  <c r="BP55" i="4"/>
  <c r="BO55" i="4"/>
  <c r="BN55" i="4"/>
  <c r="BV54" i="4"/>
  <c r="BU54" i="4"/>
  <c r="BT54" i="4"/>
  <c r="BS54" i="4"/>
  <c r="BR54" i="4"/>
  <c r="BQ54" i="4"/>
  <c r="BP54" i="4"/>
  <c r="BO54" i="4"/>
  <c r="BN54" i="4"/>
  <c r="BV53" i="4"/>
  <c r="BU53" i="4"/>
  <c r="BT53" i="4"/>
  <c r="BS53" i="4"/>
  <c r="BR53" i="4"/>
  <c r="BQ53" i="4"/>
  <c r="BP53" i="4"/>
  <c r="BO53" i="4"/>
  <c r="BN53" i="4"/>
  <c r="BV52" i="4"/>
  <c r="BU52" i="4"/>
  <c r="BT52" i="4"/>
  <c r="BS52" i="4"/>
  <c r="BR52" i="4"/>
  <c r="BQ52" i="4"/>
  <c r="BP52" i="4"/>
  <c r="BO52" i="4"/>
  <c r="BN52" i="4"/>
  <c r="BV51" i="4"/>
  <c r="BU51" i="4"/>
  <c r="BT51" i="4"/>
  <c r="BS51" i="4"/>
  <c r="BR51" i="4"/>
  <c r="BQ51" i="4"/>
  <c r="BP51" i="4"/>
  <c r="BO51" i="4"/>
  <c r="BN51" i="4"/>
  <c r="BV50" i="4"/>
  <c r="BU50" i="4"/>
  <c r="BT50" i="4"/>
  <c r="BS50" i="4"/>
  <c r="BR50" i="4"/>
  <c r="BQ50" i="4"/>
  <c r="BP50" i="4"/>
  <c r="BO50" i="4"/>
  <c r="BN50" i="4"/>
  <c r="BV49" i="4"/>
  <c r="BU49" i="4"/>
  <c r="BT49" i="4"/>
  <c r="BS49" i="4"/>
  <c r="BR49" i="4"/>
  <c r="BQ49" i="4"/>
  <c r="BP49" i="4"/>
  <c r="BO49" i="4"/>
  <c r="BN49" i="4"/>
  <c r="BV48" i="4"/>
  <c r="BU48" i="4"/>
  <c r="BT48" i="4"/>
  <c r="BS48" i="4"/>
  <c r="BR48" i="4"/>
  <c r="BQ48" i="4"/>
  <c r="BP48" i="4"/>
  <c r="BO48" i="4"/>
  <c r="BN48" i="4"/>
  <c r="BV47" i="4"/>
  <c r="BU47" i="4"/>
  <c r="BT47" i="4"/>
  <c r="BS47" i="4"/>
  <c r="BR47" i="4"/>
  <c r="BQ47" i="4"/>
  <c r="BP47" i="4"/>
  <c r="BO47" i="4"/>
  <c r="BN47" i="4"/>
  <c r="BV46" i="4"/>
  <c r="BU46" i="4"/>
  <c r="BT46" i="4"/>
  <c r="BS46" i="4"/>
  <c r="BR46" i="4"/>
  <c r="BQ46" i="4"/>
  <c r="BP46" i="4"/>
  <c r="BO46" i="4"/>
  <c r="BN46" i="4"/>
  <c r="BV45" i="4"/>
  <c r="BU45" i="4"/>
  <c r="BT45" i="4"/>
  <c r="BS45" i="4"/>
  <c r="BR45" i="4"/>
  <c r="BQ45" i="4"/>
  <c r="BP45" i="4"/>
  <c r="BO45" i="4"/>
  <c r="BN45" i="4"/>
  <c r="BV44" i="4"/>
  <c r="BU44" i="4"/>
  <c r="BT44" i="4"/>
  <c r="BS44" i="4"/>
  <c r="BR44" i="4"/>
  <c r="BQ44" i="4"/>
  <c r="BP44" i="4"/>
  <c r="BO44" i="4"/>
  <c r="BN44" i="4"/>
  <c r="BV43" i="4"/>
  <c r="BU43" i="4"/>
  <c r="BT43" i="4"/>
  <c r="BS43" i="4"/>
  <c r="BR43" i="4"/>
  <c r="BQ43" i="4"/>
  <c r="BP43" i="4"/>
  <c r="BO43" i="4"/>
  <c r="BN43" i="4"/>
  <c r="BV42" i="4"/>
  <c r="BU42" i="4"/>
  <c r="BT42" i="4"/>
  <c r="BS42" i="4"/>
  <c r="BR42" i="4"/>
  <c r="BQ42" i="4"/>
  <c r="BP42" i="4"/>
  <c r="BO42" i="4"/>
  <c r="BN42" i="4"/>
  <c r="BV41" i="4"/>
  <c r="BU41" i="4"/>
  <c r="BT41" i="4"/>
  <c r="BS41" i="4"/>
  <c r="BR41" i="4"/>
  <c r="BQ41" i="4"/>
  <c r="BP41" i="4"/>
  <c r="BO41" i="4"/>
  <c r="BN41" i="4"/>
  <c r="BV40" i="4"/>
  <c r="BU40" i="4"/>
  <c r="BT40" i="4"/>
  <c r="BS40" i="4"/>
  <c r="BR40" i="4"/>
  <c r="BQ40" i="4"/>
  <c r="BP40" i="4"/>
  <c r="BO40" i="4"/>
  <c r="BN40" i="4"/>
  <c r="BV39" i="4"/>
  <c r="BU39" i="4"/>
  <c r="BT39" i="4"/>
  <c r="BS39" i="4"/>
  <c r="BR39" i="4"/>
  <c r="BQ39" i="4"/>
  <c r="BP39" i="4"/>
  <c r="BO39" i="4"/>
  <c r="BN39" i="4"/>
  <c r="BV38" i="4"/>
  <c r="BU38" i="4"/>
  <c r="BT38" i="4"/>
  <c r="BS38" i="4"/>
  <c r="BR38" i="4"/>
  <c r="BQ38" i="4"/>
  <c r="BP38" i="4"/>
  <c r="BO38" i="4"/>
  <c r="BN38" i="4"/>
  <c r="BV37" i="4"/>
  <c r="BU37" i="4"/>
  <c r="BT37" i="4"/>
  <c r="BS37" i="4"/>
  <c r="BR37" i="4"/>
  <c r="BQ37" i="4"/>
  <c r="BP37" i="4"/>
  <c r="BO37" i="4"/>
  <c r="BN37" i="4"/>
  <c r="BV36" i="4"/>
  <c r="BU36" i="4"/>
  <c r="BT36" i="4"/>
  <c r="BS36" i="4"/>
  <c r="BR36" i="4"/>
  <c r="BQ36" i="4"/>
  <c r="BP36" i="4"/>
  <c r="BO36" i="4"/>
  <c r="BN36" i="4"/>
  <c r="BV35" i="4"/>
  <c r="BU35" i="4"/>
  <c r="BT35" i="4"/>
  <c r="BS35" i="4"/>
  <c r="BR35" i="4"/>
  <c r="BQ35" i="4"/>
  <c r="BP35" i="4"/>
  <c r="BO35" i="4"/>
  <c r="BN35" i="4"/>
  <c r="BV34" i="4"/>
  <c r="BU34" i="4"/>
  <c r="BT34" i="4"/>
  <c r="BS34" i="4"/>
  <c r="BR34" i="4"/>
  <c r="BQ34" i="4"/>
  <c r="BP34" i="4"/>
  <c r="BO34" i="4"/>
  <c r="BN34" i="4"/>
  <c r="BV33" i="4"/>
  <c r="BU33" i="4"/>
  <c r="BT33" i="4"/>
  <c r="BS33" i="4"/>
  <c r="BR33" i="4"/>
  <c r="BQ33" i="4"/>
  <c r="BP33" i="4"/>
  <c r="BO33" i="4"/>
  <c r="BN33" i="4"/>
  <c r="BV32" i="4"/>
  <c r="BU32" i="4"/>
  <c r="BT32" i="4"/>
  <c r="BS32" i="4"/>
  <c r="BR32" i="4"/>
  <c r="BQ32" i="4"/>
  <c r="BP32" i="4"/>
  <c r="BO32" i="4"/>
  <c r="BN32" i="4"/>
  <c r="BV31" i="4"/>
  <c r="BU31" i="4"/>
  <c r="BT31" i="4"/>
  <c r="BS31" i="4"/>
  <c r="BR31" i="4"/>
  <c r="BQ31" i="4"/>
  <c r="BP31" i="4"/>
  <c r="BO31" i="4"/>
  <c r="BN31" i="4"/>
  <c r="BV30" i="4"/>
  <c r="BU30" i="4"/>
  <c r="BT30" i="4"/>
  <c r="BS30" i="4"/>
  <c r="BR30" i="4"/>
  <c r="BQ30" i="4"/>
  <c r="BP30" i="4"/>
  <c r="BO30" i="4"/>
  <c r="BN30" i="4"/>
  <c r="BV29" i="4"/>
  <c r="BU29" i="4"/>
  <c r="BT29" i="4"/>
  <c r="BS29" i="4"/>
  <c r="BR29" i="4"/>
  <c r="BQ29" i="4"/>
  <c r="BP29" i="4"/>
  <c r="BO29" i="4"/>
  <c r="BN29" i="4"/>
  <c r="BV28" i="4"/>
  <c r="BU28" i="4"/>
  <c r="BT28" i="4"/>
  <c r="BS28" i="4"/>
  <c r="BR28" i="4"/>
  <c r="BQ28" i="4"/>
  <c r="BP28" i="4"/>
  <c r="BO28" i="4"/>
  <c r="BN28" i="4"/>
  <c r="BV27" i="4"/>
  <c r="BU27" i="4"/>
  <c r="BT27" i="4"/>
  <c r="BS27" i="4"/>
  <c r="BR27" i="4"/>
  <c r="BQ27" i="4"/>
  <c r="BP27" i="4"/>
  <c r="BO27" i="4"/>
  <c r="BN27" i="4"/>
  <c r="BV26" i="4"/>
  <c r="BU26" i="4"/>
  <c r="BT26" i="4"/>
  <c r="BS26" i="4"/>
  <c r="BR26" i="4"/>
  <c r="BQ26" i="4"/>
  <c r="BP26" i="4"/>
  <c r="BO26" i="4"/>
  <c r="BN26" i="4"/>
  <c r="BV25" i="4"/>
  <c r="BU25" i="4"/>
  <c r="BT25" i="4"/>
  <c r="BS25" i="4"/>
  <c r="BR25" i="4"/>
  <c r="BQ25" i="4"/>
  <c r="BP25" i="4"/>
  <c r="BO25" i="4"/>
  <c r="BN25" i="4"/>
  <c r="BV24" i="4"/>
  <c r="BU24" i="4"/>
  <c r="BT24" i="4"/>
  <c r="BS24" i="4"/>
  <c r="BR24" i="4"/>
  <c r="BQ24" i="4"/>
  <c r="BP24" i="4"/>
  <c r="BO24" i="4"/>
  <c r="BN24" i="4"/>
  <c r="BV23" i="4"/>
  <c r="BU23" i="4"/>
  <c r="BT23" i="4"/>
  <c r="BS23" i="4"/>
  <c r="BR23" i="4"/>
  <c r="BQ23" i="4"/>
  <c r="BP23" i="4"/>
  <c r="BO23" i="4"/>
  <c r="BN23" i="4"/>
  <c r="BV22" i="4"/>
  <c r="BU22" i="4"/>
  <c r="BT22" i="4"/>
  <c r="BS22" i="4"/>
  <c r="BR22" i="4"/>
  <c r="BQ22" i="4"/>
  <c r="BP22" i="4"/>
  <c r="BO22" i="4"/>
  <c r="BN22" i="4"/>
  <c r="BV21" i="4"/>
  <c r="BU21" i="4"/>
  <c r="BT21" i="4"/>
  <c r="BS21" i="4"/>
  <c r="BR21" i="4"/>
  <c r="BQ21" i="4"/>
  <c r="BP21" i="4"/>
  <c r="BO21" i="4"/>
  <c r="BN21" i="4"/>
  <c r="BV20" i="4"/>
  <c r="BU20" i="4"/>
  <c r="BT20" i="4"/>
  <c r="BS20" i="4"/>
  <c r="BR20" i="4"/>
  <c r="BQ20" i="4"/>
  <c r="BP20" i="4"/>
  <c r="BO20" i="4"/>
  <c r="BN20" i="4"/>
  <c r="BV19" i="4"/>
  <c r="BU19" i="4"/>
  <c r="BT19" i="4"/>
  <c r="BS19" i="4"/>
  <c r="BR19" i="4"/>
  <c r="BQ19" i="4"/>
  <c r="BP19" i="4"/>
  <c r="BO19" i="4"/>
  <c r="BN19" i="4"/>
  <c r="BV18" i="4"/>
  <c r="BU18" i="4"/>
  <c r="BT18" i="4"/>
  <c r="BS18" i="4"/>
  <c r="BR18" i="4"/>
  <c r="BQ18" i="4"/>
  <c r="BP18" i="4"/>
  <c r="BO18" i="4"/>
  <c r="BN18" i="4"/>
  <c r="BV17" i="4"/>
  <c r="BU17" i="4"/>
  <c r="BT17" i="4"/>
  <c r="BS17" i="4"/>
  <c r="BR17" i="4"/>
  <c r="BQ17" i="4"/>
  <c r="BP17" i="4"/>
  <c r="BO17" i="4"/>
  <c r="BN17" i="4"/>
  <c r="BV16" i="4"/>
  <c r="BU16" i="4"/>
  <c r="BT16" i="4"/>
  <c r="BS16" i="4"/>
  <c r="BR16" i="4"/>
  <c r="BQ16" i="4"/>
  <c r="BP16" i="4"/>
  <c r="BO16" i="4"/>
  <c r="BN16" i="4"/>
  <c r="BV15" i="4"/>
  <c r="BU15" i="4"/>
  <c r="BT15" i="4"/>
  <c r="BS15" i="4"/>
  <c r="BR15" i="4"/>
  <c r="BQ15" i="4"/>
  <c r="BP15" i="4"/>
  <c r="BO15" i="4"/>
  <c r="BN15" i="4"/>
  <c r="BV14" i="4"/>
  <c r="BU14" i="4"/>
  <c r="BT14" i="4"/>
  <c r="BS14" i="4"/>
  <c r="BR14" i="4"/>
  <c r="BQ14" i="4"/>
  <c r="BP14" i="4"/>
  <c r="BO14" i="4"/>
  <c r="BN14" i="4"/>
  <c r="BV13" i="4"/>
  <c r="BU13" i="4"/>
  <c r="BT13" i="4"/>
  <c r="BS13" i="4"/>
  <c r="BR13" i="4"/>
  <c r="BQ13" i="4"/>
  <c r="BP13" i="4"/>
  <c r="BO13" i="4"/>
  <c r="BN13" i="4"/>
  <c r="BV12" i="4"/>
  <c r="BU12" i="4"/>
  <c r="BT12" i="4"/>
  <c r="BS12" i="4"/>
  <c r="BR12" i="4"/>
  <c r="BQ12" i="4"/>
  <c r="BP12" i="4"/>
  <c r="BO12" i="4"/>
  <c r="BN12" i="4"/>
  <c r="BV11" i="4"/>
  <c r="BU11" i="4"/>
  <c r="BT11" i="4"/>
  <c r="BS11" i="4"/>
  <c r="BR11" i="4"/>
  <c r="BQ11" i="4"/>
  <c r="BP11" i="4"/>
  <c r="BO11" i="4"/>
  <c r="BN11" i="4"/>
  <c r="DF4" i="1"/>
  <c r="DF10" i="1"/>
  <c r="DF7" i="1" l="1"/>
  <c r="BA10" i="4" s="1"/>
  <c r="BZ3" i="2" l="1"/>
  <c r="AY3" i="6"/>
  <c r="AP131" i="6"/>
  <c r="AP130" i="6"/>
  <c r="AP129" i="6"/>
  <c r="AP128" i="6"/>
  <c r="AP127" i="6"/>
  <c r="AP126" i="6"/>
  <c r="AP125" i="6"/>
  <c r="AP124" i="6"/>
  <c r="AP123" i="6"/>
  <c r="AP122" i="6"/>
  <c r="AP121" i="6"/>
  <c r="AP120" i="6"/>
  <c r="AP119" i="6"/>
  <c r="AP118" i="6"/>
  <c r="AP117" i="6"/>
  <c r="AP116" i="6"/>
  <c r="AP115" i="6"/>
  <c r="AP114" i="6"/>
  <c r="AP113" i="6"/>
  <c r="AP112" i="6"/>
  <c r="AP111" i="6"/>
  <c r="AP110" i="6"/>
  <c r="AP109" i="6"/>
  <c r="AP108" i="6"/>
  <c r="AP107" i="6"/>
  <c r="AP106" i="6"/>
  <c r="AP105" i="6"/>
  <c r="AP104" i="6"/>
  <c r="AP103" i="6"/>
  <c r="AP102" i="6"/>
  <c r="AP101" i="6"/>
  <c r="AP100" i="6"/>
  <c r="AP99" i="6"/>
  <c r="AP98" i="6"/>
  <c r="AP97" i="6"/>
  <c r="AP96" i="6"/>
  <c r="AP95" i="6"/>
  <c r="AP94" i="6"/>
  <c r="AP93" i="6"/>
  <c r="AP92" i="6"/>
  <c r="AP91" i="6"/>
  <c r="AP90" i="6"/>
  <c r="AP89" i="6"/>
  <c r="AP88" i="6"/>
  <c r="AP87" i="6"/>
  <c r="AP86" i="6"/>
  <c r="AP85" i="6"/>
  <c r="AP84" i="6"/>
  <c r="AP83" i="6"/>
  <c r="AP82" i="6"/>
  <c r="AP81" i="6"/>
  <c r="AP80" i="6"/>
  <c r="AP79" i="6"/>
  <c r="AP78" i="6"/>
  <c r="AP77" i="6"/>
  <c r="AP76" i="6"/>
  <c r="AP75" i="6"/>
  <c r="AP74" i="6"/>
  <c r="AP73" i="6"/>
  <c r="AP72" i="6"/>
  <c r="AP71" i="6"/>
  <c r="AP70" i="6"/>
  <c r="AP69" i="6"/>
  <c r="AP68" i="6"/>
  <c r="AP67" i="6"/>
  <c r="AP66" i="6"/>
  <c r="AP65" i="6"/>
  <c r="AP64" i="6"/>
  <c r="AP63" i="6"/>
  <c r="AP62" i="6"/>
  <c r="AP61" i="6"/>
  <c r="AP60" i="6"/>
  <c r="AP59" i="6"/>
  <c r="AP58" i="6"/>
  <c r="AP57" i="6"/>
  <c r="AP56" i="6"/>
  <c r="AP55" i="6"/>
  <c r="AP54" i="6"/>
  <c r="AP53" i="6"/>
  <c r="AP52" i="6"/>
  <c r="AP51" i="6"/>
  <c r="AP50" i="6"/>
  <c r="AP49" i="6"/>
  <c r="AP48" i="6"/>
  <c r="AP47" i="6"/>
  <c r="AP46" i="6"/>
  <c r="AP45" i="6"/>
  <c r="AP44" i="6"/>
  <c r="AP43" i="6"/>
  <c r="AP42" i="6"/>
  <c r="AP41" i="6"/>
  <c r="AP40" i="6"/>
  <c r="AP39" i="6"/>
  <c r="AP38" i="6"/>
  <c r="AP37" i="6"/>
  <c r="AP36" i="6"/>
  <c r="AP35" i="6"/>
  <c r="AP34" i="6"/>
  <c r="AP33" i="6"/>
  <c r="AP32" i="6"/>
  <c r="AP31" i="6"/>
  <c r="AP30" i="6"/>
  <c r="AP29" i="6"/>
  <c r="AP28" i="6"/>
  <c r="AP27" i="6"/>
  <c r="AP26" i="6"/>
  <c r="AP25" i="6"/>
  <c r="AP24" i="6"/>
  <c r="AP23" i="6"/>
  <c r="AP22" i="6"/>
  <c r="AP21" i="6"/>
  <c r="AP20" i="6"/>
  <c r="AP19" i="6"/>
  <c r="AP18" i="6"/>
  <c r="AP17" i="6"/>
  <c r="AP16" i="6"/>
  <c r="AP15" i="6"/>
  <c r="AP14" i="6"/>
  <c r="AP13" i="6"/>
  <c r="AP12" i="6"/>
  <c r="AP11" i="6"/>
  <c r="AP10" i="6"/>
  <c r="AP9" i="6"/>
  <c r="AP7" i="6"/>
  <c r="AP8" i="6"/>
  <c r="AL131" i="6"/>
  <c r="AL130" i="6"/>
  <c r="AL129" i="6"/>
  <c r="AL128" i="6"/>
  <c r="AL127" i="6"/>
  <c r="AL126" i="6"/>
  <c r="AL125" i="6"/>
  <c r="AL124" i="6"/>
  <c r="AL123" i="6"/>
  <c r="AL122" i="6"/>
  <c r="AL121" i="6"/>
  <c r="AL120" i="6"/>
  <c r="AL119" i="6"/>
  <c r="AL118" i="6"/>
  <c r="AL117" i="6"/>
  <c r="AL116" i="6"/>
  <c r="AL115" i="6"/>
  <c r="AL114" i="6"/>
  <c r="AL113" i="6"/>
  <c r="AL112" i="6"/>
  <c r="AL111" i="6"/>
  <c r="AL110" i="6"/>
  <c r="AL109" i="6"/>
  <c r="AL108" i="6"/>
  <c r="AL107" i="6"/>
  <c r="AL106" i="6"/>
  <c r="AL105" i="6"/>
  <c r="AL104" i="6"/>
  <c r="AL103" i="6"/>
  <c r="AL102" i="6"/>
  <c r="AL101" i="6"/>
  <c r="AL100" i="6"/>
  <c r="AL99" i="6"/>
  <c r="AL98" i="6"/>
  <c r="AL97" i="6"/>
  <c r="AL96" i="6"/>
  <c r="AL95" i="6"/>
  <c r="AL94" i="6"/>
  <c r="AL93" i="6"/>
  <c r="AL92" i="6"/>
  <c r="AL91" i="6"/>
  <c r="AL90" i="6"/>
  <c r="AL89" i="6"/>
  <c r="AL88" i="6"/>
  <c r="AL87" i="6"/>
  <c r="AL86" i="6"/>
  <c r="AL85" i="6"/>
  <c r="AL84" i="6"/>
  <c r="AL83" i="6"/>
  <c r="AL82" i="6"/>
  <c r="AL81" i="6"/>
  <c r="AL80" i="6"/>
  <c r="AL79" i="6"/>
  <c r="AL78" i="6"/>
  <c r="AL77" i="6"/>
  <c r="AL76" i="6"/>
  <c r="AL75" i="6"/>
  <c r="AL74" i="6"/>
  <c r="AL73" i="6"/>
  <c r="AL72" i="6"/>
  <c r="AL71" i="6"/>
  <c r="AL70" i="6"/>
  <c r="AL69" i="6"/>
  <c r="AL68" i="6"/>
  <c r="AL67" i="6"/>
  <c r="AL66" i="6"/>
  <c r="AL65" i="6"/>
  <c r="AL64" i="6"/>
  <c r="AL63" i="6"/>
  <c r="AL62" i="6"/>
  <c r="AL61" i="6"/>
  <c r="AL60" i="6"/>
  <c r="AL59" i="6"/>
  <c r="AL58" i="6"/>
  <c r="AL57" i="6"/>
  <c r="AL56" i="6"/>
  <c r="AL55" i="6"/>
  <c r="AL54" i="6"/>
  <c r="AL53" i="6"/>
  <c r="AL52" i="6"/>
  <c r="AL51" i="6"/>
  <c r="AL50" i="6"/>
  <c r="AL49" i="6"/>
  <c r="AL48" i="6"/>
  <c r="AL47" i="6"/>
  <c r="AL46" i="6"/>
  <c r="AL45" i="6"/>
  <c r="AL44" i="6"/>
  <c r="AL43" i="6"/>
  <c r="AL42" i="6"/>
  <c r="AL41" i="6"/>
  <c r="AL40" i="6"/>
  <c r="AL39" i="6"/>
  <c r="AL38" i="6"/>
  <c r="AL37" i="6"/>
  <c r="AL36" i="6"/>
  <c r="AL35" i="6"/>
  <c r="AL34" i="6"/>
  <c r="AL33" i="6"/>
  <c r="AL32" i="6"/>
  <c r="AL31" i="6"/>
  <c r="AL30" i="6"/>
  <c r="AL29" i="6"/>
  <c r="AL28" i="6"/>
  <c r="AL27" i="6"/>
  <c r="AL26" i="6"/>
  <c r="AL25" i="6"/>
  <c r="AL24" i="6"/>
  <c r="AL23" i="6"/>
  <c r="AL22" i="6"/>
  <c r="AL21" i="6"/>
  <c r="AL20" i="6"/>
  <c r="AL19" i="6"/>
  <c r="AL18" i="6"/>
  <c r="AL17" i="6"/>
  <c r="AL16" i="6"/>
  <c r="AL15" i="6"/>
  <c r="AL14" i="6"/>
  <c r="AL13" i="6"/>
  <c r="AL12" i="6"/>
  <c r="AL11" i="6"/>
  <c r="AL10" i="6"/>
  <c r="AL9" i="6"/>
  <c r="AL8" i="6"/>
  <c r="AL7" i="6"/>
  <c r="AL3" i="6" l="1"/>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4" i="6"/>
  <c r="Y53" i="6"/>
  <c r="Y52" i="6"/>
  <c r="Y51" i="6"/>
  <c r="Y50" i="6"/>
  <c r="Y49" i="6"/>
  <c r="Y48" i="6"/>
  <c r="Y47" i="6"/>
  <c r="Y46" i="6"/>
  <c r="Y45" i="6"/>
  <c r="Y44" i="6"/>
  <c r="Y43" i="6"/>
  <c r="Y42" i="6"/>
  <c r="Y41" i="6"/>
  <c r="Y40" i="6"/>
  <c r="Y39" i="6"/>
  <c r="Y38" i="6"/>
  <c r="Y37" i="6"/>
  <c r="Y36" i="6"/>
  <c r="Y35" i="6"/>
  <c r="Y34" i="6"/>
  <c r="Y33" i="6"/>
  <c r="Y32" i="6"/>
  <c r="Y31" i="6"/>
  <c r="Y30" i="6"/>
  <c r="Y29" i="6"/>
  <c r="Y28" i="6"/>
  <c r="Y27" i="6"/>
  <c r="Y26" i="6"/>
  <c r="Y25" i="6"/>
  <c r="Y24" i="6"/>
  <c r="Y23" i="6"/>
  <c r="Y22" i="6"/>
  <c r="Y21" i="6"/>
  <c r="Y20" i="6"/>
  <c r="Y19" i="6"/>
  <c r="Y18" i="6"/>
  <c r="Y17" i="6"/>
  <c r="Y16" i="6"/>
  <c r="Y15" i="6"/>
  <c r="Y14" i="6"/>
  <c r="Y13" i="6"/>
  <c r="Y12" i="6"/>
  <c r="Y11" i="6"/>
  <c r="Y10" i="6"/>
  <c r="Y9" i="6"/>
  <c r="Y8" i="6"/>
  <c r="Y7" i="6"/>
  <c r="AE7" i="6" s="1"/>
  <c r="AE131" i="6"/>
  <c r="AE130" i="6"/>
  <c r="AE129" i="6"/>
  <c r="AE128" i="6"/>
  <c r="AE127" i="6"/>
  <c r="AE126" i="6"/>
  <c r="AE125" i="6"/>
  <c r="AE124" i="6"/>
  <c r="AE123" i="6"/>
  <c r="AE122" i="6"/>
  <c r="AE121" i="6"/>
  <c r="AE120" i="6"/>
  <c r="AE119" i="6"/>
  <c r="AE118" i="6"/>
  <c r="AE117" i="6"/>
  <c r="AE116" i="6"/>
  <c r="AE115" i="6"/>
  <c r="AE114" i="6"/>
  <c r="AE113" i="6"/>
  <c r="AE112" i="6"/>
  <c r="AE111" i="6"/>
  <c r="AE110" i="6"/>
  <c r="AE109" i="6"/>
  <c r="AE108" i="6"/>
  <c r="AE107" i="6"/>
  <c r="AE106" i="6"/>
  <c r="AE105" i="6"/>
  <c r="AE104" i="6"/>
  <c r="AE103" i="6"/>
  <c r="AE102" i="6"/>
  <c r="AE101" i="6"/>
  <c r="AE100" i="6"/>
  <c r="AE99" i="6"/>
  <c r="AE98" i="6"/>
  <c r="AE97" i="6"/>
  <c r="AE96" i="6"/>
  <c r="AE95" i="6"/>
  <c r="AE94" i="6"/>
  <c r="AE93" i="6"/>
  <c r="AE92" i="6"/>
  <c r="AE91" i="6"/>
  <c r="AE90" i="6"/>
  <c r="AE89" i="6"/>
  <c r="AE88" i="6"/>
  <c r="AE87" i="6"/>
  <c r="AE86" i="6"/>
  <c r="AE85" i="6"/>
  <c r="AE84" i="6"/>
  <c r="AE83" i="6"/>
  <c r="AE82" i="6"/>
  <c r="AE81" i="6"/>
  <c r="AE80" i="6"/>
  <c r="AE79" i="6"/>
  <c r="AE78" i="6"/>
  <c r="AE77" i="6"/>
  <c r="AE76" i="6"/>
  <c r="AE75" i="6"/>
  <c r="AE74" i="6"/>
  <c r="AE73" i="6"/>
  <c r="AE72" i="6"/>
  <c r="AE71" i="6"/>
  <c r="AE70" i="6"/>
  <c r="AE69" i="6"/>
  <c r="AE68" i="6"/>
  <c r="AE67" i="6"/>
  <c r="AE66" i="6"/>
  <c r="AE65" i="6"/>
  <c r="AE64" i="6"/>
  <c r="AE63" i="6"/>
  <c r="AE62" i="6"/>
  <c r="AE61" i="6"/>
  <c r="AE60" i="6"/>
  <c r="AE59" i="6"/>
  <c r="AE58" i="6"/>
  <c r="AE57" i="6"/>
  <c r="AE56" i="6"/>
  <c r="AE55" i="6"/>
  <c r="AE54" i="6"/>
  <c r="AE53" i="6"/>
  <c r="AE52" i="6"/>
  <c r="AE51" i="6"/>
  <c r="AE50" i="6"/>
  <c r="AE49" i="6"/>
  <c r="AE48" i="6"/>
  <c r="AE47" i="6"/>
  <c r="AE46" i="6"/>
  <c r="AE45" i="6"/>
  <c r="AE44" i="6"/>
  <c r="AE43" i="6"/>
  <c r="AE42" i="6"/>
  <c r="AE41" i="6"/>
  <c r="AE40" i="6"/>
  <c r="AE39" i="6"/>
  <c r="AE38" i="6"/>
  <c r="AE37" i="6"/>
  <c r="AE36" i="6"/>
  <c r="AE35" i="6"/>
  <c r="AE34" i="6"/>
  <c r="AE33" i="6"/>
  <c r="AE32" i="6"/>
  <c r="AE31" i="6"/>
  <c r="AE30" i="6"/>
  <c r="AE29" i="6"/>
  <c r="AE28" i="6"/>
  <c r="AE27" i="6"/>
  <c r="AE26" i="6"/>
  <c r="AE25" i="6"/>
  <c r="AE24" i="6"/>
  <c r="AE23" i="6"/>
  <c r="AE22" i="6"/>
  <c r="AE21" i="6"/>
  <c r="AE20" i="6"/>
  <c r="AE19" i="6"/>
  <c r="AE18" i="6"/>
  <c r="AE17" i="6"/>
  <c r="AE16" i="6"/>
  <c r="AE15" i="6"/>
  <c r="AE14" i="6"/>
  <c r="AE13" i="6"/>
  <c r="AE12" i="6"/>
  <c r="AE11" i="6"/>
  <c r="AE10" i="6"/>
  <c r="AE9" i="6"/>
  <c r="AE8" i="6"/>
  <c r="S131" i="6"/>
  <c r="S130" i="6"/>
  <c r="S129" i="6"/>
  <c r="S128" i="6"/>
  <c r="S127" i="6"/>
  <c r="S126" i="6"/>
  <c r="S125" i="6"/>
  <c r="S124" i="6"/>
  <c r="S123" i="6"/>
  <c r="S122" i="6"/>
  <c r="S121" i="6"/>
  <c r="S120" i="6"/>
  <c r="S119" i="6"/>
  <c r="S118" i="6"/>
  <c r="S117" i="6"/>
  <c r="S116" i="6"/>
  <c r="S115" i="6"/>
  <c r="S114" i="6"/>
  <c r="S113" i="6"/>
  <c r="S112" i="6"/>
  <c r="S111" i="6"/>
  <c r="S110" i="6"/>
  <c r="S109" i="6"/>
  <c r="S108" i="6"/>
  <c r="S107" i="6"/>
  <c r="S106" i="6"/>
  <c r="S105" i="6"/>
  <c r="S104" i="6"/>
  <c r="S103" i="6"/>
  <c r="S102" i="6"/>
  <c r="S101" i="6"/>
  <c r="S100" i="6"/>
  <c r="S99" i="6"/>
  <c r="S98" i="6"/>
  <c r="S97" i="6"/>
  <c r="S96" i="6"/>
  <c r="S95" i="6"/>
  <c r="S94" i="6"/>
  <c r="S93" i="6"/>
  <c r="S92" i="6"/>
  <c r="S91" i="6"/>
  <c r="S90" i="6"/>
  <c r="S89" i="6"/>
  <c r="S88" i="6"/>
  <c r="S87" i="6"/>
  <c r="S86" i="6"/>
  <c r="S85" i="6"/>
  <c r="S84" i="6"/>
  <c r="S83" i="6"/>
  <c r="S82" i="6"/>
  <c r="S81" i="6"/>
  <c r="S80" i="6"/>
  <c r="S79" i="6"/>
  <c r="S78" i="6"/>
  <c r="S77" i="6"/>
  <c r="S76" i="6"/>
  <c r="S75" i="6"/>
  <c r="S74" i="6"/>
  <c r="S73" i="6"/>
  <c r="S72" i="6"/>
  <c r="S71" i="6"/>
  <c r="S70" i="6"/>
  <c r="S69" i="6"/>
  <c r="S68" i="6"/>
  <c r="S67" i="6"/>
  <c r="S66" i="6"/>
  <c r="S65" i="6"/>
  <c r="S64" i="6"/>
  <c r="S63" i="6"/>
  <c r="S62" i="6"/>
  <c r="S61" i="6"/>
  <c r="S60" i="6"/>
  <c r="S59" i="6"/>
  <c r="S58" i="6"/>
  <c r="S57" i="6"/>
  <c r="S56" i="6"/>
  <c r="S55" i="6"/>
  <c r="S54" i="6"/>
  <c r="S53" i="6"/>
  <c r="S52" i="6"/>
  <c r="S51" i="6"/>
  <c r="S50" i="6"/>
  <c r="S49" i="6"/>
  <c r="S48" i="6"/>
  <c r="S47" i="6"/>
  <c r="S46" i="6"/>
  <c r="S45" i="6"/>
  <c r="S44" i="6"/>
  <c r="S43" i="6"/>
  <c r="S42" i="6"/>
  <c r="S41" i="6"/>
  <c r="S40" i="6"/>
  <c r="S39" i="6"/>
  <c r="S38" i="6"/>
  <c r="S37" i="6"/>
  <c r="S36" i="6"/>
  <c r="S35" i="6"/>
  <c r="S34" i="6"/>
  <c r="S33" i="6"/>
  <c r="S32" i="6"/>
  <c r="S31" i="6"/>
  <c r="S30" i="6"/>
  <c r="S29" i="6"/>
  <c r="S28" i="6"/>
  <c r="S27" i="6"/>
  <c r="S26" i="6"/>
  <c r="S25" i="6"/>
  <c r="S24" i="6"/>
  <c r="S23" i="6"/>
  <c r="S22" i="6"/>
  <c r="S21" i="6"/>
  <c r="S20" i="6"/>
  <c r="S19" i="6"/>
  <c r="S18" i="6"/>
  <c r="S17" i="6"/>
  <c r="S16" i="6"/>
  <c r="S15" i="6"/>
  <c r="S14" i="6"/>
  <c r="S13" i="6"/>
  <c r="S12" i="6"/>
  <c r="S11" i="6"/>
  <c r="S10" i="6"/>
  <c r="S9" i="6"/>
  <c r="S8" i="6"/>
  <c r="AY131" i="6"/>
  <c r="AY130" i="6"/>
  <c r="AY129" i="6"/>
  <c r="AY128" i="6"/>
  <c r="AY127" i="6"/>
  <c r="AY126" i="6"/>
  <c r="AY125" i="6"/>
  <c r="AY124" i="6"/>
  <c r="AY123" i="6"/>
  <c r="AY122" i="6"/>
  <c r="AY121" i="6"/>
  <c r="AY120" i="6"/>
  <c r="AY119" i="6"/>
  <c r="AY118" i="6"/>
  <c r="AY117" i="6"/>
  <c r="AY116" i="6"/>
  <c r="AY115" i="6"/>
  <c r="AY114" i="6"/>
  <c r="AY113" i="6"/>
  <c r="AY112" i="6"/>
  <c r="AY111" i="6"/>
  <c r="AY110" i="6"/>
  <c r="AY109" i="6"/>
  <c r="AY108" i="6"/>
  <c r="AY107" i="6"/>
  <c r="AY106" i="6"/>
  <c r="AY105" i="6"/>
  <c r="AY104" i="6"/>
  <c r="AY103" i="6"/>
  <c r="AY102" i="6"/>
  <c r="AY101" i="6"/>
  <c r="AY100" i="6"/>
  <c r="AY99" i="6"/>
  <c r="AY98" i="6"/>
  <c r="AY97" i="6"/>
  <c r="AY96" i="6"/>
  <c r="AY95" i="6"/>
  <c r="AY94" i="6"/>
  <c r="AY93" i="6"/>
  <c r="AY92" i="6"/>
  <c r="AY91" i="6"/>
  <c r="AY90" i="6"/>
  <c r="AY89" i="6"/>
  <c r="AY88" i="6"/>
  <c r="AY87" i="6"/>
  <c r="AY86" i="6"/>
  <c r="AY85" i="6"/>
  <c r="AY84" i="6"/>
  <c r="AY83" i="6"/>
  <c r="AY82" i="6"/>
  <c r="AY81" i="6"/>
  <c r="AY80" i="6"/>
  <c r="AY79" i="6"/>
  <c r="AY78" i="6"/>
  <c r="AY77" i="6"/>
  <c r="AY76" i="6"/>
  <c r="AY75" i="6"/>
  <c r="AY74" i="6"/>
  <c r="AY73" i="6"/>
  <c r="AY72" i="6"/>
  <c r="AY71" i="6"/>
  <c r="AY70" i="6"/>
  <c r="AY69" i="6"/>
  <c r="AY68" i="6"/>
  <c r="AY67" i="6"/>
  <c r="AY66" i="6"/>
  <c r="AY65" i="6"/>
  <c r="AY64" i="6"/>
  <c r="AY63" i="6"/>
  <c r="AY62" i="6"/>
  <c r="AY61" i="6"/>
  <c r="AY60" i="6"/>
  <c r="AY59" i="6"/>
  <c r="AY58" i="6"/>
  <c r="AY57" i="6"/>
  <c r="AY56" i="6"/>
  <c r="AY55" i="6"/>
  <c r="AY54" i="6"/>
  <c r="AY53" i="6"/>
  <c r="AY52" i="6"/>
  <c r="AY51" i="6"/>
  <c r="AY50" i="6"/>
  <c r="AY49" i="6"/>
  <c r="AY48" i="6"/>
  <c r="AY47" i="6"/>
  <c r="AY46" i="6"/>
  <c r="AY45" i="6"/>
  <c r="AY44" i="6"/>
  <c r="AY43" i="6"/>
  <c r="AY42" i="6"/>
  <c r="AY41" i="6"/>
  <c r="AY40" i="6"/>
  <c r="AY39" i="6"/>
  <c r="AY38" i="6"/>
  <c r="AY37" i="6"/>
  <c r="AY36" i="6"/>
  <c r="AY35" i="6"/>
  <c r="AY34" i="6"/>
  <c r="AY33" i="6"/>
  <c r="AY32" i="6"/>
  <c r="AY31" i="6"/>
  <c r="AY30" i="6"/>
  <c r="AY29" i="6"/>
  <c r="AY28" i="6"/>
  <c r="AY27" i="6"/>
  <c r="AY26" i="6"/>
  <c r="AY25" i="6"/>
  <c r="AY24" i="6"/>
  <c r="AY23" i="6"/>
  <c r="AY22" i="6"/>
  <c r="AY21" i="6"/>
  <c r="AY20" i="6"/>
  <c r="AY19" i="6"/>
  <c r="AY18" i="6"/>
  <c r="AY17" i="6"/>
  <c r="AY16" i="6"/>
  <c r="AY15" i="6"/>
  <c r="AY14" i="6"/>
  <c r="AY13" i="6"/>
  <c r="AY12" i="6"/>
  <c r="AY11" i="6"/>
  <c r="AY10" i="6"/>
  <c r="AY9" i="6"/>
  <c r="AY8" i="6"/>
  <c r="AY7" i="6"/>
  <c r="S7" i="6"/>
  <c r="BA131" i="6"/>
  <c r="BC131" i="6" s="1"/>
  <c r="BA130" i="6"/>
  <c r="BC130" i="6" s="1"/>
  <c r="BA129" i="6"/>
  <c r="BC129" i="6" s="1"/>
  <c r="BA128" i="6"/>
  <c r="AW128" i="6" s="1"/>
  <c r="BA127" i="6"/>
  <c r="BC127" i="6" s="1"/>
  <c r="BA126" i="6"/>
  <c r="BC126" i="6" s="1"/>
  <c r="BA125" i="6"/>
  <c r="BC125" i="6" s="1"/>
  <c r="BA124" i="6"/>
  <c r="AV124" i="6" s="1"/>
  <c r="BA123" i="6"/>
  <c r="BC123" i="6" s="1"/>
  <c r="BA122" i="6"/>
  <c r="BC122" i="6" s="1"/>
  <c r="BA121" i="6"/>
  <c r="AX121" i="6" s="1"/>
  <c r="BA120" i="6"/>
  <c r="BC120" i="6" s="1"/>
  <c r="BA119" i="6"/>
  <c r="BC119" i="6" s="1"/>
  <c r="BA118" i="6"/>
  <c r="BC118" i="6" s="1"/>
  <c r="BA117" i="6"/>
  <c r="AW117" i="6" s="1"/>
  <c r="BA116" i="6"/>
  <c r="AV116" i="6" s="1"/>
  <c r="BA115" i="6"/>
  <c r="BC115" i="6" s="1"/>
  <c r="BA114" i="6"/>
  <c r="BC114" i="6" s="1"/>
  <c r="BA113" i="6"/>
  <c r="AW113" i="6" s="1"/>
  <c r="BA112" i="6"/>
  <c r="AW112" i="6" s="1"/>
  <c r="BA111" i="6"/>
  <c r="BC111" i="6" s="1"/>
  <c r="BA110" i="6"/>
  <c r="BC110" i="6" s="1"/>
  <c r="BA109" i="6"/>
  <c r="BC109" i="6" s="1"/>
  <c r="BA108" i="6"/>
  <c r="AV108" i="6" s="1"/>
  <c r="BA107" i="6"/>
  <c r="BC107" i="6" s="1"/>
  <c r="BA106" i="6"/>
  <c r="BC106" i="6" s="1"/>
  <c r="BA105" i="6"/>
  <c r="AX105" i="6" s="1"/>
  <c r="BA104" i="6"/>
  <c r="BC104" i="6" s="1"/>
  <c r="BA103" i="6"/>
  <c r="BC103" i="6" s="1"/>
  <c r="BA102" i="6"/>
  <c r="BC102" i="6" s="1"/>
  <c r="BA101" i="6"/>
  <c r="AW101" i="6" s="1"/>
  <c r="BA100" i="6"/>
  <c r="AV100" i="6" s="1"/>
  <c r="BA99" i="6"/>
  <c r="BC99" i="6" s="1"/>
  <c r="BA98" i="6"/>
  <c r="BC98" i="6" s="1"/>
  <c r="BA97" i="6"/>
  <c r="AW97" i="6" s="1"/>
  <c r="BA96" i="6"/>
  <c r="AW96" i="6" s="1"/>
  <c r="BA95" i="6"/>
  <c r="BC95" i="6" s="1"/>
  <c r="BA94" i="6"/>
  <c r="BC94" i="6" s="1"/>
  <c r="BA93" i="6"/>
  <c r="BC93" i="6" s="1"/>
  <c r="BA92" i="6"/>
  <c r="AV92" i="6" s="1"/>
  <c r="BA91" i="6"/>
  <c r="BC91" i="6" s="1"/>
  <c r="BA90" i="6"/>
  <c r="BC90" i="6" s="1"/>
  <c r="BA89" i="6"/>
  <c r="AX89" i="6" s="1"/>
  <c r="BA88" i="6"/>
  <c r="BC88" i="6" s="1"/>
  <c r="BA87" i="6"/>
  <c r="BC87" i="6" s="1"/>
  <c r="BA86" i="6"/>
  <c r="BC86" i="6" s="1"/>
  <c r="BA85" i="6"/>
  <c r="AW85" i="6" s="1"/>
  <c r="BA84" i="6"/>
  <c r="AV84" i="6" s="1"/>
  <c r="BA83" i="6"/>
  <c r="BC83" i="6" s="1"/>
  <c r="BA82" i="6"/>
  <c r="BC82" i="6" s="1"/>
  <c r="BA81" i="6"/>
  <c r="BC81" i="6" s="1"/>
  <c r="BA80" i="6"/>
  <c r="AW80" i="6" s="1"/>
  <c r="BA79" i="6"/>
  <c r="BC79" i="6" s="1"/>
  <c r="BA78" i="6"/>
  <c r="BC78" i="6" s="1"/>
  <c r="BA77" i="6"/>
  <c r="AX77" i="6" s="1"/>
  <c r="BA76" i="6"/>
  <c r="AV76" i="6" s="1"/>
  <c r="BA75" i="6"/>
  <c r="BC75" i="6" s="1"/>
  <c r="BA74" i="6"/>
  <c r="BC74" i="6" s="1"/>
  <c r="BA73" i="6"/>
  <c r="AX73" i="6" s="1"/>
  <c r="BA72" i="6"/>
  <c r="BC72" i="6" s="1"/>
  <c r="BA71" i="6"/>
  <c r="BC71" i="6" s="1"/>
  <c r="BA70" i="6"/>
  <c r="BC70" i="6" s="1"/>
  <c r="BA69" i="6"/>
  <c r="AW69" i="6" s="1"/>
  <c r="BA68" i="6"/>
  <c r="AV68" i="6" s="1"/>
  <c r="BA67" i="6"/>
  <c r="BC67" i="6" s="1"/>
  <c r="BA66" i="6"/>
  <c r="BC66" i="6" s="1"/>
  <c r="BA65" i="6"/>
  <c r="AW65" i="6" s="1"/>
  <c r="BA64" i="6"/>
  <c r="AW64" i="6" s="1"/>
  <c r="BA63" i="6"/>
  <c r="BC63" i="6" s="1"/>
  <c r="BA62" i="6"/>
  <c r="BC62" i="6" s="1"/>
  <c r="BA61" i="6"/>
  <c r="BC61" i="6" s="1"/>
  <c r="BA60" i="6"/>
  <c r="AV60" i="6" s="1"/>
  <c r="BA59" i="6"/>
  <c r="BC59" i="6" s="1"/>
  <c r="BA58" i="6"/>
  <c r="BC58" i="6" s="1"/>
  <c r="BA57" i="6"/>
  <c r="AX57" i="6" s="1"/>
  <c r="BA56" i="6"/>
  <c r="BC56" i="6" s="1"/>
  <c r="BA55" i="6"/>
  <c r="BC55" i="6" s="1"/>
  <c r="BA54" i="6"/>
  <c r="BC54" i="6" s="1"/>
  <c r="BA53" i="6"/>
  <c r="AW53" i="6" s="1"/>
  <c r="BA52" i="6"/>
  <c r="AV52" i="6" s="1"/>
  <c r="BA51" i="6"/>
  <c r="BC51" i="6" s="1"/>
  <c r="BA50" i="6"/>
  <c r="BC50" i="6" s="1"/>
  <c r="BA49" i="6"/>
  <c r="AW49" i="6" s="1"/>
  <c r="BA48" i="6"/>
  <c r="AW48" i="6" s="1"/>
  <c r="BA47" i="6"/>
  <c r="BC47" i="6" s="1"/>
  <c r="BA46" i="6"/>
  <c r="BC46" i="6" s="1"/>
  <c r="BA45" i="6"/>
  <c r="AX45" i="6" s="1"/>
  <c r="BA44" i="6"/>
  <c r="AV44" i="6" s="1"/>
  <c r="BA43" i="6"/>
  <c r="BC43" i="6" s="1"/>
  <c r="BA42" i="6"/>
  <c r="BC42" i="6" s="1"/>
  <c r="BA41" i="6"/>
  <c r="AX41" i="6" s="1"/>
  <c r="BA40" i="6"/>
  <c r="BC40" i="6" s="1"/>
  <c r="BA39" i="6"/>
  <c r="BC39" i="6" s="1"/>
  <c r="BA38" i="6"/>
  <c r="BC38" i="6" s="1"/>
  <c r="BA37" i="6"/>
  <c r="AW37" i="6" s="1"/>
  <c r="BA36" i="6"/>
  <c r="AV36" i="6" s="1"/>
  <c r="BA35" i="6"/>
  <c r="BC35" i="6" s="1"/>
  <c r="BA34" i="6"/>
  <c r="BC34" i="6" s="1"/>
  <c r="BA33" i="6"/>
  <c r="AW33" i="6" s="1"/>
  <c r="BA32" i="6"/>
  <c r="AW32" i="6" s="1"/>
  <c r="BA31" i="6"/>
  <c r="BC31" i="6" s="1"/>
  <c r="BA30" i="6"/>
  <c r="BC30" i="6" s="1"/>
  <c r="BA29" i="6"/>
  <c r="BC29" i="6" s="1"/>
  <c r="BA28" i="6"/>
  <c r="AV28" i="6" s="1"/>
  <c r="BA27" i="6"/>
  <c r="BC27" i="6" s="1"/>
  <c r="BA26" i="6"/>
  <c r="BC26" i="6" s="1"/>
  <c r="BA25" i="6"/>
  <c r="AX25" i="6" s="1"/>
  <c r="BA24" i="6"/>
  <c r="BC24" i="6" s="1"/>
  <c r="BA23" i="6"/>
  <c r="BC23" i="6" s="1"/>
  <c r="BA22" i="6"/>
  <c r="BC22" i="6" s="1"/>
  <c r="BA21" i="6"/>
  <c r="AW21" i="6" s="1"/>
  <c r="BA20" i="6"/>
  <c r="AV20" i="6" s="1"/>
  <c r="BA19" i="6"/>
  <c r="BC19" i="6" s="1"/>
  <c r="BA18" i="6"/>
  <c r="BC18" i="6" s="1"/>
  <c r="BA17" i="6"/>
  <c r="AX17" i="6" s="1"/>
  <c r="BA16" i="6"/>
  <c r="AW16" i="6" s="1"/>
  <c r="BA15" i="6"/>
  <c r="BC15" i="6" s="1"/>
  <c r="BA14" i="6"/>
  <c r="BC14" i="6" s="1"/>
  <c r="BA13" i="6"/>
  <c r="AX13" i="6" s="1"/>
  <c r="BA12" i="6"/>
  <c r="AV12" i="6" s="1"/>
  <c r="BA11" i="6"/>
  <c r="BC11" i="6" s="1"/>
  <c r="BA10" i="6"/>
  <c r="BC10" i="6" s="1"/>
  <c r="BA9" i="6"/>
  <c r="BC9" i="6" s="1"/>
  <c r="BA8" i="6"/>
  <c r="BA7" i="6"/>
  <c r="AW120" i="6"/>
  <c r="AW104" i="6"/>
  <c r="AW88" i="6"/>
  <c r="AW72" i="6"/>
  <c r="AW56" i="6"/>
  <c r="AW40" i="6"/>
  <c r="AW24" i="6"/>
  <c r="AW121" i="6"/>
  <c r="AW105" i="6"/>
  <c r="AW89" i="6"/>
  <c r="AW73" i="6"/>
  <c r="AW57" i="6"/>
  <c r="AW41" i="6"/>
  <c r="AW25" i="6"/>
  <c r="AW9" i="6"/>
  <c r="AX131" i="6"/>
  <c r="AW131" i="6"/>
  <c r="AV131" i="6"/>
  <c r="AX130" i="6"/>
  <c r="AW130" i="6"/>
  <c r="AV130" i="6"/>
  <c r="AX127" i="6"/>
  <c r="AW127" i="6"/>
  <c r="AV127" i="6"/>
  <c r="AX126" i="6"/>
  <c r="AW126" i="6"/>
  <c r="AV126" i="6"/>
  <c r="AX123" i="6"/>
  <c r="AW123" i="6"/>
  <c r="AV123" i="6"/>
  <c r="AX122" i="6"/>
  <c r="AW122" i="6"/>
  <c r="AV122" i="6"/>
  <c r="AX119" i="6"/>
  <c r="AW119" i="6"/>
  <c r="AV119" i="6"/>
  <c r="AX118" i="6"/>
  <c r="AW118" i="6"/>
  <c r="AV118" i="6"/>
  <c r="AX117" i="6"/>
  <c r="AX115" i="6"/>
  <c r="AW115" i="6"/>
  <c r="AV115" i="6"/>
  <c r="AX114" i="6"/>
  <c r="AW114" i="6"/>
  <c r="AV114" i="6"/>
  <c r="AX111" i="6"/>
  <c r="AW111" i="6"/>
  <c r="AV111" i="6"/>
  <c r="AX110" i="6"/>
  <c r="AW110" i="6"/>
  <c r="AV110" i="6"/>
  <c r="AX107" i="6"/>
  <c r="AW107" i="6"/>
  <c r="AV107" i="6"/>
  <c r="AX106" i="6"/>
  <c r="AW106" i="6"/>
  <c r="AV106" i="6"/>
  <c r="AX103" i="6"/>
  <c r="AW103" i="6"/>
  <c r="AV103" i="6"/>
  <c r="AX102" i="6"/>
  <c r="AW102" i="6"/>
  <c r="AV102" i="6"/>
  <c r="AX101" i="6"/>
  <c r="AX99" i="6"/>
  <c r="AW99" i="6"/>
  <c r="AV99" i="6"/>
  <c r="AX98" i="6"/>
  <c r="AW98" i="6"/>
  <c r="AV98" i="6"/>
  <c r="AX95" i="6"/>
  <c r="AW95" i="6"/>
  <c r="AV95" i="6"/>
  <c r="AX94" i="6"/>
  <c r="AW94" i="6"/>
  <c r="AV94" i="6"/>
  <c r="AX91" i="6"/>
  <c r="AW91" i="6"/>
  <c r="AV91" i="6"/>
  <c r="AX90" i="6"/>
  <c r="AW90" i="6"/>
  <c r="AV90" i="6"/>
  <c r="AX87" i="6"/>
  <c r="AW87" i="6"/>
  <c r="AV87" i="6"/>
  <c r="AX86" i="6"/>
  <c r="AW86" i="6"/>
  <c r="AV86" i="6"/>
  <c r="AX85" i="6"/>
  <c r="AX83" i="6"/>
  <c r="AW83" i="6"/>
  <c r="AV83" i="6"/>
  <c r="AX82" i="6"/>
  <c r="AW82" i="6"/>
  <c r="AV82" i="6"/>
  <c r="AX79" i="6"/>
  <c r="AW79" i="6"/>
  <c r="AV79" i="6"/>
  <c r="AX78" i="6"/>
  <c r="AW78" i="6"/>
  <c r="AV78" i="6"/>
  <c r="AX75" i="6"/>
  <c r="AW75" i="6"/>
  <c r="AV75" i="6"/>
  <c r="AX74" i="6"/>
  <c r="AW74" i="6"/>
  <c r="AV74" i="6"/>
  <c r="AX71" i="6"/>
  <c r="AW71" i="6"/>
  <c r="AV71" i="6"/>
  <c r="AX70" i="6"/>
  <c r="AW70" i="6"/>
  <c r="AV70" i="6"/>
  <c r="AX69" i="6"/>
  <c r="AX67" i="6"/>
  <c r="AW67" i="6"/>
  <c r="AV67" i="6"/>
  <c r="AX66" i="6"/>
  <c r="AW66" i="6"/>
  <c r="AV66" i="6"/>
  <c r="AX63" i="6"/>
  <c r="AW63" i="6"/>
  <c r="AV63" i="6"/>
  <c r="AX62" i="6"/>
  <c r="AW62" i="6"/>
  <c r="AV62" i="6"/>
  <c r="AX59" i="6"/>
  <c r="AW59" i="6"/>
  <c r="AV59" i="6"/>
  <c r="AX58" i="6"/>
  <c r="AW58" i="6"/>
  <c r="AV58" i="6"/>
  <c r="AX55" i="6"/>
  <c r="AW55" i="6"/>
  <c r="AV55" i="6"/>
  <c r="AX54" i="6"/>
  <c r="AW54" i="6"/>
  <c r="AV54" i="6"/>
  <c r="AX53" i="6"/>
  <c r="AX51" i="6"/>
  <c r="AW51" i="6"/>
  <c r="AV51" i="6"/>
  <c r="AX50" i="6"/>
  <c r="AW50" i="6"/>
  <c r="AV50" i="6"/>
  <c r="AX47" i="6"/>
  <c r="AW47" i="6"/>
  <c r="AV47" i="6"/>
  <c r="AX46" i="6"/>
  <c r="AW46" i="6"/>
  <c r="AV46" i="6"/>
  <c r="AX43" i="6"/>
  <c r="AW43" i="6"/>
  <c r="AV43" i="6"/>
  <c r="AX42" i="6"/>
  <c r="AW42" i="6"/>
  <c r="AV42" i="6"/>
  <c r="AX39" i="6"/>
  <c r="AW39" i="6"/>
  <c r="AV39" i="6"/>
  <c r="AX38" i="6"/>
  <c r="AW38" i="6"/>
  <c r="AV38" i="6"/>
  <c r="AX37" i="6"/>
  <c r="AX35" i="6"/>
  <c r="AW35" i="6"/>
  <c r="AV35" i="6"/>
  <c r="AX34" i="6"/>
  <c r="AW34" i="6"/>
  <c r="AV34" i="6"/>
  <c r="AX31" i="6"/>
  <c r="AW31" i="6"/>
  <c r="AV31" i="6"/>
  <c r="AX30" i="6"/>
  <c r="AW30" i="6"/>
  <c r="AV30" i="6"/>
  <c r="AX27" i="6"/>
  <c r="AW27" i="6"/>
  <c r="AV27" i="6"/>
  <c r="AX26" i="6"/>
  <c r="AW26" i="6"/>
  <c r="AV26" i="6"/>
  <c r="AX23" i="6"/>
  <c r="AW23" i="6"/>
  <c r="AV23" i="6"/>
  <c r="AX22" i="6"/>
  <c r="AW22" i="6"/>
  <c r="AV22" i="6"/>
  <c r="AX21" i="6"/>
  <c r="AX19" i="6"/>
  <c r="AW19" i="6"/>
  <c r="AV19" i="6"/>
  <c r="AX18" i="6"/>
  <c r="AW18" i="6"/>
  <c r="AV18" i="6"/>
  <c r="AX15" i="6"/>
  <c r="AW15" i="6"/>
  <c r="AV15" i="6"/>
  <c r="AX14" i="6"/>
  <c r="AW14" i="6"/>
  <c r="AV14" i="6"/>
  <c r="AX11" i="6"/>
  <c r="AW11" i="6"/>
  <c r="AV11" i="6"/>
  <c r="AX10" i="6"/>
  <c r="AW10" i="6"/>
  <c r="AV10" i="6"/>
  <c r="BC13" i="6" l="1"/>
  <c r="BC33" i="6"/>
  <c r="BC49" i="6"/>
  <c r="BC69" i="6"/>
  <c r="BC89" i="6"/>
  <c r="BC113" i="6"/>
  <c r="AX49" i="6"/>
  <c r="AX65" i="6"/>
  <c r="AX113" i="6"/>
  <c r="AX129" i="6"/>
  <c r="AW29" i="6"/>
  <c r="AW77" i="6"/>
  <c r="AW109" i="6"/>
  <c r="BC17" i="6"/>
  <c r="BC25" i="6"/>
  <c r="BC37" i="6"/>
  <c r="BC45" i="6"/>
  <c r="BC57" i="6"/>
  <c r="BC65" i="6"/>
  <c r="BC77" i="6"/>
  <c r="BC85" i="6"/>
  <c r="BC97" i="6"/>
  <c r="BC105" i="6"/>
  <c r="BC117" i="6"/>
  <c r="AX33" i="6"/>
  <c r="AX81" i="6"/>
  <c r="AX97" i="6"/>
  <c r="AW13" i="6"/>
  <c r="AW45" i="6"/>
  <c r="AW61" i="6"/>
  <c r="AW93" i="6"/>
  <c r="AW125" i="6"/>
  <c r="AX29" i="6"/>
  <c r="AX61" i="6"/>
  <c r="AX93" i="6"/>
  <c r="AX109" i="6"/>
  <c r="AX125" i="6"/>
  <c r="AW17" i="6"/>
  <c r="AW81" i="6"/>
  <c r="AW129" i="6"/>
  <c r="BC21" i="6"/>
  <c r="BC41" i="6"/>
  <c r="BC53" i="6"/>
  <c r="BC73" i="6"/>
  <c r="BC101" i="6"/>
  <c r="BC121" i="6"/>
  <c r="BC12" i="6"/>
  <c r="BC16" i="6"/>
  <c r="BC20" i="6"/>
  <c r="BC28" i="6"/>
  <c r="BC32" i="6"/>
  <c r="BC36" i="6"/>
  <c r="BC44" i="6"/>
  <c r="BC48" i="6"/>
  <c r="BC52" i="6"/>
  <c r="BC60" i="6"/>
  <c r="BC64" i="6"/>
  <c r="BC68" i="6"/>
  <c r="BC76" i="6"/>
  <c r="BC80" i="6"/>
  <c r="BC84" i="6"/>
  <c r="BC92" i="6"/>
  <c r="BC96" i="6"/>
  <c r="BC100" i="6"/>
  <c r="BC108" i="6"/>
  <c r="BC112" i="6"/>
  <c r="BC116" i="6"/>
  <c r="BC124" i="6"/>
  <c r="BC128" i="6"/>
  <c r="AX9" i="6"/>
  <c r="AV16" i="6"/>
  <c r="AV24" i="6"/>
  <c r="AV32" i="6"/>
  <c r="AV40" i="6"/>
  <c r="AV48" i="6"/>
  <c r="AV56" i="6"/>
  <c r="AV64" i="6"/>
  <c r="AV72" i="6"/>
  <c r="AV80" i="6"/>
  <c r="AV88" i="6"/>
  <c r="AV96" i="6"/>
  <c r="AV104" i="6"/>
  <c r="AV112" i="6"/>
  <c r="AV120" i="6"/>
  <c r="AV128" i="6"/>
  <c r="AW12" i="6"/>
  <c r="AW20" i="6"/>
  <c r="AW28" i="6"/>
  <c r="AW36" i="6"/>
  <c r="AW44" i="6"/>
  <c r="AW52" i="6"/>
  <c r="AW60" i="6"/>
  <c r="AW68" i="6"/>
  <c r="AW76" i="6"/>
  <c r="AW84" i="6"/>
  <c r="AW92" i="6"/>
  <c r="AW100" i="6"/>
  <c r="AW108" i="6"/>
  <c r="AW116" i="6"/>
  <c r="AW124" i="6"/>
  <c r="AX32" i="6"/>
  <c r="AX44" i="6"/>
  <c r="AX56" i="6"/>
  <c r="AX64" i="6"/>
  <c r="AX68" i="6"/>
  <c r="AX72" i="6"/>
  <c r="AX76" i="6"/>
  <c r="AX80" i="6"/>
  <c r="AX84" i="6"/>
  <c r="AX92" i="6"/>
  <c r="AX96" i="6"/>
  <c r="AX100" i="6"/>
  <c r="AX108" i="6"/>
  <c r="AX112" i="6"/>
  <c r="AX120" i="6"/>
  <c r="AX128" i="6"/>
  <c r="AV9" i="6"/>
  <c r="AV13" i="6"/>
  <c r="AV17" i="6"/>
  <c r="AV21" i="6"/>
  <c r="AV25" i="6"/>
  <c r="AV29" i="6"/>
  <c r="AV33" i="6"/>
  <c r="AV37" i="6"/>
  <c r="AV41" i="6"/>
  <c r="AV45" i="6"/>
  <c r="AV49" i="6"/>
  <c r="AV53" i="6"/>
  <c r="AV57" i="6"/>
  <c r="AV61" i="6"/>
  <c r="AV65" i="6"/>
  <c r="AV69" i="6"/>
  <c r="AV73" i="6"/>
  <c r="AV77" i="6"/>
  <c r="AV81" i="6"/>
  <c r="AV85" i="6"/>
  <c r="AV89" i="6"/>
  <c r="AV93" i="6"/>
  <c r="AV97" i="6"/>
  <c r="AV101" i="6"/>
  <c r="AV105" i="6"/>
  <c r="AV109" i="6"/>
  <c r="AV113" i="6"/>
  <c r="AV117" i="6"/>
  <c r="AV121" i="6"/>
  <c r="AV125" i="6"/>
  <c r="AV129" i="6"/>
  <c r="AX12" i="6"/>
  <c r="AX16" i="6"/>
  <c r="AX20" i="6"/>
  <c r="AX24" i="6"/>
  <c r="AX28" i="6"/>
  <c r="AX36" i="6"/>
  <c r="AX40" i="6"/>
  <c r="AX48" i="6"/>
  <c r="AX52" i="6"/>
  <c r="AX60" i="6"/>
  <c r="AX88" i="6"/>
  <c r="AX104" i="6"/>
  <c r="AX116" i="6"/>
  <c r="AX124" i="6"/>
  <c r="B13" i="2"/>
  <c r="BN1012" i="2"/>
  <c r="BN1011" i="2"/>
  <c r="BN1010" i="2"/>
  <c r="BN1009" i="2"/>
  <c r="BN1008" i="2"/>
  <c r="BN1007" i="2"/>
  <c r="BN1006" i="2"/>
  <c r="BN1005" i="2"/>
  <c r="BN1004" i="2"/>
  <c r="BN1003" i="2"/>
  <c r="BN1002" i="2"/>
  <c r="BN1001" i="2"/>
  <c r="BN1000" i="2"/>
  <c r="BN999" i="2"/>
  <c r="BN998" i="2"/>
  <c r="BN997" i="2"/>
  <c r="BN996" i="2"/>
  <c r="BN995" i="2"/>
  <c r="BN994" i="2"/>
  <c r="BN993" i="2"/>
  <c r="BN992" i="2"/>
  <c r="BN991" i="2"/>
  <c r="BN990" i="2"/>
  <c r="BN989" i="2"/>
  <c r="BN988" i="2"/>
  <c r="BN987" i="2"/>
  <c r="BN986" i="2"/>
  <c r="BN985" i="2"/>
  <c r="BN984" i="2"/>
  <c r="BN983" i="2"/>
  <c r="BN982" i="2"/>
  <c r="BN981" i="2"/>
  <c r="BN980" i="2"/>
  <c r="BN979" i="2"/>
  <c r="BN978" i="2"/>
  <c r="BN977" i="2"/>
  <c r="BN976" i="2"/>
  <c r="BN975" i="2"/>
  <c r="BN974" i="2"/>
  <c r="BN973" i="2"/>
  <c r="BN972" i="2"/>
  <c r="BN971" i="2"/>
  <c r="BN970" i="2"/>
  <c r="BN969" i="2"/>
  <c r="BN968" i="2"/>
  <c r="BN967" i="2"/>
  <c r="BN966" i="2"/>
  <c r="BN965" i="2"/>
  <c r="BN964" i="2"/>
  <c r="BN963" i="2"/>
  <c r="BN962" i="2"/>
  <c r="BN961" i="2"/>
  <c r="BN960" i="2"/>
  <c r="BN959" i="2"/>
  <c r="BN958" i="2"/>
  <c r="BN957" i="2"/>
  <c r="BN956" i="2"/>
  <c r="BN955" i="2"/>
  <c r="BN954" i="2"/>
  <c r="BN953" i="2"/>
  <c r="BN952" i="2"/>
  <c r="BN951" i="2"/>
  <c r="BN950" i="2"/>
  <c r="BN949" i="2"/>
  <c r="BN948" i="2"/>
  <c r="BN947" i="2"/>
  <c r="BN946" i="2"/>
  <c r="BN945" i="2"/>
  <c r="BN944" i="2"/>
  <c r="BN943" i="2"/>
  <c r="BN942" i="2"/>
  <c r="BN941" i="2"/>
  <c r="BN940" i="2"/>
  <c r="BN939" i="2"/>
  <c r="BN938" i="2"/>
  <c r="BN937" i="2"/>
  <c r="BN936" i="2"/>
  <c r="BN935" i="2"/>
  <c r="BN934" i="2"/>
  <c r="BN933" i="2"/>
  <c r="BN932" i="2"/>
  <c r="BN931" i="2"/>
  <c r="BN930" i="2"/>
  <c r="BN929" i="2"/>
  <c r="BN928" i="2"/>
  <c r="BN927" i="2"/>
  <c r="BN926" i="2"/>
  <c r="BN925" i="2"/>
  <c r="BN924" i="2"/>
  <c r="BN923" i="2"/>
  <c r="BN922" i="2"/>
  <c r="BN921" i="2"/>
  <c r="BN920" i="2"/>
  <c r="BN919" i="2"/>
  <c r="BN918" i="2"/>
  <c r="BN917" i="2"/>
  <c r="BN916" i="2"/>
  <c r="BN915" i="2"/>
  <c r="BN914" i="2"/>
  <c r="BN913" i="2"/>
  <c r="BN912" i="2"/>
  <c r="BN911" i="2"/>
  <c r="BN910" i="2"/>
  <c r="BN909" i="2"/>
  <c r="BN908" i="2"/>
  <c r="BN907" i="2"/>
  <c r="BN906" i="2"/>
  <c r="BN905" i="2"/>
  <c r="BN904" i="2"/>
  <c r="BN903" i="2"/>
  <c r="BN902" i="2"/>
  <c r="BN901" i="2"/>
  <c r="BN900" i="2"/>
  <c r="BN899" i="2"/>
  <c r="BN898" i="2"/>
  <c r="BN897" i="2"/>
  <c r="BN896" i="2"/>
  <c r="BN895" i="2"/>
  <c r="BN894" i="2"/>
  <c r="BN893" i="2"/>
  <c r="BN892" i="2"/>
  <c r="BN891" i="2"/>
  <c r="BN890" i="2"/>
  <c r="BN889" i="2"/>
  <c r="BN888" i="2"/>
  <c r="BN887" i="2"/>
  <c r="BN886" i="2"/>
  <c r="BN885" i="2"/>
  <c r="BN884" i="2"/>
  <c r="BN883" i="2"/>
  <c r="BN882" i="2"/>
  <c r="BN881" i="2"/>
  <c r="BN880" i="2"/>
  <c r="BN879" i="2"/>
  <c r="BN878" i="2"/>
  <c r="BN877" i="2"/>
  <c r="BN876" i="2"/>
  <c r="BN875" i="2"/>
  <c r="BN874" i="2"/>
  <c r="BN873" i="2"/>
  <c r="BN872" i="2"/>
  <c r="BN871" i="2"/>
  <c r="BN870" i="2"/>
  <c r="BN869" i="2"/>
  <c r="BN868" i="2"/>
  <c r="BN867" i="2"/>
  <c r="BN866" i="2"/>
  <c r="BN865" i="2"/>
  <c r="BN864" i="2"/>
  <c r="BN863" i="2"/>
  <c r="BN862" i="2"/>
  <c r="BN861" i="2"/>
  <c r="BN860" i="2"/>
  <c r="BN859" i="2"/>
  <c r="BN858" i="2"/>
  <c r="BN857" i="2"/>
  <c r="BN856" i="2"/>
  <c r="BN855" i="2"/>
  <c r="BN854" i="2"/>
  <c r="BN853" i="2"/>
  <c r="BN852" i="2"/>
  <c r="BN851" i="2"/>
  <c r="BN850" i="2"/>
  <c r="BN849" i="2"/>
  <c r="BN848" i="2"/>
  <c r="BN847" i="2"/>
  <c r="BN846" i="2"/>
  <c r="BN845" i="2"/>
  <c r="BN844" i="2"/>
  <c r="BN843" i="2"/>
  <c r="BN842" i="2"/>
  <c r="BN841" i="2"/>
  <c r="BN840" i="2"/>
  <c r="BN839" i="2"/>
  <c r="BN838" i="2"/>
  <c r="BN837" i="2"/>
  <c r="BN836" i="2"/>
  <c r="BN835" i="2"/>
  <c r="BN834" i="2"/>
  <c r="BN833" i="2"/>
  <c r="BN832" i="2"/>
  <c r="BN831" i="2"/>
  <c r="BN830" i="2"/>
  <c r="BN829" i="2"/>
  <c r="BN828" i="2"/>
  <c r="BN827" i="2"/>
  <c r="BN826" i="2"/>
  <c r="BN825" i="2"/>
  <c r="BN824" i="2"/>
  <c r="BN823" i="2"/>
  <c r="BN822" i="2"/>
  <c r="BN821" i="2"/>
  <c r="BN820" i="2"/>
  <c r="BN819" i="2"/>
  <c r="BN818" i="2"/>
  <c r="BN817" i="2"/>
  <c r="BN816" i="2"/>
  <c r="BN815" i="2"/>
  <c r="BN814" i="2"/>
  <c r="BN813" i="2"/>
  <c r="BN812" i="2"/>
  <c r="BN811" i="2"/>
  <c r="BN810" i="2"/>
  <c r="BN809" i="2"/>
  <c r="BN808" i="2"/>
  <c r="BN807" i="2"/>
  <c r="BN806" i="2"/>
  <c r="BN805" i="2"/>
  <c r="BN804" i="2"/>
  <c r="BN803" i="2"/>
  <c r="BN802" i="2"/>
  <c r="BN801" i="2"/>
  <c r="BN800" i="2"/>
  <c r="BN799" i="2"/>
  <c r="BN798" i="2"/>
  <c r="BN797" i="2"/>
  <c r="BN796" i="2"/>
  <c r="BN795" i="2"/>
  <c r="BN794" i="2"/>
  <c r="BN793" i="2"/>
  <c r="BN792" i="2"/>
  <c r="BN791" i="2"/>
  <c r="BN790" i="2"/>
  <c r="BN789" i="2"/>
  <c r="BN788" i="2"/>
  <c r="BN787" i="2"/>
  <c r="BN786" i="2"/>
  <c r="BN785" i="2"/>
  <c r="BN784" i="2"/>
  <c r="BN783" i="2"/>
  <c r="BN782" i="2"/>
  <c r="BN781" i="2"/>
  <c r="BN780" i="2"/>
  <c r="BN779" i="2"/>
  <c r="BN778" i="2"/>
  <c r="BN777" i="2"/>
  <c r="BN776" i="2"/>
  <c r="BN775" i="2"/>
  <c r="BN774" i="2"/>
  <c r="BN773" i="2"/>
  <c r="BN772" i="2"/>
  <c r="BN771" i="2"/>
  <c r="BN770" i="2"/>
  <c r="BN769" i="2"/>
  <c r="BN768" i="2"/>
  <c r="BN767" i="2"/>
  <c r="BN766" i="2"/>
  <c r="BN765" i="2"/>
  <c r="BN764" i="2"/>
  <c r="BN763" i="2"/>
  <c r="BN762" i="2"/>
  <c r="BN761" i="2"/>
  <c r="BN760" i="2"/>
  <c r="BN759" i="2"/>
  <c r="BN758" i="2"/>
  <c r="BN757" i="2"/>
  <c r="BN756" i="2"/>
  <c r="BN755" i="2"/>
  <c r="BN754" i="2"/>
  <c r="BN753" i="2"/>
  <c r="BN752" i="2"/>
  <c r="BN751" i="2"/>
  <c r="BN750" i="2"/>
  <c r="BN749" i="2"/>
  <c r="BN748" i="2"/>
  <c r="BN747" i="2"/>
  <c r="BN746" i="2"/>
  <c r="BN745" i="2"/>
  <c r="BN744" i="2"/>
  <c r="BN743" i="2"/>
  <c r="BN742" i="2"/>
  <c r="BN741" i="2"/>
  <c r="BN740" i="2"/>
  <c r="BN739" i="2"/>
  <c r="BN738" i="2"/>
  <c r="BN737" i="2"/>
  <c r="BN736" i="2"/>
  <c r="BN735" i="2"/>
  <c r="BN734" i="2"/>
  <c r="BN733" i="2"/>
  <c r="BN732" i="2"/>
  <c r="BN731" i="2"/>
  <c r="BN730" i="2"/>
  <c r="BN729" i="2"/>
  <c r="BN728" i="2"/>
  <c r="BN727" i="2"/>
  <c r="BN726" i="2"/>
  <c r="BN725" i="2"/>
  <c r="BN724" i="2"/>
  <c r="BN723" i="2"/>
  <c r="BN722" i="2"/>
  <c r="BN721" i="2"/>
  <c r="BN720" i="2"/>
  <c r="BN719" i="2"/>
  <c r="BN718" i="2"/>
  <c r="BN717" i="2"/>
  <c r="BN716" i="2"/>
  <c r="BN715" i="2"/>
  <c r="BN714" i="2"/>
  <c r="BN713" i="2"/>
  <c r="BN712" i="2"/>
  <c r="BN711" i="2"/>
  <c r="BN710" i="2"/>
  <c r="BN709" i="2"/>
  <c r="BN708" i="2"/>
  <c r="BN707" i="2"/>
  <c r="BN706" i="2"/>
  <c r="BN705" i="2"/>
  <c r="BN704" i="2"/>
  <c r="BN703" i="2"/>
  <c r="BN702" i="2"/>
  <c r="BN701" i="2"/>
  <c r="BN700" i="2"/>
  <c r="BN699" i="2"/>
  <c r="BN698" i="2"/>
  <c r="BN697" i="2"/>
  <c r="BN696" i="2"/>
  <c r="BN695" i="2"/>
  <c r="BN694" i="2"/>
  <c r="BN693" i="2"/>
  <c r="BN692" i="2"/>
  <c r="BN691" i="2"/>
  <c r="BN690" i="2"/>
  <c r="BN689" i="2"/>
  <c r="BN688" i="2"/>
  <c r="BN687" i="2"/>
  <c r="BN686" i="2"/>
  <c r="BN685" i="2"/>
  <c r="BN684" i="2"/>
  <c r="BN683" i="2"/>
  <c r="BN682" i="2"/>
  <c r="BN681" i="2"/>
  <c r="BN680" i="2"/>
  <c r="BN679" i="2"/>
  <c r="BN678" i="2"/>
  <c r="BN677" i="2"/>
  <c r="BN676" i="2"/>
  <c r="BN675" i="2"/>
  <c r="BN674" i="2"/>
  <c r="BN673" i="2"/>
  <c r="BN672" i="2"/>
  <c r="BN671" i="2"/>
  <c r="BN670" i="2"/>
  <c r="BN669" i="2"/>
  <c r="BN668" i="2"/>
  <c r="BN667" i="2"/>
  <c r="BN666" i="2"/>
  <c r="BN665" i="2"/>
  <c r="BN664" i="2"/>
  <c r="BN663" i="2"/>
  <c r="BN662" i="2"/>
  <c r="BN661" i="2"/>
  <c r="BN660" i="2"/>
  <c r="BN659" i="2"/>
  <c r="BN658" i="2"/>
  <c r="BN657" i="2"/>
  <c r="BN656" i="2"/>
  <c r="BN655" i="2"/>
  <c r="BN654" i="2"/>
  <c r="BN653" i="2"/>
  <c r="BN652" i="2"/>
  <c r="BN651" i="2"/>
  <c r="BN650" i="2"/>
  <c r="BN649" i="2"/>
  <c r="BN648" i="2"/>
  <c r="BN647" i="2"/>
  <c r="BN646" i="2"/>
  <c r="BN645" i="2"/>
  <c r="BN644" i="2"/>
  <c r="BN643" i="2"/>
  <c r="BN642" i="2"/>
  <c r="BN641" i="2"/>
  <c r="BN640" i="2"/>
  <c r="BN639" i="2"/>
  <c r="BN638" i="2"/>
  <c r="BN637" i="2"/>
  <c r="BN636" i="2"/>
  <c r="BN635" i="2"/>
  <c r="BN634" i="2"/>
  <c r="BN633" i="2"/>
  <c r="BN632" i="2"/>
  <c r="BN631" i="2"/>
  <c r="BN630" i="2"/>
  <c r="BN629" i="2"/>
  <c r="BN628" i="2"/>
  <c r="BN627" i="2"/>
  <c r="BN626" i="2"/>
  <c r="BN625" i="2"/>
  <c r="BN624" i="2"/>
  <c r="BN623" i="2"/>
  <c r="BN622" i="2"/>
  <c r="BN621" i="2"/>
  <c r="BN620" i="2"/>
  <c r="BN619" i="2"/>
  <c r="BN618" i="2"/>
  <c r="BN617" i="2"/>
  <c r="BN616" i="2"/>
  <c r="BN615" i="2"/>
  <c r="BN614" i="2"/>
  <c r="BN613" i="2"/>
  <c r="BN612" i="2"/>
  <c r="BN611" i="2"/>
  <c r="BN610" i="2"/>
  <c r="BN609" i="2"/>
  <c r="BN608" i="2"/>
  <c r="BN607" i="2"/>
  <c r="BN606" i="2"/>
  <c r="BN605" i="2"/>
  <c r="BN604" i="2"/>
  <c r="BN603" i="2"/>
  <c r="BN602" i="2"/>
  <c r="BN601" i="2"/>
  <c r="BN600" i="2"/>
  <c r="BN599" i="2"/>
  <c r="BN598" i="2"/>
  <c r="BN597" i="2"/>
  <c r="BN596" i="2"/>
  <c r="BN595" i="2"/>
  <c r="BN594" i="2"/>
  <c r="BN593" i="2"/>
  <c r="BN592" i="2"/>
  <c r="BN591" i="2"/>
  <c r="BN590" i="2"/>
  <c r="BN589" i="2"/>
  <c r="BN588" i="2"/>
  <c r="BN587" i="2"/>
  <c r="BN586" i="2"/>
  <c r="BN585" i="2"/>
  <c r="BN584" i="2"/>
  <c r="BN583" i="2"/>
  <c r="BN582" i="2"/>
  <c r="BN581" i="2"/>
  <c r="BN580" i="2"/>
  <c r="BN579" i="2"/>
  <c r="BN578" i="2"/>
  <c r="BN577" i="2"/>
  <c r="BN576" i="2"/>
  <c r="BN575" i="2"/>
  <c r="BN574" i="2"/>
  <c r="BN573" i="2"/>
  <c r="BN572" i="2"/>
  <c r="BN571" i="2"/>
  <c r="BN570" i="2"/>
  <c r="BN569" i="2"/>
  <c r="BN568" i="2"/>
  <c r="BN567" i="2"/>
  <c r="BN566" i="2"/>
  <c r="BN565" i="2"/>
  <c r="BN564" i="2"/>
  <c r="BN563" i="2"/>
  <c r="BN562" i="2"/>
  <c r="BN561" i="2"/>
  <c r="BN560" i="2"/>
  <c r="BN559" i="2"/>
  <c r="BN558" i="2"/>
  <c r="BN557" i="2"/>
  <c r="BN556" i="2"/>
  <c r="BN555" i="2"/>
  <c r="BN554" i="2"/>
  <c r="BN553" i="2"/>
  <c r="BN552" i="2"/>
  <c r="BN551" i="2"/>
  <c r="BN550" i="2"/>
  <c r="BN549" i="2"/>
  <c r="BN548" i="2"/>
  <c r="BN547" i="2"/>
  <c r="BN546" i="2"/>
  <c r="BN545" i="2"/>
  <c r="BN544" i="2"/>
  <c r="BN543" i="2"/>
  <c r="BN542" i="2"/>
  <c r="BN541" i="2"/>
  <c r="BN540" i="2"/>
  <c r="BN539" i="2"/>
  <c r="BN538" i="2"/>
  <c r="BN537" i="2"/>
  <c r="BN536" i="2"/>
  <c r="BN535" i="2"/>
  <c r="BN534" i="2"/>
  <c r="BN533" i="2"/>
  <c r="BN532" i="2"/>
  <c r="BN531" i="2"/>
  <c r="BN530" i="2"/>
  <c r="BN529" i="2"/>
  <c r="BN528" i="2"/>
  <c r="BN527" i="2"/>
  <c r="BN526" i="2"/>
  <c r="BN525" i="2"/>
  <c r="BN524" i="2"/>
  <c r="BN523" i="2"/>
  <c r="BN522" i="2"/>
  <c r="BN521" i="2"/>
  <c r="BN520" i="2"/>
  <c r="BN519" i="2"/>
  <c r="BN518" i="2"/>
  <c r="BN517" i="2"/>
  <c r="BN516" i="2"/>
  <c r="BN515" i="2"/>
  <c r="BN514" i="2"/>
  <c r="BN513" i="2"/>
  <c r="BN512" i="2"/>
  <c r="BN511" i="2"/>
  <c r="BN510" i="2"/>
  <c r="BN509" i="2"/>
  <c r="BN508" i="2"/>
  <c r="BN507" i="2"/>
  <c r="BN506" i="2"/>
  <c r="BN505" i="2"/>
  <c r="BN504" i="2"/>
  <c r="BN503" i="2"/>
  <c r="BN502" i="2"/>
  <c r="BN501" i="2"/>
  <c r="BN500" i="2"/>
  <c r="BN499" i="2"/>
  <c r="BN498" i="2"/>
  <c r="BN497" i="2"/>
  <c r="BN496" i="2"/>
  <c r="BN495" i="2"/>
  <c r="BN494" i="2"/>
  <c r="BN493" i="2"/>
  <c r="BN492" i="2"/>
  <c r="BN491" i="2"/>
  <c r="BN490" i="2"/>
  <c r="BN489" i="2"/>
  <c r="BN488" i="2"/>
  <c r="BN487" i="2"/>
  <c r="BN486" i="2"/>
  <c r="BN485" i="2"/>
  <c r="BN484" i="2"/>
  <c r="BN483" i="2"/>
  <c r="BN482" i="2"/>
  <c r="BN481" i="2"/>
  <c r="BN480" i="2"/>
  <c r="BN479" i="2"/>
  <c r="BN478" i="2"/>
  <c r="BN477" i="2"/>
  <c r="BN476" i="2"/>
  <c r="BN475" i="2"/>
  <c r="BN474" i="2"/>
  <c r="BN473" i="2"/>
  <c r="BN472" i="2"/>
  <c r="BN471" i="2"/>
  <c r="BN470" i="2"/>
  <c r="BN469" i="2"/>
  <c r="BN468" i="2"/>
  <c r="BN467" i="2"/>
  <c r="BN466" i="2"/>
  <c r="BN465" i="2"/>
  <c r="BN464" i="2"/>
  <c r="BN463" i="2"/>
  <c r="BN462" i="2"/>
  <c r="BN461" i="2"/>
  <c r="BN460" i="2"/>
  <c r="BN459" i="2"/>
  <c r="BN458" i="2"/>
  <c r="BN457" i="2"/>
  <c r="BN456" i="2"/>
  <c r="BN455" i="2"/>
  <c r="BN454" i="2"/>
  <c r="BN453" i="2"/>
  <c r="BN452" i="2"/>
  <c r="BN451" i="2"/>
  <c r="BN450" i="2"/>
  <c r="BN449" i="2"/>
  <c r="BN448" i="2"/>
  <c r="BN447" i="2"/>
  <c r="BN446" i="2"/>
  <c r="BN445" i="2"/>
  <c r="BN444" i="2"/>
  <c r="BN443" i="2"/>
  <c r="BN442" i="2"/>
  <c r="BN441" i="2"/>
  <c r="BN440" i="2"/>
  <c r="BN439" i="2"/>
  <c r="BN438" i="2"/>
  <c r="BN437" i="2"/>
  <c r="BN436" i="2"/>
  <c r="BN435" i="2"/>
  <c r="BN434" i="2"/>
  <c r="BN433" i="2"/>
  <c r="BN432" i="2"/>
  <c r="BN431" i="2"/>
  <c r="BN430" i="2"/>
  <c r="BN429" i="2"/>
  <c r="BN428" i="2"/>
  <c r="BN427" i="2"/>
  <c r="BN426" i="2"/>
  <c r="BN425" i="2"/>
  <c r="BN424" i="2"/>
  <c r="BN423" i="2"/>
  <c r="BN422" i="2"/>
  <c r="BN421" i="2"/>
  <c r="BN420" i="2"/>
  <c r="BN419" i="2"/>
  <c r="BN418" i="2"/>
  <c r="BN417" i="2"/>
  <c r="BN416" i="2"/>
  <c r="BN415" i="2"/>
  <c r="BN414" i="2"/>
  <c r="BN413" i="2"/>
  <c r="BN412" i="2"/>
  <c r="BN411" i="2"/>
  <c r="BN410" i="2"/>
  <c r="BN409" i="2"/>
  <c r="BN408" i="2"/>
  <c r="BN407" i="2"/>
  <c r="BN406" i="2"/>
  <c r="BN405" i="2"/>
  <c r="BN404" i="2"/>
  <c r="BN403" i="2"/>
  <c r="BN402" i="2"/>
  <c r="BN401" i="2"/>
  <c r="BN400" i="2"/>
  <c r="BN399" i="2"/>
  <c r="BN398" i="2"/>
  <c r="BN397" i="2"/>
  <c r="BN396" i="2"/>
  <c r="BN395" i="2"/>
  <c r="BN394" i="2"/>
  <c r="BN393" i="2"/>
  <c r="BN392" i="2"/>
  <c r="BN391" i="2"/>
  <c r="BN390" i="2"/>
  <c r="BN389" i="2"/>
  <c r="BN388" i="2"/>
  <c r="BN387" i="2"/>
  <c r="BN386" i="2"/>
  <c r="BN385" i="2"/>
  <c r="BN384" i="2"/>
  <c r="BN383" i="2"/>
  <c r="BN382" i="2"/>
  <c r="BN381" i="2"/>
  <c r="BN380" i="2"/>
  <c r="BN379" i="2"/>
  <c r="BN378" i="2"/>
  <c r="BN377" i="2"/>
  <c r="BN376" i="2"/>
  <c r="BN375" i="2"/>
  <c r="BN374" i="2"/>
  <c r="BN373" i="2"/>
  <c r="BN372" i="2"/>
  <c r="BN371" i="2"/>
  <c r="BN370" i="2"/>
  <c r="BN369" i="2"/>
  <c r="BN368" i="2"/>
  <c r="BN367" i="2"/>
  <c r="BN366" i="2"/>
  <c r="BN365" i="2"/>
  <c r="BN364" i="2"/>
  <c r="BN363" i="2"/>
  <c r="BN362" i="2"/>
  <c r="BN361" i="2"/>
  <c r="BN360" i="2"/>
  <c r="BN359" i="2"/>
  <c r="BN358" i="2"/>
  <c r="BN357" i="2"/>
  <c r="BN356" i="2"/>
  <c r="BN355" i="2"/>
  <c r="BN354" i="2"/>
  <c r="BN353" i="2"/>
  <c r="BN352" i="2"/>
  <c r="BN351" i="2"/>
  <c r="BN350" i="2"/>
  <c r="BN349" i="2"/>
  <c r="BN348" i="2"/>
  <c r="BN347" i="2"/>
  <c r="BN346" i="2"/>
  <c r="BN345" i="2"/>
  <c r="BN344" i="2"/>
  <c r="BN343" i="2"/>
  <c r="BN342" i="2"/>
  <c r="BN341" i="2"/>
  <c r="BN340" i="2"/>
  <c r="BN339" i="2"/>
  <c r="BN338" i="2"/>
  <c r="BN337" i="2"/>
  <c r="BN336" i="2"/>
  <c r="BN335" i="2"/>
  <c r="BN334" i="2"/>
  <c r="BN333" i="2"/>
  <c r="BN332" i="2"/>
  <c r="BN331" i="2"/>
  <c r="BN330" i="2"/>
  <c r="BN329" i="2"/>
  <c r="BN328" i="2"/>
  <c r="BN327" i="2"/>
  <c r="BN326" i="2"/>
  <c r="BN325" i="2"/>
  <c r="BN324" i="2"/>
  <c r="BN323" i="2"/>
  <c r="BN322" i="2"/>
  <c r="BN321" i="2"/>
  <c r="BN320" i="2"/>
  <c r="BN319" i="2"/>
  <c r="BN318" i="2"/>
  <c r="BN317" i="2"/>
  <c r="BN316" i="2"/>
  <c r="BN315" i="2"/>
  <c r="BN314" i="2"/>
  <c r="BN313" i="2"/>
  <c r="BN312" i="2"/>
  <c r="BN311" i="2"/>
  <c r="BN310" i="2"/>
  <c r="BN309" i="2"/>
  <c r="BN308" i="2"/>
  <c r="BN307" i="2"/>
  <c r="BN306" i="2"/>
  <c r="BN305" i="2"/>
  <c r="BN304" i="2"/>
  <c r="BN303" i="2"/>
  <c r="BN302" i="2"/>
  <c r="BN301" i="2"/>
  <c r="BN300" i="2"/>
  <c r="BN299" i="2"/>
  <c r="BN298" i="2"/>
  <c r="BN297" i="2"/>
  <c r="BN296" i="2"/>
  <c r="BN295" i="2"/>
  <c r="BN294" i="2"/>
  <c r="BN293" i="2"/>
  <c r="BN292" i="2"/>
  <c r="BN291" i="2"/>
  <c r="BN290" i="2"/>
  <c r="BN289" i="2"/>
  <c r="BN288" i="2"/>
  <c r="BN287" i="2"/>
  <c r="BN286" i="2"/>
  <c r="BN285" i="2"/>
  <c r="BN284" i="2"/>
  <c r="BN283" i="2"/>
  <c r="BN282" i="2"/>
  <c r="BN281" i="2"/>
  <c r="BN280" i="2"/>
  <c r="BN279" i="2"/>
  <c r="BN278" i="2"/>
  <c r="BN277" i="2"/>
  <c r="BN276" i="2"/>
  <c r="BN275" i="2"/>
  <c r="BN274" i="2"/>
  <c r="BN273" i="2"/>
  <c r="BN272" i="2"/>
  <c r="BN271" i="2"/>
  <c r="BN270" i="2"/>
  <c r="BN269" i="2"/>
  <c r="BN268" i="2"/>
  <c r="BN267" i="2"/>
  <c r="BN266" i="2"/>
  <c r="BN265" i="2"/>
  <c r="BN264" i="2"/>
  <c r="BN263" i="2"/>
  <c r="BN262" i="2"/>
  <c r="BN261" i="2"/>
  <c r="BN260" i="2"/>
  <c r="BN259" i="2"/>
  <c r="BN258" i="2"/>
  <c r="BN257" i="2"/>
  <c r="BN256" i="2"/>
  <c r="BN255" i="2"/>
  <c r="BN254" i="2"/>
  <c r="BN253" i="2"/>
  <c r="BN252" i="2"/>
  <c r="BN251" i="2"/>
  <c r="BN250" i="2"/>
  <c r="BN249" i="2"/>
  <c r="BN248" i="2"/>
  <c r="BN247" i="2"/>
  <c r="BN246" i="2"/>
  <c r="BN245" i="2"/>
  <c r="BN244" i="2"/>
  <c r="BN243" i="2"/>
  <c r="BN242" i="2"/>
  <c r="BN241" i="2"/>
  <c r="BN240" i="2"/>
  <c r="BN239" i="2"/>
  <c r="BN238" i="2"/>
  <c r="BN237" i="2"/>
  <c r="BN236" i="2"/>
  <c r="BN235" i="2"/>
  <c r="BN234" i="2"/>
  <c r="BN233" i="2"/>
  <c r="BN232" i="2"/>
  <c r="BN231" i="2"/>
  <c r="BN230" i="2"/>
  <c r="BN229" i="2"/>
  <c r="BN228" i="2"/>
  <c r="BN227" i="2"/>
  <c r="BN226" i="2"/>
  <c r="BN225" i="2"/>
  <c r="BN224" i="2"/>
  <c r="BN223" i="2"/>
  <c r="BN222" i="2"/>
  <c r="BN221" i="2"/>
  <c r="BN220" i="2"/>
  <c r="BN219" i="2"/>
  <c r="BN218" i="2"/>
  <c r="BN217" i="2"/>
  <c r="BN216" i="2"/>
  <c r="BN215" i="2"/>
  <c r="BN214" i="2"/>
  <c r="BN213" i="2"/>
  <c r="BN212" i="2"/>
  <c r="BN211" i="2"/>
  <c r="BN210" i="2"/>
  <c r="BN209" i="2"/>
  <c r="BN208" i="2"/>
  <c r="BN207" i="2"/>
  <c r="BN206" i="2"/>
  <c r="BN205" i="2"/>
  <c r="BN204" i="2"/>
  <c r="BN203" i="2"/>
  <c r="BN202" i="2"/>
  <c r="BN201" i="2"/>
  <c r="BN200" i="2"/>
  <c r="BN199" i="2"/>
  <c r="BN198" i="2"/>
  <c r="BN197" i="2"/>
  <c r="BN196" i="2"/>
  <c r="BN195" i="2"/>
  <c r="BN194" i="2"/>
  <c r="BN193" i="2"/>
  <c r="BN192" i="2"/>
  <c r="BN191" i="2"/>
  <c r="BN190" i="2"/>
  <c r="BN189" i="2"/>
  <c r="BN188" i="2"/>
  <c r="BN187" i="2"/>
  <c r="BN186" i="2"/>
  <c r="BN185" i="2"/>
  <c r="BN184" i="2"/>
  <c r="BN183" i="2"/>
  <c r="BN182" i="2"/>
  <c r="BN181" i="2"/>
  <c r="BN180" i="2"/>
  <c r="BN179" i="2"/>
  <c r="BN178" i="2"/>
  <c r="BN177" i="2"/>
  <c r="BN176" i="2"/>
  <c r="BN175" i="2"/>
  <c r="BN174" i="2"/>
  <c r="BN173" i="2"/>
  <c r="BN172" i="2"/>
  <c r="BN171" i="2"/>
  <c r="BN170" i="2"/>
  <c r="BN169" i="2"/>
  <c r="BN168" i="2"/>
  <c r="BN167" i="2"/>
  <c r="BN166" i="2"/>
  <c r="BN165" i="2"/>
  <c r="BN164" i="2"/>
  <c r="BN163" i="2"/>
  <c r="BN162" i="2"/>
  <c r="BN161" i="2"/>
  <c r="BN160" i="2"/>
  <c r="BN159" i="2"/>
  <c r="BN158" i="2"/>
  <c r="BN157" i="2"/>
  <c r="BN156" i="2"/>
  <c r="BN155" i="2"/>
  <c r="BN154" i="2"/>
  <c r="BN153" i="2"/>
  <c r="BN152" i="2"/>
  <c r="BN151" i="2"/>
  <c r="BN150" i="2"/>
  <c r="BN149" i="2"/>
  <c r="BN148" i="2"/>
  <c r="BN147" i="2"/>
  <c r="BN146" i="2"/>
  <c r="BN145" i="2"/>
  <c r="BN144" i="2"/>
  <c r="BN143" i="2"/>
  <c r="BN142" i="2"/>
  <c r="BN141" i="2"/>
  <c r="BN140" i="2"/>
  <c r="BN139" i="2"/>
  <c r="BN138" i="2"/>
  <c r="BN137" i="2"/>
  <c r="BN136" i="2"/>
  <c r="BN135" i="2"/>
  <c r="BN134" i="2"/>
  <c r="BN133" i="2"/>
  <c r="BN132" i="2"/>
  <c r="BN131" i="2"/>
  <c r="BN130" i="2"/>
  <c r="BN129" i="2"/>
  <c r="BN128" i="2"/>
  <c r="BN127" i="2"/>
  <c r="BN126" i="2"/>
  <c r="BN125" i="2"/>
  <c r="BN124" i="2"/>
  <c r="BN123" i="2"/>
  <c r="BN122" i="2"/>
  <c r="BN121" i="2"/>
  <c r="BN120" i="2"/>
  <c r="BN119" i="2"/>
  <c r="BN118" i="2"/>
  <c r="BN117" i="2"/>
  <c r="BN116" i="2"/>
  <c r="BN115" i="2"/>
  <c r="BN114" i="2"/>
  <c r="BN113" i="2"/>
  <c r="BN112" i="2"/>
  <c r="BN111" i="2"/>
  <c r="BN110" i="2"/>
  <c r="BN109" i="2"/>
  <c r="BN108" i="2"/>
  <c r="BN107" i="2"/>
  <c r="BN106" i="2"/>
  <c r="BN105" i="2"/>
  <c r="BN104" i="2"/>
  <c r="BN103" i="2"/>
  <c r="BN102" i="2"/>
  <c r="BN101" i="2"/>
  <c r="BN100" i="2"/>
  <c r="BN99" i="2"/>
  <c r="BN98" i="2"/>
  <c r="BN97" i="2"/>
  <c r="BN96" i="2"/>
  <c r="BN95" i="2"/>
  <c r="BN94" i="2"/>
  <c r="BN93" i="2"/>
  <c r="BN92" i="2"/>
  <c r="BN91" i="2"/>
  <c r="BN90" i="2"/>
  <c r="BN89" i="2"/>
  <c r="BN88" i="2"/>
  <c r="BN87" i="2"/>
  <c r="BN86" i="2"/>
  <c r="BN85" i="2"/>
  <c r="BN84" i="2"/>
  <c r="BN83" i="2"/>
  <c r="BN82" i="2"/>
  <c r="BN81" i="2"/>
  <c r="BN80" i="2"/>
  <c r="BN79" i="2"/>
  <c r="BN78" i="2"/>
  <c r="BN77" i="2"/>
  <c r="BN76" i="2"/>
  <c r="BN75" i="2"/>
  <c r="BN74" i="2"/>
  <c r="BN73" i="2"/>
  <c r="BN72" i="2"/>
  <c r="BN71" i="2"/>
  <c r="BN70" i="2"/>
  <c r="BN69" i="2"/>
  <c r="BN68" i="2"/>
  <c r="BN67" i="2"/>
  <c r="BN66" i="2"/>
  <c r="BN65" i="2"/>
  <c r="BN64" i="2"/>
  <c r="BN63" i="2"/>
  <c r="BN62" i="2"/>
  <c r="BN61" i="2"/>
  <c r="BN60" i="2"/>
  <c r="BN59" i="2"/>
  <c r="BN58" i="2"/>
  <c r="BN57" i="2"/>
  <c r="BN56" i="2"/>
  <c r="BN55" i="2"/>
  <c r="BN54" i="2"/>
  <c r="BN53" i="2"/>
  <c r="BN52" i="2"/>
  <c r="BN51" i="2"/>
  <c r="BN50" i="2"/>
  <c r="BN49" i="2"/>
  <c r="BN48" i="2"/>
  <c r="BN47" i="2"/>
  <c r="BN46" i="2"/>
  <c r="BN45" i="2"/>
  <c r="BN44" i="2"/>
  <c r="BN43" i="2"/>
  <c r="BN42" i="2"/>
  <c r="BN41" i="2"/>
  <c r="BN40" i="2"/>
  <c r="BN39" i="2"/>
  <c r="BN38" i="2"/>
  <c r="BN37" i="2"/>
  <c r="BN36" i="2"/>
  <c r="BN35" i="2"/>
  <c r="BN34" i="2"/>
  <c r="BN33" i="2"/>
  <c r="BN32" i="2"/>
  <c r="BN31" i="2"/>
  <c r="BN30" i="2"/>
  <c r="BN29" i="2"/>
  <c r="BN28" i="2"/>
  <c r="BN27" i="2"/>
  <c r="BN26" i="2"/>
  <c r="BN25" i="2"/>
  <c r="BN24" i="2"/>
  <c r="BN23" i="2"/>
  <c r="BN22" i="2"/>
  <c r="BN21" i="2"/>
  <c r="BN20" i="2"/>
  <c r="BN19" i="2"/>
  <c r="BN18" i="2"/>
  <c r="BN17" i="2"/>
  <c r="BN16" i="2"/>
  <c r="BN15" i="2"/>
  <c r="BN14" i="2"/>
  <c r="BN13" i="2"/>
  <c r="B14" i="2" l="1"/>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Z45" i="2" s="1"/>
  <c r="B46" i="2"/>
  <c r="BZ46" i="2" s="1"/>
  <c r="B47" i="2"/>
  <c r="B48" i="2"/>
  <c r="B49" i="2"/>
  <c r="B50" i="2"/>
  <c r="B51" i="2"/>
  <c r="B52" i="2"/>
  <c r="B53" i="2"/>
  <c r="B54" i="2"/>
  <c r="B55" i="2"/>
  <c r="B56" i="2"/>
  <c r="BZ56" i="2" s="1"/>
  <c r="B57" i="2"/>
  <c r="B58" i="2"/>
  <c r="BZ58" i="2" s="1"/>
  <c r="B59" i="2"/>
  <c r="BZ59" i="2" s="1"/>
  <c r="B60" i="2"/>
  <c r="B61" i="2"/>
  <c r="B62" i="2"/>
  <c r="BZ62" i="2" s="1"/>
  <c r="B63" i="2"/>
  <c r="BZ63" i="2" s="1"/>
  <c r="B64" i="2"/>
  <c r="B65" i="2"/>
  <c r="B66" i="2"/>
  <c r="BZ66" i="2" s="1"/>
  <c r="B67" i="2"/>
  <c r="B68" i="2"/>
  <c r="B69" i="2"/>
  <c r="B70" i="2"/>
  <c r="BZ70" i="2" s="1"/>
  <c r="B71" i="2"/>
  <c r="B72" i="2"/>
  <c r="BZ72" i="2" s="1"/>
  <c r="B73" i="2"/>
  <c r="B74" i="2"/>
  <c r="BZ74" i="2" s="1"/>
  <c r="B75" i="2"/>
  <c r="B76" i="2"/>
  <c r="BZ76" i="2" s="1"/>
  <c r="B77" i="2"/>
  <c r="B78" i="2"/>
  <c r="BZ78" i="2" s="1"/>
  <c r="B79" i="2"/>
  <c r="BZ79" i="2" s="1"/>
  <c r="B80" i="2"/>
  <c r="B81" i="2"/>
  <c r="BZ81" i="2" s="1"/>
  <c r="B82" i="2"/>
  <c r="B83" i="2"/>
  <c r="B84" i="2"/>
  <c r="BZ84" i="2" s="1"/>
  <c r="B85" i="2"/>
  <c r="B86" i="2"/>
  <c r="BZ86" i="2" s="1"/>
  <c r="B87" i="2"/>
  <c r="B88" i="2"/>
  <c r="BR88" i="2" s="1"/>
  <c r="B89" i="2"/>
  <c r="B90" i="2"/>
  <c r="BZ90" i="2" s="1"/>
  <c r="B91" i="2"/>
  <c r="B92" i="2"/>
  <c r="BZ92" i="2" s="1"/>
  <c r="B93" i="2"/>
  <c r="B94" i="2"/>
  <c r="BZ94" i="2" s="1"/>
  <c r="B95" i="2"/>
  <c r="B96" i="2"/>
  <c r="BZ96" i="2" s="1"/>
  <c r="B97" i="2"/>
  <c r="B98" i="2"/>
  <c r="B99" i="2"/>
  <c r="BZ99" i="2" s="1"/>
  <c r="B100" i="2"/>
  <c r="BZ100" i="2" s="1"/>
  <c r="B101" i="2"/>
  <c r="B102" i="2"/>
  <c r="B103" i="2"/>
  <c r="B104" i="2"/>
  <c r="BZ104" i="2" s="1"/>
  <c r="BS104" i="2"/>
  <c r="B105" i="2"/>
  <c r="B106" i="2"/>
  <c r="B107" i="2"/>
  <c r="BZ107" i="2" s="1"/>
  <c r="BV107" i="2"/>
  <c r="B108" i="2"/>
  <c r="BZ108" i="2" s="1"/>
  <c r="B109" i="2"/>
  <c r="B110" i="2"/>
  <c r="B111" i="2"/>
  <c r="B112" i="2"/>
  <c r="BZ112" i="2" s="1"/>
  <c r="B113" i="2"/>
  <c r="BU113" i="2"/>
  <c r="B114" i="2"/>
  <c r="B115" i="2"/>
  <c r="B116" i="2"/>
  <c r="B117" i="2"/>
  <c r="B118" i="2"/>
  <c r="B119" i="2"/>
  <c r="B120" i="2"/>
  <c r="BZ120" i="2" s="1"/>
  <c r="B121" i="2"/>
  <c r="B122" i="2"/>
  <c r="B123" i="2"/>
  <c r="BZ123" i="2" s="1"/>
  <c r="B124" i="2"/>
  <c r="B125" i="2"/>
  <c r="B126" i="2"/>
  <c r="B127" i="2"/>
  <c r="B128" i="2"/>
  <c r="BZ128" i="2" s="1"/>
  <c r="B129" i="2"/>
  <c r="BZ129" i="2" s="1"/>
  <c r="B130" i="2"/>
  <c r="B131" i="2"/>
  <c r="BZ131" i="2" s="1"/>
  <c r="B132" i="2"/>
  <c r="BZ132" i="2" s="1"/>
  <c r="B133" i="2"/>
  <c r="BZ133" i="2" s="1"/>
  <c r="B134" i="2"/>
  <c r="B135" i="2"/>
  <c r="B136" i="2"/>
  <c r="BZ136" i="2" s="1"/>
  <c r="B137" i="2"/>
  <c r="BZ137" i="2" s="1"/>
  <c r="B138" i="2"/>
  <c r="B139" i="2"/>
  <c r="BQ139" i="2"/>
  <c r="BU139" i="2"/>
  <c r="B140" i="2"/>
  <c r="B141" i="2"/>
  <c r="BZ141" i="2" s="1"/>
  <c r="B142" i="2"/>
  <c r="BZ142" i="2" s="1"/>
  <c r="B143" i="2"/>
  <c r="B144" i="2"/>
  <c r="B145" i="2"/>
  <c r="B146" i="2"/>
  <c r="B147" i="2"/>
  <c r="B148" i="2"/>
  <c r="B149" i="2"/>
  <c r="B150" i="2"/>
  <c r="B151" i="2"/>
  <c r="B152" i="2"/>
  <c r="BZ152" i="2" s="1"/>
  <c r="B153" i="2"/>
  <c r="BZ153" i="2" s="1"/>
  <c r="B154" i="2"/>
  <c r="B155" i="2"/>
  <c r="BZ155" i="2" s="1"/>
  <c r="B156" i="2"/>
  <c r="BZ156" i="2" s="1"/>
  <c r="B157" i="2"/>
  <c r="B158" i="2"/>
  <c r="B159" i="2"/>
  <c r="B160" i="2"/>
  <c r="B161" i="2"/>
  <c r="BZ161" i="2" s="1"/>
  <c r="B162" i="2"/>
  <c r="B163" i="2"/>
  <c r="BZ163" i="2" s="1"/>
  <c r="B164" i="2"/>
  <c r="B165" i="2"/>
  <c r="B166" i="2"/>
  <c r="BZ166" i="2" s="1"/>
  <c r="B167" i="2"/>
  <c r="B168" i="2"/>
  <c r="B169" i="2"/>
  <c r="B170" i="2"/>
  <c r="B171" i="2"/>
  <c r="B172" i="2"/>
  <c r="BZ172" i="2" s="1"/>
  <c r="B173" i="2"/>
  <c r="B174" i="2"/>
  <c r="B175" i="2"/>
  <c r="B176" i="2"/>
  <c r="B177" i="2"/>
  <c r="BZ177" i="2" s="1"/>
  <c r="B178" i="2"/>
  <c r="B179" i="2"/>
  <c r="B180" i="2"/>
  <c r="BZ180" i="2" s="1"/>
  <c r="B181" i="2"/>
  <c r="BZ181" i="2" s="1"/>
  <c r="B182" i="2"/>
  <c r="B183" i="2"/>
  <c r="B184" i="2"/>
  <c r="B185" i="2"/>
  <c r="B186" i="2"/>
  <c r="BO186" i="2"/>
  <c r="BR186" i="2"/>
  <c r="BS186" i="2"/>
  <c r="BT186" i="2"/>
  <c r="B187" i="2"/>
  <c r="BZ187" i="2" s="1"/>
  <c r="B188" i="2"/>
  <c r="BZ188" i="2" s="1"/>
  <c r="B189" i="2"/>
  <c r="B190" i="2"/>
  <c r="BS190" i="2"/>
  <c r="B191" i="2"/>
  <c r="B192" i="2"/>
  <c r="B193" i="2"/>
  <c r="B194" i="2"/>
  <c r="B195" i="2"/>
  <c r="BZ195" i="2" s="1"/>
  <c r="B196" i="2"/>
  <c r="B197" i="2"/>
  <c r="B198" i="2"/>
  <c r="B199" i="2"/>
  <c r="B200" i="2"/>
  <c r="BZ200" i="2" s="1"/>
  <c r="B201" i="2"/>
  <c r="BZ201" i="2" s="1"/>
  <c r="B202" i="2"/>
  <c r="B203" i="2"/>
  <c r="B204" i="2"/>
  <c r="B205" i="2"/>
  <c r="BZ205" i="2" s="1"/>
  <c r="B206" i="2"/>
  <c r="BR206" i="2"/>
  <c r="B207" i="2"/>
  <c r="BZ207" i="2" s="1"/>
  <c r="B208" i="2"/>
  <c r="B209" i="2"/>
  <c r="BZ209" i="2" s="1"/>
  <c r="B210" i="2"/>
  <c r="B211" i="2"/>
  <c r="B212" i="2"/>
  <c r="BZ212" i="2" s="1"/>
  <c r="B213" i="2"/>
  <c r="B214" i="2"/>
  <c r="BZ214" i="2" s="1"/>
  <c r="B215" i="2"/>
  <c r="B216" i="2"/>
  <c r="BZ216" i="2" s="1"/>
  <c r="B217" i="2"/>
  <c r="B218" i="2"/>
  <c r="B219" i="2"/>
  <c r="BZ219" i="2" s="1"/>
  <c r="B220" i="2"/>
  <c r="BZ220" i="2" s="1"/>
  <c r="B221" i="2"/>
  <c r="BZ221" i="2" s="1"/>
  <c r="B222" i="2"/>
  <c r="BZ222" i="2" s="1"/>
  <c r="B223" i="2"/>
  <c r="BZ223" i="2" s="1"/>
  <c r="B224" i="2"/>
  <c r="BZ224" i="2" s="1"/>
  <c r="B225" i="2"/>
  <c r="BZ225" i="2" s="1"/>
  <c r="B226" i="2"/>
  <c r="B227" i="2"/>
  <c r="B228" i="2"/>
  <c r="BZ228" i="2" s="1"/>
  <c r="B229" i="2"/>
  <c r="BZ229" i="2" s="1"/>
  <c r="B230" i="2"/>
  <c r="B231" i="2"/>
  <c r="B232" i="2"/>
  <c r="BZ232" i="2" s="1"/>
  <c r="B233" i="2"/>
  <c r="B234" i="2"/>
  <c r="BZ234" i="2" s="1"/>
  <c r="B235" i="2"/>
  <c r="BZ235" i="2" s="1"/>
  <c r="B236" i="2"/>
  <c r="B237" i="2"/>
  <c r="B238" i="2"/>
  <c r="B239" i="2"/>
  <c r="B240" i="2"/>
  <c r="BZ240" i="2" s="1"/>
  <c r="B241" i="2"/>
  <c r="B242" i="2"/>
  <c r="B243" i="2"/>
  <c r="B244" i="2"/>
  <c r="BZ244" i="2" s="1"/>
  <c r="B245" i="2"/>
  <c r="B246" i="2"/>
  <c r="B247" i="2"/>
  <c r="B248" i="2"/>
  <c r="BZ248" i="2" s="1"/>
  <c r="B249" i="2"/>
  <c r="B250" i="2"/>
  <c r="BZ250" i="2" s="1"/>
  <c r="B251" i="2"/>
  <c r="B252" i="2"/>
  <c r="B253" i="2"/>
  <c r="B254" i="2"/>
  <c r="B255" i="2"/>
  <c r="B256" i="2"/>
  <c r="B257" i="2"/>
  <c r="B258" i="2"/>
  <c r="BZ258" i="2" s="1"/>
  <c r="B259" i="2"/>
  <c r="B260" i="2"/>
  <c r="B261" i="2"/>
  <c r="BT261" i="2"/>
  <c r="B262" i="2"/>
  <c r="B263" i="2"/>
  <c r="BZ263" i="2" s="1"/>
  <c r="BO263" i="2"/>
  <c r="B264" i="2"/>
  <c r="BZ264" i="2" s="1"/>
  <c r="B265" i="2"/>
  <c r="B266" i="2"/>
  <c r="BZ266" i="2" s="1"/>
  <c r="B267" i="2"/>
  <c r="B268" i="2"/>
  <c r="BZ268" i="2" s="1"/>
  <c r="B269" i="2"/>
  <c r="B270" i="2"/>
  <c r="B271" i="2"/>
  <c r="B272" i="2"/>
  <c r="B273" i="2"/>
  <c r="BZ273" i="2" s="1"/>
  <c r="B274" i="2"/>
  <c r="BZ274" i="2" s="1"/>
  <c r="B275" i="2"/>
  <c r="BZ275" i="2" s="1"/>
  <c r="B276" i="2"/>
  <c r="BZ276" i="2" s="1"/>
  <c r="B277" i="2"/>
  <c r="B278" i="2"/>
  <c r="BZ278" i="2" s="1"/>
  <c r="B279" i="2"/>
  <c r="BZ279" i="2" s="1"/>
  <c r="B280" i="2"/>
  <c r="B281" i="2"/>
  <c r="BZ281" i="2" s="1"/>
  <c r="B282" i="2"/>
  <c r="B283" i="2"/>
  <c r="B284" i="2"/>
  <c r="B285" i="2"/>
  <c r="BZ285" i="2" s="1"/>
  <c r="B286" i="2"/>
  <c r="B287" i="2"/>
  <c r="BZ287" i="2" s="1"/>
  <c r="B288" i="2"/>
  <c r="B289" i="2"/>
  <c r="B290" i="2"/>
  <c r="B291" i="2"/>
  <c r="B292" i="2"/>
  <c r="B293" i="2"/>
  <c r="BZ293" i="2" s="1"/>
  <c r="B294" i="2"/>
  <c r="B295" i="2"/>
  <c r="B296" i="2"/>
  <c r="BZ296" i="2" s="1"/>
  <c r="B297" i="2"/>
  <c r="BZ297" i="2" s="1"/>
  <c r="B298" i="2"/>
  <c r="BZ298" i="2" s="1"/>
  <c r="B299" i="2"/>
  <c r="BO299" i="2"/>
  <c r="B300" i="2"/>
  <c r="BZ300" i="2" s="1"/>
  <c r="B301" i="2"/>
  <c r="B302" i="2"/>
  <c r="BZ302" i="2" s="1"/>
  <c r="B303" i="2"/>
  <c r="B304" i="2"/>
  <c r="B305" i="2"/>
  <c r="BZ305" i="2" s="1"/>
  <c r="B306" i="2"/>
  <c r="BZ306" i="2" s="1"/>
  <c r="B307" i="2"/>
  <c r="BS307" i="2"/>
  <c r="B308" i="2"/>
  <c r="B309" i="2"/>
  <c r="BZ309" i="2" s="1"/>
  <c r="B310" i="2"/>
  <c r="BO310" i="2"/>
  <c r="BR310" i="2"/>
  <c r="BT310" i="2"/>
  <c r="B311" i="2"/>
  <c r="B312" i="2"/>
  <c r="B313" i="2"/>
  <c r="B314" i="2"/>
  <c r="BZ314" i="2" s="1"/>
  <c r="B315" i="2"/>
  <c r="BZ315" i="2" s="1"/>
  <c r="B316" i="2"/>
  <c r="B317" i="2"/>
  <c r="B318" i="2"/>
  <c r="B319" i="2"/>
  <c r="BP319" i="2"/>
  <c r="B320" i="2"/>
  <c r="BZ320" i="2" s="1"/>
  <c r="B321" i="2"/>
  <c r="BZ321" i="2" s="1"/>
  <c r="B322" i="2"/>
  <c r="BZ322" i="2" s="1"/>
  <c r="B323" i="2"/>
  <c r="B324" i="2"/>
  <c r="B325" i="2"/>
  <c r="BZ325" i="2" s="1"/>
  <c r="B326" i="2"/>
  <c r="B327" i="2"/>
  <c r="B328" i="2"/>
  <c r="BZ328" i="2" s="1"/>
  <c r="B329" i="2"/>
  <c r="B330" i="2"/>
  <c r="BZ330" i="2" s="1"/>
  <c r="B331" i="2"/>
  <c r="BZ331" i="2" s="1"/>
  <c r="B332" i="2"/>
  <c r="BZ332" i="2" s="1"/>
  <c r="B333" i="2"/>
  <c r="BZ333" i="2" s="1"/>
  <c r="B334" i="2"/>
  <c r="B335" i="2"/>
  <c r="B336" i="2"/>
  <c r="B337" i="2"/>
  <c r="BZ337" i="2" s="1"/>
  <c r="B338" i="2"/>
  <c r="BZ338" i="2" s="1"/>
  <c r="B339" i="2"/>
  <c r="BZ339" i="2" s="1"/>
  <c r="B340" i="2"/>
  <c r="B341" i="2"/>
  <c r="B342" i="2"/>
  <c r="BZ342" i="2" s="1"/>
  <c r="B343" i="2"/>
  <c r="BZ343" i="2" s="1"/>
  <c r="B344" i="2"/>
  <c r="BZ344" i="2" s="1"/>
  <c r="B345" i="2"/>
  <c r="BZ345" i="2" s="1"/>
  <c r="B346" i="2"/>
  <c r="BZ346" i="2" s="1"/>
  <c r="B347" i="2"/>
  <c r="BZ347" i="2" s="1"/>
  <c r="B348" i="2"/>
  <c r="B349" i="2"/>
  <c r="B350" i="2"/>
  <c r="BZ350" i="2" s="1"/>
  <c r="B351" i="2"/>
  <c r="BZ351" i="2" s="1"/>
  <c r="B352" i="2"/>
  <c r="B353" i="2"/>
  <c r="B354" i="2"/>
  <c r="B355" i="2"/>
  <c r="B356" i="2"/>
  <c r="B357" i="2"/>
  <c r="B358" i="2"/>
  <c r="BZ358" i="2" s="1"/>
  <c r="B359" i="2"/>
  <c r="BT359" i="2"/>
  <c r="B360" i="2"/>
  <c r="B361" i="2"/>
  <c r="B362" i="2"/>
  <c r="BZ362" i="2" s="1"/>
  <c r="B363" i="2"/>
  <c r="B364" i="2"/>
  <c r="B365" i="2"/>
  <c r="BZ365" i="2" s="1"/>
  <c r="B366" i="2"/>
  <c r="BZ366" i="2" s="1"/>
  <c r="B367" i="2"/>
  <c r="B368" i="2"/>
  <c r="B369" i="2"/>
  <c r="B370" i="2"/>
  <c r="BZ370" i="2" s="1"/>
  <c r="B371" i="2"/>
  <c r="BV371" i="2"/>
  <c r="B372" i="2"/>
  <c r="B373" i="2"/>
  <c r="B374" i="2"/>
  <c r="B375" i="2"/>
  <c r="B376" i="2"/>
  <c r="BZ376" i="2" s="1"/>
  <c r="B377" i="2"/>
  <c r="B378" i="2"/>
  <c r="B379" i="2"/>
  <c r="BZ379" i="2" s="1"/>
  <c r="B380" i="2"/>
  <c r="B381" i="2"/>
  <c r="BZ381" i="2" s="1"/>
  <c r="B382" i="2"/>
  <c r="BZ382" i="2" s="1"/>
  <c r="B383" i="2"/>
  <c r="B384" i="2"/>
  <c r="B385" i="2"/>
  <c r="B386" i="2"/>
  <c r="BT386" i="2" s="1"/>
  <c r="BU386" i="2"/>
  <c r="BV386" i="2"/>
  <c r="B387" i="2"/>
  <c r="BZ387" i="2" s="1"/>
  <c r="BP387" i="2"/>
  <c r="BQ387" i="2"/>
  <c r="BR387" i="2"/>
  <c r="BT387" i="2"/>
  <c r="BU387" i="2"/>
  <c r="BV387" i="2"/>
  <c r="B388" i="2"/>
  <c r="B389" i="2"/>
  <c r="B390" i="2"/>
  <c r="B391" i="2"/>
  <c r="B392" i="2"/>
  <c r="BZ392" i="2" s="1"/>
  <c r="BT392" i="2"/>
  <c r="B393" i="2"/>
  <c r="B394" i="2"/>
  <c r="B395" i="2"/>
  <c r="B396" i="2"/>
  <c r="BZ396" i="2" s="1"/>
  <c r="B397" i="2"/>
  <c r="BO397" i="2" s="1"/>
  <c r="B398" i="2"/>
  <c r="B399" i="2"/>
  <c r="B400" i="2"/>
  <c r="BZ400" i="2" s="1"/>
  <c r="B401" i="2"/>
  <c r="BZ401" i="2" s="1"/>
  <c r="B402" i="2"/>
  <c r="B403" i="2"/>
  <c r="B404" i="2"/>
  <c r="B405" i="2"/>
  <c r="B406" i="2"/>
  <c r="B407" i="2"/>
  <c r="B408" i="2"/>
  <c r="BS408" i="2" s="1"/>
  <c r="B409" i="2"/>
  <c r="B410" i="2"/>
  <c r="BZ410" i="2" s="1"/>
  <c r="B411" i="2"/>
  <c r="BP411" i="2" s="1"/>
  <c r="B412" i="2"/>
  <c r="BZ412" i="2" s="1"/>
  <c r="B413" i="2"/>
  <c r="B414" i="2"/>
  <c r="BU414" i="2" s="1"/>
  <c r="B415" i="2"/>
  <c r="B416" i="2"/>
  <c r="BZ416" i="2" s="1"/>
  <c r="B417" i="2"/>
  <c r="B418" i="2"/>
  <c r="BQ418" i="2"/>
  <c r="B419" i="2"/>
  <c r="B420" i="2"/>
  <c r="B421" i="2"/>
  <c r="B422" i="2"/>
  <c r="B423" i="2"/>
  <c r="B424" i="2"/>
  <c r="BZ424" i="2" s="1"/>
  <c r="B425" i="2"/>
  <c r="BZ425" i="2" s="1"/>
  <c r="B426" i="2"/>
  <c r="BZ426" i="2" s="1"/>
  <c r="B427" i="2"/>
  <c r="B428" i="2"/>
  <c r="BZ428" i="2" s="1"/>
  <c r="B429" i="2"/>
  <c r="B430" i="2"/>
  <c r="BT430" i="2"/>
  <c r="B431" i="2"/>
  <c r="BZ431" i="2" s="1"/>
  <c r="B432" i="2"/>
  <c r="BQ432" i="2"/>
  <c r="BU432" i="2"/>
  <c r="B433" i="2"/>
  <c r="B434" i="2"/>
  <c r="BZ434" i="2" s="1"/>
  <c r="B435" i="2"/>
  <c r="BZ435" i="2" s="1"/>
  <c r="B436" i="2"/>
  <c r="B437" i="2"/>
  <c r="BZ437" i="2" s="1"/>
  <c r="B438" i="2"/>
  <c r="B439" i="2"/>
  <c r="B440" i="2"/>
  <c r="BZ440" i="2" s="1"/>
  <c r="B441" i="2"/>
  <c r="B442" i="2"/>
  <c r="BZ442" i="2" s="1"/>
  <c r="B443" i="2"/>
  <c r="BP443" i="2"/>
  <c r="B444" i="2"/>
  <c r="B445" i="2"/>
  <c r="BZ445" i="2" s="1"/>
  <c r="B446" i="2"/>
  <c r="BZ446" i="2" s="1"/>
  <c r="B447" i="2"/>
  <c r="B448" i="2"/>
  <c r="BZ448" i="2" s="1"/>
  <c r="B449" i="2"/>
  <c r="B450" i="2"/>
  <c r="BZ450" i="2" s="1"/>
  <c r="B451" i="2"/>
  <c r="B452" i="2"/>
  <c r="BZ452" i="2" s="1"/>
  <c r="B453" i="2"/>
  <c r="BZ453" i="2" s="1"/>
  <c r="BO453" i="2"/>
  <c r="B454" i="2"/>
  <c r="B455" i="2"/>
  <c r="BZ455" i="2" s="1"/>
  <c r="B456" i="2"/>
  <c r="BO456" i="2"/>
  <c r="BU456" i="2"/>
  <c r="BV456" i="2"/>
  <c r="B457" i="2"/>
  <c r="B458" i="2"/>
  <c r="BP458" i="2"/>
  <c r="BU458" i="2"/>
  <c r="B459" i="2"/>
  <c r="BZ459" i="2" s="1"/>
  <c r="B460" i="2"/>
  <c r="BZ460" i="2" s="1"/>
  <c r="B461" i="2"/>
  <c r="B462" i="2"/>
  <c r="B463" i="2"/>
  <c r="B464" i="2"/>
  <c r="BS464" i="2"/>
  <c r="B465" i="2"/>
  <c r="BZ465" i="2" s="1"/>
  <c r="B466" i="2"/>
  <c r="BZ466" i="2" s="1"/>
  <c r="B467" i="2"/>
  <c r="B468" i="2"/>
  <c r="BZ468" i="2" s="1"/>
  <c r="B469" i="2"/>
  <c r="B470" i="2"/>
  <c r="B471" i="2"/>
  <c r="B472" i="2"/>
  <c r="BV472" i="2"/>
  <c r="B473" i="2"/>
  <c r="BT473" i="2" s="1"/>
  <c r="B474" i="2"/>
  <c r="B475" i="2"/>
  <c r="B476" i="2"/>
  <c r="BZ476" i="2" s="1"/>
  <c r="BR476" i="2"/>
  <c r="BS476" i="2"/>
  <c r="BV476" i="2"/>
  <c r="B477" i="2"/>
  <c r="BZ477" i="2" s="1"/>
  <c r="B478" i="2"/>
  <c r="BZ478" i="2" s="1"/>
  <c r="B479" i="2"/>
  <c r="B480" i="2"/>
  <c r="BZ480" i="2" s="1"/>
  <c r="B481" i="2"/>
  <c r="BZ481" i="2" s="1"/>
  <c r="B482" i="2"/>
  <c r="BZ482" i="2" s="1"/>
  <c r="B483" i="2"/>
  <c r="BU483" i="2" s="1"/>
  <c r="B484" i="2"/>
  <c r="B485" i="2"/>
  <c r="B486" i="2"/>
  <c r="B487" i="2"/>
  <c r="BZ487" i="2" s="1"/>
  <c r="B488" i="2"/>
  <c r="BZ488" i="2" s="1"/>
  <c r="B489" i="2"/>
  <c r="B490" i="2"/>
  <c r="BZ490" i="2" s="1"/>
  <c r="B491" i="2"/>
  <c r="B492" i="2"/>
  <c r="BZ492" i="2" s="1"/>
  <c r="B493" i="2"/>
  <c r="B494" i="2"/>
  <c r="B495" i="2"/>
  <c r="BZ495" i="2" s="1"/>
  <c r="BU495" i="2"/>
  <c r="B496" i="2"/>
  <c r="B497" i="2"/>
  <c r="B498" i="2"/>
  <c r="B499" i="2"/>
  <c r="B500" i="2"/>
  <c r="BV500" i="2" s="1"/>
  <c r="B501" i="2"/>
  <c r="B502" i="2"/>
  <c r="B503" i="2"/>
  <c r="BZ503" i="2" s="1"/>
  <c r="B504" i="2"/>
  <c r="B505" i="2"/>
  <c r="B506" i="2"/>
  <c r="BZ506" i="2" s="1"/>
  <c r="B507" i="2"/>
  <c r="B508" i="2"/>
  <c r="B509" i="2"/>
  <c r="BZ509" i="2" s="1"/>
  <c r="B510" i="2"/>
  <c r="B511" i="2"/>
  <c r="B512" i="2"/>
  <c r="BZ512" i="2" s="1"/>
  <c r="B513" i="2"/>
  <c r="B514" i="2"/>
  <c r="BZ514" i="2" s="1"/>
  <c r="B515" i="2"/>
  <c r="BZ515" i="2" s="1"/>
  <c r="B516" i="2"/>
  <c r="B517" i="2"/>
  <c r="B518" i="2"/>
  <c r="B519" i="2"/>
  <c r="B520" i="2"/>
  <c r="B521" i="2"/>
  <c r="BZ521" i="2" s="1"/>
  <c r="B522" i="2"/>
  <c r="B523" i="2"/>
  <c r="B524" i="2"/>
  <c r="B525" i="2"/>
  <c r="BZ525" i="2" s="1"/>
  <c r="B526" i="2"/>
  <c r="BZ526" i="2" s="1"/>
  <c r="B527" i="2"/>
  <c r="BV527" i="2" s="1"/>
  <c r="B528" i="2"/>
  <c r="B529" i="2"/>
  <c r="BZ529" i="2" s="1"/>
  <c r="B530" i="2"/>
  <c r="B531" i="2"/>
  <c r="BZ531" i="2" s="1"/>
  <c r="B532" i="2"/>
  <c r="B533" i="2"/>
  <c r="B534" i="2"/>
  <c r="BZ534" i="2" s="1"/>
  <c r="B535" i="2"/>
  <c r="BZ535" i="2" s="1"/>
  <c r="B536" i="2"/>
  <c r="B537" i="2"/>
  <c r="BZ537" i="2" s="1"/>
  <c r="B538" i="2"/>
  <c r="BZ538" i="2" s="1"/>
  <c r="B539" i="2"/>
  <c r="B540" i="2"/>
  <c r="B541" i="2"/>
  <c r="B542" i="2"/>
  <c r="BZ542" i="2" s="1"/>
  <c r="B543" i="2"/>
  <c r="B544" i="2"/>
  <c r="B545" i="2"/>
  <c r="BZ545" i="2" s="1"/>
  <c r="B546" i="2"/>
  <c r="B547" i="2"/>
  <c r="B548" i="2"/>
  <c r="BZ548" i="2" s="1"/>
  <c r="B549" i="2"/>
  <c r="BZ549" i="2" s="1"/>
  <c r="B550" i="2"/>
  <c r="B551" i="2"/>
  <c r="B552" i="2"/>
  <c r="BZ552" i="2" s="1"/>
  <c r="B553" i="2"/>
  <c r="B554" i="2"/>
  <c r="B555" i="2"/>
  <c r="B556" i="2"/>
  <c r="BZ556" i="2" s="1"/>
  <c r="B557" i="2"/>
  <c r="B558" i="2"/>
  <c r="BZ558" i="2" s="1"/>
  <c r="B559" i="2"/>
  <c r="BZ559" i="2" s="1"/>
  <c r="B560" i="2"/>
  <c r="B561" i="2"/>
  <c r="BZ561" i="2" s="1"/>
  <c r="B562" i="2"/>
  <c r="B563" i="2"/>
  <c r="BU563" i="2" s="1"/>
  <c r="B564" i="2"/>
  <c r="B565" i="2"/>
  <c r="B566" i="2"/>
  <c r="B567" i="2"/>
  <c r="B568" i="2"/>
  <c r="B569" i="2"/>
  <c r="BZ569" i="2" s="1"/>
  <c r="B570" i="2"/>
  <c r="B571" i="2"/>
  <c r="B572" i="2"/>
  <c r="BZ572" i="2" s="1"/>
  <c r="B573" i="2"/>
  <c r="B574" i="2"/>
  <c r="B575" i="2"/>
  <c r="BZ575" i="2" s="1"/>
  <c r="B576" i="2"/>
  <c r="B577" i="2"/>
  <c r="BZ577" i="2" s="1"/>
  <c r="B578" i="2"/>
  <c r="B579" i="2"/>
  <c r="B580" i="2"/>
  <c r="BZ580" i="2" s="1"/>
  <c r="B581" i="2"/>
  <c r="B582" i="2"/>
  <c r="B583" i="2"/>
  <c r="B584" i="2"/>
  <c r="B585" i="2"/>
  <c r="BZ585" i="2" s="1"/>
  <c r="B586" i="2"/>
  <c r="BZ586" i="2" s="1"/>
  <c r="B587" i="2"/>
  <c r="BZ587" i="2" s="1"/>
  <c r="B588" i="2"/>
  <c r="B589" i="2"/>
  <c r="B590" i="2"/>
  <c r="B591" i="2"/>
  <c r="B592" i="2"/>
  <c r="B593" i="2"/>
  <c r="BZ593" i="2" s="1"/>
  <c r="B594" i="2"/>
  <c r="B595" i="2"/>
  <c r="B596" i="2"/>
  <c r="B597" i="2"/>
  <c r="B598" i="2"/>
  <c r="B599" i="2"/>
  <c r="BZ599" i="2" s="1"/>
  <c r="B600" i="2"/>
  <c r="BZ600" i="2" s="1"/>
  <c r="BV600" i="2"/>
  <c r="B601" i="2"/>
  <c r="B602" i="2"/>
  <c r="B603" i="2"/>
  <c r="B604" i="2"/>
  <c r="BZ604" i="2" s="1"/>
  <c r="B605" i="2"/>
  <c r="B606" i="2"/>
  <c r="B607" i="2"/>
  <c r="BZ607" i="2" s="1"/>
  <c r="B608" i="2"/>
  <c r="B609" i="2"/>
  <c r="B610" i="2"/>
  <c r="B611" i="2"/>
  <c r="BR611" i="2" s="1"/>
  <c r="B612" i="2"/>
  <c r="B613" i="2"/>
  <c r="BZ613" i="2" s="1"/>
  <c r="B614" i="2"/>
  <c r="B615" i="2"/>
  <c r="B616" i="2"/>
  <c r="B617" i="2"/>
  <c r="BZ617" i="2" s="1"/>
  <c r="B618" i="2"/>
  <c r="BZ618" i="2" s="1"/>
  <c r="B619" i="2"/>
  <c r="B620" i="2"/>
  <c r="B621" i="2"/>
  <c r="B622" i="2"/>
  <c r="B623" i="2"/>
  <c r="BZ623" i="2" s="1"/>
  <c r="B624" i="2"/>
  <c r="B625" i="2"/>
  <c r="BZ625" i="2" s="1"/>
  <c r="B626" i="2"/>
  <c r="B627" i="2"/>
  <c r="BZ627" i="2" s="1"/>
  <c r="B628" i="2"/>
  <c r="B629" i="2"/>
  <c r="B630" i="2"/>
  <c r="B631" i="2"/>
  <c r="B632" i="2"/>
  <c r="B633" i="2"/>
  <c r="B634" i="2"/>
  <c r="B635" i="2"/>
  <c r="B636" i="2"/>
  <c r="B637" i="2"/>
  <c r="B638" i="2"/>
  <c r="BZ638" i="2" s="1"/>
  <c r="B639" i="2"/>
  <c r="BZ639" i="2" s="1"/>
  <c r="B640" i="2"/>
  <c r="BZ640" i="2" s="1"/>
  <c r="B641" i="2"/>
  <c r="B642" i="2"/>
  <c r="BZ642" i="2" s="1"/>
  <c r="B643" i="2"/>
  <c r="B644" i="2"/>
  <c r="B645" i="2"/>
  <c r="B646" i="2"/>
  <c r="B647" i="2"/>
  <c r="B648" i="2"/>
  <c r="B649" i="2"/>
  <c r="BR649" i="2"/>
  <c r="BT649" i="2"/>
  <c r="B650" i="2"/>
  <c r="BZ650" i="2" s="1"/>
  <c r="B651" i="2"/>
  <c r="BZ651" i="2" s="1"/>
  <c r="B652" i="2"/>
  <c r="B653" i="2"/>
  <c r="B654" i="2"/>
  <c r="BZ654" i="2" s="1"/>
  <c r="B655" i="2"/>
  <c r="BR655" i="2"/>
  <c r="B656" i="2"/>
  <c r="B657" i="2"/>
  <c r="B658" i="2"/>
  <c r="BZ658" i="2" s="1"/>
  <c r="B659" i="2"/>
  <c r="B660" i="2"/>
  <c r="B661" i="2"/>
  <c r="B662" i="2"/>
  <c r="B663" i="2"/>
  <c r="BZ663" i="2" s="1"/>
  <c r="B664" i="2"/>
  <c r="B665" i="2"/>
  <c r="B666" i="2"/>
  <c r="B667" i="2"/>
  <c r="B668" i="2"/>
  <c r="BZ668" i="2" s="1"/>
  <c r="B669" i="2"/>
  <c r="B670" i="2"/>
  <c r="B671" i="2"/>
  <c r="BZ671" i="2" s="1"/>
  <c r="B672" i="2"/>
  <c r="B673" i="2"/>
  <c r="B674" i="2"/>
  <c r="B675" i="2"/>
  <c r="B676" i="2"/>
  <c r="B677" i="2"/>
  <c r="B678" i="2"/>
  <c r="B679" i="2"/>
  <c r="BZ679" i="2" s="1"/>
  <c r="B680" i="2"/>
  <c r="B681" i="2"/>
  <c r="B682" i="2"/>
  <c r="B683" i="2"/>
  <c r="B684" i="2"/>
  <c r="BZ684" i="2" s="1"/>
  <c r="B685" i="2"/>
  <c r="B686" i="2"/>
  <c r="B687" i="2"/>
  <c r="BZ687" i="2" s="1"/>
  <c r="B688" i="2"/>
  <c r="B689" i="2"/>
  <c r="B690" i="2"/>
  <c r="BT690" i="2"/>
  <c r="B691" i="2"/>
  <c r="B692" i="2"/>
  <c r="B693" i="2"/>
  <c r="BV693" i="2"/>
  <c r="B694" i="2"/>
  <c r="B695" i="2"/>
  <c r="B696" i="2"/>
  <c r="B697" i="2"/>
  <c r="B698" i="2"/>
  <c r="B699" i="2"/>
  <c r="B700" i="2"/>
  <c r="B701" i="2"/>
  <c r="BZ701" i="2" s="1"/>
  <c r="B702" i="2"/>
  <c r="BZ702" i="2" s="1"/>
  <c r="B703" i="2"/>
  <c r="BZ703" i="2" s="1"/>
  <c r="B704" i="2"/>
  <c r="B705" i="2"/>
  <c r="B706" i="2"/>
  <c r="B707" i="2"/>
  <c r="BZ707" i="2" s="1"/>
  <c r="B708" i="2"/>
  <c r="B709" i="2"/>
  <c r="B710" i="2"/>
  <c r="BZ710" i="2" s="1"/>
  <c r="B711" i="2"/>
  <c r="B712" i="2"/>
  <c r="B713" i="2"/>
  <c r="BZ713" i="2" s="1"/>
  <c r="B714" i="2"/>
  <c r="BZ714" i="2" s="1"/>
  <c r="B715" i="2"/>
  <c r="B716" i="2"/>
  <c r="B717" i="2"/>
  <c r="B718" i="2"/>
  <c r="B719" i="2"/>
  <c r="BP719" i="2" s="1"/>
  <c r="B720" i="2"/>
  <c r="B721" i="2"/>
  <c r="B722" i="2"/>
  <c r="B723" i="2"/>
  <c r="B724" i="2"/>
  <c r="B725" i="2"/>
  <c r="B726" i="2"/>
  <c r="BO726" i="2" s="1"/>
  <c r="B727" i="2"/>
  <c r="B728" i="2"/>
  <c r="B729" i="2"/>
  <c r="B730" i="2"/>
  <c r="BZ730" i="2" s="1"/>
  <c r="B731" i="2"/>
  <c r="B732" i="2"/>
  <c r="B733" i="2"/>
  <c r="BO733" i="2" s="1"/>
  <c r="B734" i="2"/>
  <c r="B735" i="2"/>
  <c r="BZ735" i="2" s="1"/>
  <c r="B736" i="2"/>
  <c r="BZ736" i="2" s="1"/>
  <c r="B737" i="2"/>
  <c r="B738" i="2"/>
  <c r="BZ738" i="2" s="1"/>
  <c r="B739" i="2"/>
  <c r="B740" i="2"/>
  <c r="BZ740" i="2" s="1"/>
  <c r="B741" i="2"/>
  <c r="B742" i="2"/>
  <c r="BZ742" i="2" s="1"/>
  <c r="B743" i="2"/>
  <c r="BZ743" i="2" s="1"/>
  <c r="B744" i="2"/>
  <c r="B745" i="2"/>
  <c r="B746" i="2"/>
  <c r="BZ746" i="2" s="1"/>
  <c r="B747" i="2"/>
  <c r="B748" i="2"/>
  <c r="B749" i="2"/>
  <c r="B750" i="2"/>
  <c r="B751" i="2"/>
  <c r="B752" i="2"/>
  <c r="B753" i="2"/>
  <c r="B754" i="2"/>
  <c r="B755" i="2"/>
  <c r="B756" i="2"/>
  <c r="BZ756" i="2" s="1"/>
  <c r="B757" i="2"/>
  <c r="B758" i="2"/>
  <c r="BZ758" i="2" s="1"/>
  <c r="B759" i="2"/>
  <c r="B760" i="2"/>
  <c r="BZ760" i="2" s="1"/>
  <c r="B761" i="2"/>
  <c r="BZ761" i="2" s="1"/>
  <c r="B762" i="2"/>
  <c r="B763" i="2"/>
  <c r="BZ763" i="2" s="1"/>
  <c r="B764" i="2"/>
  <c r="B765" i="2"/>
  <c r="B766" i="2"/>
  <c r="B767" i="2"/>
  <c r="B768" i="2"/>
  <c r="B769" i="2"/>
  <c r="B770" i="2"/>
  <c r="B771" i="2"/>
  <c r="BZ771" i="2" s="1"/>
  <c r="B772" i="2"/>
  <c r="BP772" i="2"/>
  <c r="BT772" i="2"/>
  <c r="B773" i="2"/>
  <c r="B774" i="2"/>
  <c r="B775" i="2"/>
  <c r="BZ775" i="2" s="1"/>
  <c r="B776" i="2"/>
  <c r="BZ776" i="2" s="1"/>
  <c r="B777" i="2"/>
  <c r="B778" i="2"/>
  <c r="B779" i="2"/>
  <c r="BZ779" i="2" s="1"/>
  <c r="B780" i="2"/>
  <c r="B781" i="2"/>
  <c r="B782" i="2"/>
  <c r="B783" i="2"/>
  <c r="B784" i="2"/>
  <c r="B785" i="2"/>
  <c r="B786" i="2"/>
  <c r="BZ786" i="2" s="1"/>
  <c r="B787" i="2"/>
  <c r="B788" i="2"/>
  <c r="BZ788" i="2" s="1"/>
  <c r="B789" i="2"/>
  <c r="B790" i="2"/>
  <c r="B791" i="2"/>
  <c r="BZ791" i="2" s="1"/>
  <c r="B792" i="2"/>
  <c r="BZ792" i="2" s="1"/>
  <c r="B793" i="2"/>
  <c r="BV793" i="2" s="1"/>
  <c r="B794" i="2"/>
  <c r="B795" i="2"/>
  <c r="B796" i="2"/>
  <c r="B797" i="2"/>
  <c r="BP797" i="2"/>
  <c r="BT797" i="2"/>
  <c r="B798" i="2"/>
  <c r="BZ798" i="2" s="1"/>
  <c r="B799" i="2"/>
  <c r="B800" i="2"/>
  <c r="B801" i="2"/>
  <c r="B802" i="2"/>
  <c r="BZ802" i="2" s="1"/>
  <c r="B803" i="2"/>
  <c r="BZ803" i="2" s="1"/>
  <c r="B804" i="2"/>
  <c r="BZ804" i="2" s="1"/>
  <c r="B805" i="2"/>
  <c r="B806" i="2"/>
  <c r="B807" i="2"/>
  <c r="B808" i="2"/>
  <c r="BZ808" i="2" s="1"/>
  <c r="B809" i="2"/>
  <c r="B810" i="2"/>
  <c r="B811" i="2"/>
  <c r="B812" i="2"/>
  <c r="B813" i="2"/>
  <c r="B814" i="2"/>
  <c r="B815" i="2"/>
  <c r="B816" i="2"/>
  <c r="BP816" i="2" s="1"/>
  <c r="BT816" i="2"/>
  <c r="B817" i="2"/>
  <c r="B818" i="2"/>
  <c r="B819" i="2"/>
  <c r="BZ819" i="2" s="1"/>
  <c r="B820" i="2"/>
  <c r="B821" i="2"/>
  <c r="BZ821" i="2" s="1"/>
  <c r="B822" i="2"/>
  <c r="BZ822" i="2" s="1"/>
  <c r="B823" i="2"/>
  <c r="B824" i="2"/>
  <c r="BZ824" i="2" s="1"/>
  <c r="B825" i="2"/>
  <c r="BZ825" i="2" s="1"/>
  <c r="B826" i="2"/>
  <c r="B827" i="2"/>
  <c r="B828" i="2"/>
  <c r="B829" i="2"/>
  <c r="B830" i="2"/>
  <c r="B831" i="2"/>
  <c r="B832" i="2"/>
  <c r="B833" i="2"/>
  <c r="B834" i="2"/>
  <c r="BZ834" i="2" s="1"/>
  <c r="B835" i="2"/>
  <c r="BZ835" i="2" s="1"/>
  <c r="B836" i="2"/>
  <c r="B837" i="2"/>
  <c r="B838" i="2"/>
  <c r="B839" i="2"/>
  <c r="B840" i="2"/>
  <c r="B841" i="2"/>
  <c r="BZ841" i="2" s="1"/>
  <c r="B842" i="2"/>
  <c r="BZ842" i="2" s="1"/>
  <c r="B843" i="2"/>
  <c r="BZ843" i="2" s="1"/>
  <c r="B844" i="2"/>
  <c r="B845" i="2"/>
  <c r="BZ845" i="2" s="1"/>
  <c r="B846" i="2"/>
  <c r="BZ846" i="2" s="1"/>
  <c r="B847" i="2"/>
  <c r="B848" i="2"/>
  <c r="B849" i="2"/>
  <c r="B850" i="2"/>
  <c r="B851" i="2"/>
  <c r="B852" i="2"/>
  <c r="B853" i="2"/>
  <c r="B854" i="2"/>
  <c r="B855" i="2"/>
  <c r="BZ855" i="2" s="1"/>
  <c r="B856" i="2"/>
  <c r="B857" i="2"/>
  <c r="B858" i="2"/>
  <c r="BZ858" i="2" s="1"/>
  <c r="B859" i="2"/>
  <c r="B860" i="2"/>
  <c r="B861" i="2"/>
  <c r="B862" i="2"/>
  <c r="BZ862" i="2" s="1"/>
  <c r="BS862" i="2"/>
  <c r="B863" i="2"/>
  <c r="B864" i="2"/>
  <c r="BZ864" i="2" s="1"/>
  <c r="B865" i="2"/>
  <c r="BP865" i="2"/>
  <c r="BR865" i="2"/>
  <c r="B866" i="2"/>
  <c r="BO866" i="2" s="1"/>
  <c r="BV866" i="2"/>
  <c r="B867" i="2"/>
  <c r="B868" i="2"/>
  <c r="BO868" i="2" s="1"/>
  <c r="BT868" i="2"/>
  <c r="B869" i="2"/>
  <c r="BZ869" i="2" s="1"/>
  <c r="B870" i="2"/>
  <c r="BZ870" i="2" s="1"/>
  <c r="B871" i="2"/>
  <c r="B872" i="2"/>
  <c r="B873" i="2"/>
  <c r="B874" i="2"/>
  <c r="B875" i="2"/>
  <c r="B876" i="2"/>
  <c r="B877" i="2"/>
  <c r="BZ877" i="2" s="1"/>
  <c r="B878" i="2"/>
  <c r="BO878" i="2" s="1"/>
  <c r="B879" i="2"/>
  <c r="B880" i="2"/>
  <c r="B881" i="2"/>
  <c r="BZ881" i="2" s="1"/>
  <c r="B882" i="2"/>
  <c r="BZ882" i="2" s="1"/>
  <c r="B883" i="2"/>
  <c r="BZ883" i="2" s="1"/>
  <c r="B884" i="2"/>
  <c r="B885" i="2"/>
  <c r="BZ885" i="2" s="1"/>
  <c r="B886" i="2"/>
  <c r="B887" i="2"/>
  <c r="B888" i="2"/>
  <c r="B889" i="2"/>
  <c r="B890" i="2"/>
  <c r="BZ890" i="2" s="1"/>
  <c r="B891" i="2"/>
  <c r="B892" i="2"/>
  <c r="BZ892" i="2" s="1"/>
  <c r="B893" i="2"/>
  <c r="B894" i="2"/>
  <c r="B895" i="2"/>
  <c r="B896" i="2"/>
  <c r="B897" i="2"/>
  <c r="BP897" i="2"/>
  <c r="B898" i="2"/>
  <c r="B899" i="2"/>
  <c r="B900" i="2"/>
  <c r="B901" i="2"/>
  <c r="B902" i="2"/>
  <c r="B903" i="2"/>
  <c r="B904" i="2"/>
  <c r="BO904" i="2"/>
  <c r="B905" i="2"/>
  <c r="B906" i="2"/>
  <c r="B907" i="2"/>
  <c r="B908" i="2"/>
  <c r="BZ908" i="2" s="1"/>
  <c r="B909" i="2"/>
  <c r="BV909" i="2" s="1"/>
  <c r="B910" i="2"/>
  <c r="B911" i="2"/>
  <c r="B912" i="2"/>
  <c r="B913" i="2"/>
  <c r="B914" i="2"/>
  <c r="B915" i="2"/>
  <c r="B916" i="2"/>
  <c r="BZ916" i="2" s="1"/>
  <c r="B917" i="2"/>
  <c r="B918" i="2"/>
  <c r="B919" i="2"/>
  <c r="B920" i="2"/>
  <c r="B921" i="2"/>
  <c r="BR921" i="2"/>
  <c r="B922" i="2"/>
  <c r="B923" i="2"/>
  <c r="B924" i="2"/>
  <c r="B925" i="2"/>
  <c r="B926" i="2"/>
  <c r="B927" i="2"/>
  <c r="B928" i="2"/>
  <c r="B929" i="2"/>
  <c r="B930" i="2"/>
  <c r="B931" i="2"/>
  <c r="B932" i="2"/>
  <c r="B933" i="2"/>
  <c r="B934" i="2"/>
  <c r="B935" i="2"/>
  <c r="B936" i="2"/>
  <c r="B937" i="2"/>
  <c r="B938" i="2"/>
  <c r="B939" i="2"/>
  <c r="B940" i="2"/>
  <c r="B941" i="2"/>
  <c r="BZ941" i="2" s="1"/>
  <c r="B942" i="2"/>
  <c r="B943" i="2"/>
  <c r="B944" i="2"/>
  <c r="B945" i="2"/>
  <c r="B946" i="2"/>
  <c r="B947" i="2"/>
  <c r="B948" i="2"/>
  <c r="B949" i="2"/>
  <c r="B950" i="2"/>
  <c r="B951" i="2"/>
  <c r="BZ951" i="2" s="1"/>
  <c r="B952" i="2"/>
  <c r="B953" i="2"/>
  <c r="B954" i="2"/>
  <c r="B955" i="2"/>
  <c r="B956" i="2"/>
  <c r="B957" i="2"/>
  <c r="B958" i="2"/>
  <c r="BZ958" i="2" s="1"/>
  <c r="B959" i="2"/>
  <c r="B960" i="2"/>
  <c r="B961" i="2"/>
  <c r="B962" i="2"/>
  <c r="B963" i="2"/>
  <c r="BP963" i="2" s="1"/>
  <c r="B964" i="2"/>
  <c r="B965" i="2"/>
  <c r="B966" i="2"/>
  <c r="BO966" i="2" s="1"/>
  <c r="B967" i="2"/>
  <c r="B968" i="2"/>
  <c r="B969" i="2"/>
  <c r="BZ969" i="2" s="1"/>
  <c r="B970" i="2"/>
  <c r="B971" i="2"/>
  <c r="B972" i="2"/>
  <c r="B973" i="2"/>
  <c r="BZ973" i="2" s="1"/>
  <c r="B974" i="2"/>
  <c r="B975" i="2"/>
  <c r="B976" i="2"/>
  <c r="B977" i="2"/>
  <c r="B978" i="2"/>
  <c r="B979" i="2"/>
  <c r="B980" i="2"/>
  <c r="B981" i="2"/>
  <c r="BZ981" i="2" s="1"/>
  <c r="B982" i="2"/>
  <c r="BP982" i="2"/>
  <c r="BT982" i="2"/>
  <c r="B983" i="2"/>
  <c r="BZ983" i="2" s="1"/>
  <c r="B984" i="2"/>
  <c r="B985" i="2"/>
  <c r="BZ985" i="2" s="1"/>
  <c r="B986" i="2"/>
  <c r="B987" i="2"/>
  <c r="B988" i="2"/>
  <c r="BZ988" i="2" s="1"/>
  <c r="B989" i="2"/>
  <c r="B990" i="2"/>
  <c r="B991" i="2"/>
  <c r="B992" i="2"/>
  <c r="BZ992" i="2" s="1"/>
  <c r="B993" i="2"/>
  <c r="B994" i="2"/>
  <c r="B995" i="2"/>
  <c r="B996" i="2"/>
  <c r="B997" i="2"/>
  <c r="B998" i="2"/>
  <c r="B999" i="2"/>
  <c r="B1000" i="2"/>
  <c r="BZ1000" i="2" s="1"/>
  <c r="B1001" i="2"/>
  <c r="B1002" i="2"/>
  <c r="B1003" i="2"/>
  <c r="B1004" i="2"/>
  <c r="B1005" i="2"/>
  <c r="B1006" i="2"/>
  <c r="B1007" i="2"/>
  <c r="B1008" i="2"/>
  <c r="B1009" i="2"/>
  <c r="B1010" i="2"/>
  <c r="B1011" i="2"/>
  <c r="B1012" i="2"/>
  <c r="BR933" i="2" l="1"/>
  <c r="BZ933" i="2"/>
  <c r="BV910" i="2"/>
  <c r="BZ910" i="2"/>
  <c r="BR900" i="2"/>
  <c r="BZ900" i="2"/>
  <c r="BR889" i="2"/>
  <c r="BZ889" i="2"/>
  <c r="BR872" i="2"/>
  <c r="BZ872" i="2"/>
  <c r="BP851" i="2"/>
  <c r="BZ851" i="2"/>
  <c r="BT839" i="2"/>
  <c r="BZ839" i="2"/>
  <c r="BT828" i="2"/>
  <c r="BZ828" i="2"/>
  <c r="BO810" i="2"/>
  <c r="BZ810" i="2"/>
  <c r="BO783" i="2"/>
  <c r="BZ783" i="2"/>
  <c r="BT769" i="2"/>
  <c r="BZ769" i="2"/>
  <c r="BO757" i="2"/>
  <c r="BZ757" i="2"/>
  <c r="BQ737" i="2"/>
  <c r="BZ737" i="2"/>
  <c r="BP727" i="2"/>
  <c r="BZ727" i="2"/>
  <c r="BT724" i="2"/>
  <c r="BZ724" i="2"/>
  <c r="BP709" i="2"/>
  <c r="BZ709" i="2"/>
  <c r="BO705" i="2"/>
  <c r="BZ705" i="2"/>
  <c r="BO697" i="2"/>
  <c r="BZ697" i="2"/>
  <c r="BO683" i="2"/>
  <c r="BZ683" i="2"/>
  <c r="BO675" i="2"/>
  <c r="BZ675" i="2"/>
  <c r="BO667" i="2"/>
  <c r="BZ667" i="2"/>
  <c r="BR659" i="2"/>
  <c r="BZ659" i="2"/>
  <c r="BS652" i="2"/>
  <c r="BZ652" i="2"/>
  <c r="BP646" i="2"/>
  <c r="BZ646" i="2"/>
  <c r="BV643" i="2"/>
  <c r="BZ643" i="2"/>
  <c r="BP635" i="2"/>
  <c r="BZ635" i="2"/>
  <c r="BP631" i="2"/>
  <c r="BZ631" i="2"/>
  <c r="BR620" i="2"/>
  <c r="BZ620" i="2"/>
  <c r="BP616" i="2"/>
  <c r="BZ616" i="2"/>
  <c r="BU612" i="2"/>
  <c r="BZ612" i="2"/>
  <c r="BP609" i="2"/>
  <c r="BZ609" i="2"/>
  <c r="BV605" i="2"/>
  <c r="BZ605" i="2"/>
  <c r="BS601" i="2"/>
  <c r="BZ601" i="2"/>
  <c r="BT598" i="2"/>
  <c r="BZ598" i="2"/>
  <c r="BO594" i="2"/>
  <c r="BZ594" i="2"/>
  <c r="BS590" i="2"/>
  <c r="BZ590" i="2"/>
  <c r="BO582" i="2"/>
  <c r="BZ582" i="2"/>
  <c r="BO578" i="2"/>
  <c r="BZ578" i="2"/>
  <c r="BS574" i="2"/>
  <c r="BZ574" i="2"/>
  <c r="BQ571" i="2"/>
  <c r="BZ571" i="2"/>
  <c r="BR567" i="2"/>
  <c r="BZ567" i="2"/>
  <c r="BV564" i="2"/>
  <c r="BZ564" i="2"/>
  <c r="BS557" i="2"/>
  <c r="BZ557" i="2"/>
  <c r="BO554" i="2"/>
  <c r="BZ554" i="2"/>
  <c r="BV551" i="2"/>
  <c r="BZ551" i="2"/>
  <c r="BR547" i="2"/>
  <c r="BZ547" i="2"/>
  <c r="BR543" i="2"/>
  <c r="BZ543" i="2"/>
  <c r="BR540" i="2"/>
  <c r="BZ540" i="2"/>
  <c r="BO536" i="2"/>
  <c r="BZ536" i="2"/>
  <c r="BT532" i="2"/>
  <c r="BZ532" i="2"/>
  <c r="BQ528" i="2"/>
  <c r="BZ528" i="2"/>
  <c r="BV517" i="2"/>
  <c r="BZ517" i="2"/>
  <c r="BS513" i="2"/>
  <c r="BZ513" i="2"/>
  <c r="BT505" i="2"/>
  <c r="BZ505" i="2"/>
  <c r="BV501" i="2"/>
  <c r="BZ501" i="2"/>
  <c r="BO498" i="2"/>
  <c r="BZ498" i="2"/>
  <c r="BT484" i="2"/>
  <c r="BZ484" i="2"/>
  <c r="BU474" i="2"/>
  <c r="BZ474" i="2"/>
  <c r="BS472" i="2"/>
  <c r="BZ472" i="2"/>
  <c r="BT461" i="2"/>
  <c r="BZ461" i="2"/>
  <c r="BP456" i="2"/>
  <c r="BZ456" i="2"/>
  <c r="BO449" i="2"/>
  <c r="BZ449" i="2"/>
  <c r="BQ443" i="2"/>
  <c r="BZ443" i="2"/>
  <c r="BV439" i="2"/>
  <c r="BZ439" i="2"/>
  <c r="BP420" i="2"/>
  <c r="BZ420" i="2"/>
  <c r="BR418" i="2"/>
  <c r="BZ418" i="2"/>
  <c r="BR415" i="2"/>
  <c r="BZ415" i="2"/>
  <c r="BO409" i="2"/>
  <c r="BZ409" i="2"/>
  <c r="BP406" i="2"/>
  <c r="BZ406" i="2"/>
  <c r="BT402" i="2"/>
  <c r="BZ402" i="2"/>
  <c r="BU398" i="2"/>
  <c r="BZ398" i="2"/>
  <c r="BR395" i="2"/>
  <c r="BZ395" i="2"/>
  <c r="BT389" i="2"/>
  <c r="BZ389" i="2"/>
  <c r="BO384" i="2"/>
  <c r="BZ384" i="2"/>
  <c r="BV380" i="2"/>
  <c r="BZ380" i="2"/>
  <c r="BO372" i="2"/>
  <c r="BZ372" i="2"/>
  <c r="BO369" i="2"/>
  <c r="BZ369" i="2"/>
  <c r="BT361" i="2"/>
  <c r="BZ361" i="2"/>
  <c r="BR359" i="2"/>
  <c r="BZ359" i="2"/>
  <c r="BV355" i="2"/>
  <c r="BZ355" i="2"/>
  <c r="BT335" i="2"/>
  <c r="BZ335" i="2"/>
  <c r="BU327" i="2"/>
  <c r="BZ327" i="2"/>
  <c r="BR323" i="2"/>
  <c r="BZ323" i="2"/>
  <c r="BV316" i="2"/>
  <c r="BZ316" i="2"/>
  <c r="BP312" i="2"/>
  <c r="BZ312" i="2"/>
  <c r="BO304" i="2"/>
  <c r="BZ304" i="2"/>
  <c r="BR299" i="2"/>
  <c r="BZ299" i="2"/>
  <c r="BV295" i="2"/>
  <c r="BZ295" i="2"/>
  <c r="BR291" i="2"/>
  <c r="BZ291" i="2"/>
  <c r="BT283" i="2"/>
  <c r="BZ283" i="2"/>
  <c r="BV271" i="2"/>
  <c r="BZ271" i="2"/>
  <c r="BO267" i="2"/>
  <c r="BZ267" i="2"/>
  <c r="BP261" i="2"/>
  <c r="BZ261" i="2"/>
  <c r="BP257" i="2"/>
  <c r="BZ257" i="2"/>
  <c r="BU253" i="2"/>
  <c r="BZ253" i="2"/>
  <c r="BR249" i="2"/>
  <c r="BZ249" i="2"/>
  <c r="BT245" i="2"/>
  <c r="BZ245" i="2"/>
  <c r="BT241" i="2"/>
  <c r="BZ241" i="2"/>
  <c r="BP237" i="2"/>
  <c r="BZ237" i="2"/>
  <c r="BP233" i="2"/>
  <c r="BZ233" i="2"/>
  <c r="BP217" i="2"/>
  <c r="BZ217" i="2"/>
  <c r="BT213" i="2"/>
  <c r="BZ213" i="2"/>
  <c r="BS206" i="2"/>
  <c r="BZ206" i="2"/>
  <c r="BO202" i="2"/>
  <c r="BZ202" i="2"/>
  <c r="BP198" i="2"/>
  <c r="BZ198" i="2"/>
  <c r="BP194" i="2"/>
  <c r="BZ194" i="2"/>
  <c r="BT183" i="2"/>
  <c r="BZ183" i="2"/>
  <c r="BO179" i="2"/>
  <c r="BZ179" i="2"/>
  <c r="BS175" i="2"/>
  <c r="BZ175" i="2"/>
  <c r="BT171" i="2"/>
  <c r="BZ171" i="2"/>
  <c r="BR167" i="2"/>
  <c r="BZ167" i="2"/>
  <c r="BP159" i="2"/>
  <c r="BZ159" i="2"/>
  <c r="BP151" i="2"/>
  <c r="BZ151" i="2"/>
  <c r="BR147" i="2"/>
  <c r="BZ147" i="2"/>
  <c r="BS143" i="2"/>
  <c r="BZ143" i="2"/>
  <c r="BS125" i="2"/>
  <c r="BZ125" i="2"/>
  <c r="BS121" i="2"/>
  <c r="BZ121" i="2"/>
  <c r="BT117" i="2"/>
  <c r="BZ117" i="2"/>
  <c r="BR110" i="2"/>
  <c r="BZ110" i="2"/>
  <c r="BV88" i="2"/>
  <c r="BV87" i="2"/>
  <c r="BZ87" i="2"/>
  <c r="BU83" i="2"/>
  <c r="BZ83" i="2"/>
  <c r="BP75" i="2"/>
  <c r="BZ75" i="2"/>
  <c r="BU71" i="2"/>
  <c r="BZ71" i="2"/>
  <c r="BO67" i="2"/>
  <c r="BZ67" i="2"/>
  <c r="BS55" i="2"/>
  <c r="BZ55" i="2"/>
  <c r="BP51" i="2"/>
  <c r="BZ51" i="2"/>
  <c r="BU48" i="2"/>
  <c r="BZ48" i="2"/>
  <c r="BR44" i="2"/>
  <c r="BZ44" i="2"/>
  <c r="BQ1012" i="2"/>
  <c r="BZ1012" i="2"/>
  <c r="BP1005" i="2"/>
  <c r="BZ1005" i="2"/>
  <c r="BP997" i="2"/>
  <c r="BZ997" i="2"/>
  <c r="BP989" i="2"/>
  <c r="BZ989" i="2"/>
  <c r="BR976" i="2"/>
  <c r="BZ976" i="2"/>
  <c r="BR968" i="2"/>
  <c r="BZ968" i="2"/>
  <c r="BO962" i="2"/>
  <c r="BZ962" i="2"/>
  <c r="BO954" i="2"/>
  <c r="BZ954" i="2"/>
  <c r="BO946" i="2"/>
  <c r="BZ946" i="2"/>
  <c r="BO938" i="2"/>
  <c r="BZ938" i="2"/>
  <c r="BQ930" i="2"/>
  <c r="BZ930" i="2"/>
  <c r="BQ922" i="2"/>
  <c r="BZ922" i="2"/>
  <c r="BT915" i="2"/>
  <c r="BZ915" i="2"/>
  <c r="BT911" i="2"/>
  <c r="BZ911" i="2"/>
  <c r="BR901" i="2"/>
  <c r="BZ901" i="2"/>
  <c r="BR880" i="2"/>
  <c r="BZ880" i="2"/>
  <c r="BR873" i="2"/>
  <c r="BZ873" i="2"/>
  <c r="BT867" i="2"/>
  <c r="BZ867" i="2"/>
  <c r="BT863" i="2"/>
  <c r="BZ863" i="2"/>
  <c r="BR856" i="2"/>
  <c r="BZ856" i="2"/>
  <c r="BS848" i="2"/>
  <c r="BZ848" i="2"/>
  <c r="BO840" i="2"/>
  <c r="BZ840" i="2"/>
  <c r="BT832" i="2"/>
  <c r="BZ832" i="2"/>
  <c r="BP817" i="2"/>
  <c r="BZ817" i="2"/>
  <c r="BO811" i="2"/>
  <c r="BZ811" i="2"/>
  <c r="BQ805" i="2"/>
  <c r="BZ805" i="2"/>
  <c r="BR784" i="2"/>
  <c r="BZ784" i="2"/>
  <c r="BR780" i="2"/>
  <c r="BZ780" i="2"/>
  <c r="BP766" i="2"/>
  <c r="BZ766" i="2"/>
  <c r="BT762" i="2"/>
  <c r="BZ762" i="2"/>
  <c r="BS754" i="2"/>
  <c r="BZ754" i="2"/>
  <c r="BR750" i="2"/>
  <c r="BZ750" i="2"/>
  <c r="BR728" i="2"/>
  <c r="BZ728" i="2"/>
  <c r="BV721" i="2"/>
  <c r="BZ721" i="2"/>
  <c r="BS706" i="2"/>
  <c r="BZ706" i="2"/>
  <c r="BS698" i="2"/>
  <c r="BZ698" i="2"/>
  <c r="BO691" i="2"/>
  <c r="BZ691" i="2"/>
  <c r="BT676" i="2"/>
  <c r="BZ676" i="2"/>
  <c r="BV672" i="2"/>
  <c r="BZ672" i="2"/>
  <c r="BT660" i="2"/>
  <c r="BZ660" i="2"/>
  <c r="BS653" i="2"/>
  <c r="BZ653" i="2"/>
  <c r="BQ632" i="2"/>
  <c r="BZ632" i="2"/>
  <c r="BO624" i="2"/>
  <c r="BZ624" i="2"/>
  <c r="BO610" i="2"/>
  <c r="BZ610" i="2"/>
  <c r="BU591" i="2"/>
  <c r="BZ591" i="2"/>
  <c r="BV583" i="2"/>
  <c r="BZ583" i="2"/>
  <c r="BV568" i="2"/>
  <c r="BZ568" i="2"/>
  <c r="BP555" i="2"/>
  <c r="BZ555" i="2"/>
  <c r="BT541" i="2"/>
  <c r="BZ541" i="2"/>
  <c r="BS533" i="2"/>
  <c r="BZ533" i="2"/>
  <c r="BT510" i="2"/>
  <c r="BZ510" i="2"/>
  <c r="BT502" i="2"/>
  <c r="BZ502" i="2"/>
  <c r="BR496" i="2"/>
  <c r="BZ496" i="2"/>
  <c r="BP489" i="2"/>
  <c r="BZ489" i="2"/>
  <c r="BP485" i="2"/>
  <c r="BZ485" i="2"/>
  <c r="BT479" i="2"/>
  <c r="BZ479" i="2"/>
  <c r="BT475" i="2"/>
  <c r="BZ475" i="2"/>
  <c r="BP469" i="2"/>
  <c r="BZ469" i="2"/>
  <c r="BP462" i="2"/>
  <c r="BZ462" i="2"/>
  <c r="BR436" i="2"/>
  <c r="BZ436" i="2"/>
  <c r="BO403" i="2"/>
  <c r="BZ403" i="2"/>
  <c r="BS399" i="2"/>
  <c r="BZ399" i="2"/>
  <c r="BT356" i="2"/>
  <c r="BZ356" i="2"/>
  <c r="BT336" i="2"/>
  <c r="BZ336" i="2"/>
  <c r="BO324" i="2"/>
  <c r="BZ324" i="2"/>
  <c r="BU317" i="2"/>
  <c r="BZ317" i="2"/>
  <c r="BU288" i="2"/>
  <c r="BZ288" i="2"/>
  <c r="BV254" i="2"/>
  <c r="BZ254" i="2"/>
  <c r="BS246" i="2"/>
  <c r="BZ246" i="2"/>
  <c r="BQ238" i="2"/>
  <c r="BZ238" i="2"/>
  <c r="BS230" i="2"/>
  <c r="BZ230" i="2"/>
  <c r="BO226" i="2"/>
  <c r="BZ226" i="2"/>
  <c r="BR191" i="2"/>
  <c r="BZ191" i="2"/>
  <c r="BP184" i="2"/>
  <c r="BZ184" i="2"/>
  <c r="BT164" i="2"/>
  <c r="BZ164" i="2"/>
  <c r="BO148" i="2"/>
  <c r="BZ148" i="2"/>
  <c r="BO140" i="2"/>
  <c r="BZ140" i="2"/>
  <c r="BR134" i="2"/>
  <c r="BZ134" i="2"/>
  <c r="BR126" i="2"/>
  <c r="BZ126" i="2"/>
  <c r="BR118" i="2"/>
  <c r="BZ118" i="2"/>
  <c r="BQ111" i="2"/>
  <c r="BZ111" i="2"/>
  <c r="BP101" i="2"/>
  <c r="BZ101" i="2"/>
  <c r="BP93" i="2"/>
  <c r="BZ93" i="2"/>
  <c r="BQ68" i="2"/>
  <c r="BZ68" i="2"/>
  <c r="BT60" i="2"/>
  <c r="BZ60" i="2"/>
  <c r="BT52" i="2"/>
  <c r="BZ52" i="2"/>
  <c r="BO49" i="2"/>
  <c r="BZ49" i="2"/>
  <c r="BR1011" i="2"/>
  <c r="BZ1011" i="2"/>
  <c r="BS996" i="2"/>
  <c r="BZ996" i="2"/>
  <c r="BR975" i="2"/>
  <c r="BZ975" i="2"/>
  <c r="BR967" i="2"/>
  <c r="BZ967" i="2"/>
  <c r="BR961" i="2"/>
  <c r="BZ961" i="2"/>
  <c r="BR957" i="2"/>
  <c r="BZ957" i="2"/>
  <c r="BR953" i="2"/>
  <c r="BZ953" i="2"/>
  <c r="BP949" i="2"/>
  <c r="BZ949" i="2"/>
  <c r="BR945" i="2"/>
  <c r="BZ945" i="2"/>
  <c r="BR937" i="2"/>
  <c r="BZ937" i="2"/>
  <c r="BR925" i="2"/>
  <c r="BZ925" i="2"/>
  <c r="BQ914" i="2"/>
  <c r="BZ914" i="2"/>
  <c r="BR904" i="2"/>
  <c r="BZ904" i="2"/>
  <c r="BT897" i="2"/>
  <c r="BZ897" i="2"/>
  <c r="BT879" i="2"/>
  <c r="BZ879" i="2"/>
  <c r="BP859" i="2"/>
  <c r="BZ859" i="2"/>
  <c r="BT847" i="2"/>
  <c r="BZ847" i="2"/>
  <c r="BP806" i="2"/>
  <c r="BZ806" i="2"/>
  <c r="BQ800" i="2"/>
  <c r="BZ800" i="2"/>
  <c r="BT765" i="2"/>
  <c r="BZ765" i="2"/>
  <c r="BT753" i="2"/>
  <c r="BZ753" i="2"/>
  <c r="BT745" i="2"/>
  <c r="BZ745" i="2"/>
  <c r="BR734" i="2"/>
  <c r="BZ734" i="2"/>
  <c r="BQ717" i="2"/>
  <c r="BZ717" i="2"/>
  <c r="BO1010" i="2"/>
  <c r="BZ1010" i="2"/>
  <c r="BR1007" i="2"/>
  <c r="BZ1007" i="2"/>
  <c r="BO1003" i="2"/>
  <c r="BZ1003" i="2"/>
  <c r="BO999" i="2"/>
  <c r="BZ999" i="2"/>
  <c r="BO995" i="2"/>
  <c r="BZ995" i="2"/>
  <c r="BO991" i="2"/>
  <c r="BZ991" i="2"/>
  <c r="BO987" i="2"/>
  <c r="BZ987" i="2"/>
  <c r="BQ984" i="2"/>
  <c r="BZ984" i="2"/>
  <c r="BQ982" i="2"/>
  <c r="BZ982" i="2"/>
  <c r="BO978" i="2"/>
  <c r="BZ978" i="2"/>
  <c r="BQ974" i="2"/>
  <c r="BZ974" i="2"/>
  <c r="BO970" i="2"/>
  <c r="BZ970" i="2"/>
  <c r="BR960" i="2"/>
  <c r="BZ960" i="2"/>
  <c r="BR956" i="2"/>
  <c r="BZ956" i="2"/>
  <c r="BR952" i="2"/>
  <c r="BZ952" i="2"/>
  <c r="BR948" i="2"/>
  <c r="BZ948" i="2"/>
  <c r="BR944" i="2"/>
  <c r="BZ944" i="2"/>
  <c r="BR940" i="2"/>
  <c r="BZ940" i="2"/>
  <c r="BR936" i="2"/>
  <c r="BZ936" i="2"/>
  <c r="BR932" i="2"/>
  <c r="BZ932" i="2"/>
  <c r="BR928" i="2"/>
  <c r="BZ928" i="2"/>
  <c r="BR924" i="2"/>
  <c r="BZ924" i="2"/>
  <c r="BV921" i="2"/>
  <c r="BZ921" i="2"/>
  <c r="BT917" i="2"/>
  <c r="BZ917" i="2"/>
  <c r="BP913" i="2"/>
  <c r="BZ913" i="2"/>
  <c r="BP906" i="2"/>
  <c r="BZ906" i="2"/>
  <c r="BP903" i="2"/>
  <c r="BZ903" i="2"/>
  <c r="BP899" i="2"/>
  <c r="BZ899" i="2"/>
  <c r="BR896" i="2"/>
  <c r="BZ896" i="2"/>
  <c r="BR888" i="2"/>
  <c r="BZ888" i="2"/>
  <c r="BR884" i="2"/>
  <c r="BZ884" i="2"/>
  <c r="BT880" i="2"/>
  <c r="BT875" i="2"/>
  <c r="BZ875" i="2"/>
  <c r="BT871" i="2"/>
  <c r="BZ871" i="2"/>
  <c r="BT865" i="2"/>
  <c r="BZ865" i="2"/>
  <c r="BS854" i="2"/>
  <c r="BZ854" i="2"/>
  <c r="BU850" i="2"/>
  <c r="BZ850" i="2"/>
  <c r="BO838" i="2"/>
  <c r="BZ838" i="2"/>
  <c r="BT830" i="2"/>
  <c r="BZ830" i="2"/>
  <c r="BU827" i="2"/>
  <c r="BZ827" i="2"/>
  <c r="BO823" i="2"/>
  <c r="BZ823" i="2"/>
  <c r="BO813" i="2"/>
  <c r="BZ813" i="2"/>
  <c r="BO809" i="2"/>
  <c r="BZ809" i="2"/>
  <c r="BT805" i="2"/>
  <c r="BO799" i="2"/>
  <c r="BZ799" i="2"/>
  <c r="BO797" i="2"/>
  <c r="BZ797" i="2"/>
  <c r="BO790" i="2"/>
  <c r="BZ790" i="2"/>
  <c r="BO782" i="2"/>
  <c r="BZ782" i="2"/>
  <c r="BR778" i="2"/>
  <c r="BZ778" i="2"/>
  <c r="BR774" i="2"/>
  <c r="BZ774" i="2"/>
  <c r="BR772" i="2"/>
  <c r="BZ772" i="2"/>
  <c r="BR768" i="2"/>
  <c r="BZ768" i="2"/>
  <c r="BR764" i="2"/>
  <c r="BZ764" i="2"/>
  <c r="BT752" i="2"/>
  <c r="BZ752" i="2"/>
  <c r="BU748" i="2"/>
  <c r="BZ748" i="2"/>
  <c r="BU744" i="2"/>
  <c r="BZ744" i="2"/>
  <c r="BT723" i="2"/>
  <c r="BZ723" i="2"/>
  <c r="BQ716" i="2"/>
  <c r="BZ716" i="2"/>
  <c r="BR712" i="2"/>
  <c r="BZ712" i="2"/>
  <c r="BQ708" i="2"/>
  <c r="BZ708" i="2"/>
  <c r="BQ704" i="2"/>
  <c r="BZ704" i="2"/>
  <c r="BR700" i="2"/>
  <c r="BZ700" i="2"/>
  <c r="BR696" i="2"/>
  <c r="BZ696" i="2"/>
  <c r="BT693" i="2"/>
  <c r="BZ693" i="2"/>
  <c r="BO690" i="2"/>
  <c r="BZ690" i="2"/>
  <c r="BS686" i="2"/>
  <c r="BZ686" i="2"/>
  <c r="BS682" i="2"/>
  <c r="BZ682" i="2"/>
  <c r="BS678" i="2"/>
  <c r="BZ678" i="2"/>
  <c r="BO674" i="2"/>
  <c r="BZ674" i="2"/>
  <c r="BO670" i="2"/>
  <c r="BZ670" i="2"/>
  <c r="BO666" i="2"/>
  <c r="BZ666" i="2"/>
  <c r="BP662" i="2"/>
  <c r="BZ662" i="2"/>
  <c r="BP655" i="2"/>
  <c r="BZ655" i="2"/>
  <c r="BS649" i="2"/>
  <c r="BZ649" i="2"/>
  <c r="BO645" i="2"/>
  <c r="BZ645" i="2"/>
  <c r="BO634" i="2"/>
  <c r="BZ634" i="2"/>
  <c r="BO630" i="2"/>
  <c r="BZ630" i="2"/>
  <c r="BO626" i="2"/>
  <c r="BZ626" i="2"/>
  <c r="BO622" i="2"/>
  <c r="BZ622" i="2"/>
  <c r="BT619" i="2"/>
  <c r="BZ619" i="2"/>
  <c r="BT615" i="2"/>
  <c r="BZ615" i="2"/>
  <c r="BV608" i="2"/>
  <c r="BZ608" i="2"/>
  <c r="BP597" i="2"/>
  <c r="BZ597" i="2"/>
  <c r="BT589" i="2"/>
  <c r="BZ589" i="2"/>
  <c r="BR581" i="2"/>
  <c r="BZ581" i="2"/>
  <c r="BR573" i="2"/>
  <c r="BZ573" i="2"/>
  <c r="BO570" i="2"/>
  <c r="BZ570" i="2"/>
  <c r="BO566" i="2"/>
  <c r="BZ566" i="2"/>
  <c r="BV560" i="2"/>
  <c r="BZ560" i="2"/>
  <c r="BO553" i="2"/>
  <c r="BZ553" i="2"/>
  <c r="BO550" i="2"/>
  <c r="BZ550" i="2"/>
  <c r="BO546" i="2"/>
  <c r="BZ546" i="2"/>
  <c r="BV539" i="2"/>
  <c r="BZ539" i="2"/>
  <c r="BT524" i="2"/>
  <c r="BZ524" i="2"/>
  <c r="BR520" i="2"/>
  <c r="BZ520" i="2"/>
  <c r="BR516" i="2"/>
  <c r="BZ516" i="2"/>
  <c r="BO508" i="2"/>
  <c r="BZ508" i="2"/>
  <c r="BU504" i="2"/>
  <c r="BZ504" i="2"/>
  <c r="BP497" i="2"/>
  <c r="BZ497" i="2"/>
  <c r="BQ491" i="2"/>
  <c r="BZ491" i="2"/>
  <c r="BR480" i="2"/>
  <c r="BQ476" i="2"/>
  <c r="BT471" i="2"/>
  <c r="BZ471" i="2"/>
  <c r="BQ467" i="2"/>
  <c r="BZ467" i="2"/>
  <c r="BP464" i="2"/>
  <c r="BZ464" i="2"/>
  <c r="BT458" i="2"/>
  <c r="BZ458" i="2"/>
  <c r="BS456" i="2"/>
  <c r="BR444" i="2"/>
  <c r="BZ444" i="2"/>
  <c r="BT438" i="2"/>
  <c r="BZ438" i="2"/>
  <c r="BO432" i="2"/>
  <c r="BZ432" i="2"/>
  <c r="BQ430" i="2"/>
  <c r="BZ430" i="2"/>
  <c r="BR427" i="2"/>
  <c r="BZ427" i="2"/>
  <c r="BV423" i="2"/>
  <c r="BZ423" i="2"/>
  <c r="BO419" i="2"/>
  <c r="BZ419" i="2"/>
  <c r="BU417" i="2"/>
  <c r="BZ417" i="2"/>
  <c r="BP405" i="2"/>
  <c r="BZ405" i="2"/>
  <c r="BR394" i="2"/>
  <c r="BZ394" i="2"/>
  <c r="BU391" i="2"/>
  <c r="BZ391" i="2"/>
  <c r="BO388" i="2"/>
  <c r="BZ388" i="2"/>
  <c r="BS387" i="2"/>
  <c r="BO387" i="2"/>
  <c r="BP383" i="2"/>
  <c r="BZ383" i="2"/>
  <c r="BU375" i="2"/>
  <c r="BZ375" i="2"/>
  <c r="BO368" i="2"/>
  <c r="BZ368" i="2"/>
  <c r="BV364" i="2"/>
  <c r="BZ364" i="2"/>
  <c r="BS360" i="2"/>
  <c r="BZ360" i="2"/>
  <c r="BP354" i="2"/>
  <c r="BZ354" i="2"/>
  <c r="BR334" i="2"/>
  <c r="BZ334" i="2"/>
  <c r="BT326" i="2"/>
  <c r="BZ326" i="2"/>
  <c r="BS319" i="2"/>
  <c r="BZ319" i="2"/>
  <c r="BS311" i="2"/>
  <c r="BZ311" i="2"/>
  <c r="BQ310" i="2"/>
  <c r="BZ310" i="2"/>
  <c r="BR307" i="2"/>
  <c r="BZ307" i="2"/>
  <c r="BO303" i="2"/>
  <c r="BZ303" i="2"/>
  <c r="BV299" i="2"/>
  <c r="BS294" i="2"/>
  <c r="BZ294" i="2"/>
  <c r="BP290" i="2"/>
  <c r="BZ290" i="2"/>
  <c r="BV286" i="2"/>
  <c r="BZ286" i="2"/>
  <c r="BO282" i="2"/>
  <c r="BZ282" i="2"/>
  <c r="BO270" i="2"/>
  <c r="BZ270" i="2"/>
  <c r="BO260" i="2"/>
  <c r="BZ260" i="2"/>
  <c r="BO256" i="2"/>
  <c r="BZ256" i="2"/>
  <c r="BP252" i="2"/>
  <c r="BZ252" i="2"/>
  <c r="BP236" i="2"/>
  <c r="BZ236" i="2"/>
  <c r="BS208" i="2"/>
  <c r="BZ208" i="2"/>
  <c r="BU197" i="2"/>
  <c r="BZ197" i="2"/>
  <c r="BP193" i="2"/>
  <c r="BZ193" i="2"/>
  <c r="BQ190" i="2"/>
  <c r="BZ190" i="2"/>
  <c r="BP186" i="2"/>
  <c r="BZ186" i="2"/>
  <c r="BO182" i="2"/>
  <c r="BZ182" i="2"/>
  <c r="BR178" i="2"/>
  <c r="BZ178" i="2"/>
  <c r="BO174" i="2"/>
  <c r="BZ174" i="2"/>
  <c r="BO170" i="2"/>
  <c r="BZ170" i="2"/>
  <c r="BV162" i="2"/>
  <c r="BZ162" i="2"/>
  <c r="BO158" i="2"/>
  <c r="BZ158" i="2"/>
  <c r="BQ154" i="2"/>
  <c r="BZ154" i="2"/>
  <c r="BV150" i="2"/>
  <c r="BZ150" i="2"/>
  <c r="BP146" i="2"/>
  <c r="BZ146" i="2"/>
  <c r="BS124" i="2"/>
  <c r="BZ124" i="2"/>
  <c r="BS116" i="2"/>
  <c r="BZ116" i="2"/>
  <c r="BQ113" i="2"/>
  <c r="BZ113" i="2"/>
  <c r="BT109" i="2"/>
  <c r="BZ109" i="2"/>
  <c r="BR106" i="2"/>
  <c r="BZ106" i="2"/>
  <c r="BO103" i="2"/>
  <c r="BZ103" i="2"/>
  <c r="BT95" i="2"/>
  <c r="BZ95" i="2"/>
  <c r="BO91" i="2"/>
  <c r="BZ91" i="2"/>
  <c r="BT82" i="2"/>
  <c r="BZ82" i="2"/>
  <c r="BO54" i="2"/>
  <c r="BZ54" i="2"/>
  <c r="BR50" i="2"/>
  <c r="BZ50" i="2"/>
  <c r="BT47" i="2"/>
  <c r="BZ47" i="2"/>
  <c r="BP43" i="2"/>
  <c r="BZ43" i="2"/>
  <c r="BR1009" i="2"/>
  <c r="BZ1009" i="2"/>
  <c r="BP1001" i="2"/>
  <c r="BZ1001" i="2"/>
  <c r="BP993" i="2"/>
  <c r="BZ993" i="2"/>
  <c r="BO986" i="2"/>
  <c r="BZ986" i="2"/>
  <c r="BR980" i="2"/>
  <c r="BZ980" i="2"/>
  <c r="BR972" i="2"/>
  <c r="BZ972" i="2"/>
  <c r="BR965" i="2"/>
  <c r="BZ965" i="2"/>
  <c r="BQ950" i="2"/>
  <c r="BZ950" i="2"/>
  <c r="BQ942" i="2"/>
  <c r="BZ942" i="2"/>
  <c r="BQ934" i="2"/>
  <c r="BZ934" i="2"/>
  <c r="BO926" i="2"/>
  <c r="BZ926" i="2"/>
  <c r="BT919" i="2"/>
  <c r="BZ919" i="2"/>
  <c r="BP894" i="2"/>
  <c r="BZ894" i="2"/>
  <c r="BQ886" i="2"/>
  <c r="BZ886" i="2"/>
  <c r="BS860" i="2"/>
  <c r="BZ860" i="2"/>
  <c r="BS852" i="2"/>
  <c r="BZ852" i="2"/>
  <c r="BU844" i="2"/>
  <c r="BZ844" i="2"/>
  <c r="BR836" i="2"/>
  <c r="BZ836" i="2"/>
  <c r="BT829" i="2"/>
  <c r="BZ829" i="2"/>
  <c r="BS815" i="2"/>
  <c r="BZ815" i="2"/>
  <c r="BO807" i="2"/>
  <c r="BZ807" i="2"/>
  <c r="BO801" i="2"/>
  <c r="BZ801" i="2"/>
  <c r="BS795" i="2"/>
  <c r="BZ795" i="2"/>
  <c r="BO770" i="2"/>
  <c r="BZ770" i="2"/>
  <c r="BT732" i="2"/>
  <c r="BZ732" i="2"/>
  <c r="BU725" i="2"/>
  <c r="BZ725" i="2"/>
  <c r="BR718" i="2"/>
  <c r="BZ718" i="2"/>
  <c r="BS694" i="2"/>
  <c r="BZ694" i="2"/>
  <c r="BV688" i="2"/>
  <c r="BZ688" i="2"/>
  <c r="BV680" i="2"/>
  <c r="BZ680" i="2"/>
  <c r="BS664" i="2"/>
  <c r="BZ664" i="2"/>
  <c r="BT656" i="2"/>
  <c r="BZ656" i="2"/>
  <c r="BU647" i="2"/>
  <c r="BZ647" i="2"/>
  <c r="BO644" i="2"/>
  <c r="BZ644" i="2"/>
  <c r="BV636" i="2"/>
  <c r="BZ636" i="2"/>
  <c r="BT628" i="2"/>
  <c r="BZ628" i="2"/>
  <c r="BP621" i="2"/>
  <c r="BZ621" i="2"/>
  <c r="BO606" i="2"/>
  <c r="BZ606" i="2"/>
  <c r="BS602" i="2"/>
  <c r="BZ602" i="2"/>
  <c r="BT595" i="2"/>
  <c r="BZ595" i="2"/>
  <c r="BV579" i="2"/>
  <c r="BZ579" i="2"/>
  <c r="BR565" i="2"/>
  <c r="BZ565" i="2"/>
  <c r="BO562" i="2"/>
  <c r="BZ562" i="2"/>
  <c r="BR544" i="2"/>
  <c r="BZ544" i="2"/>
  <c r="BS522" i="2"/>
  <c r="BZ522" i="2"/>
  <c r="BT518" i="2"/>
  <c r="BZ518" i="2"/>
  <c r="BQ499" i="2"/>
  <c r="BZ499" i="2"/>
  <c r="BP493" i="2"/>
  <c r="BZ493" i="2"/>
  <c r="BS429" i="2"/>
  <c r="BZ429" i="2"/>
  <c r="BP421" i="2"/>
  <c r="BZ421" i="2"/>
  <c r="BO413" i="2"/>
  <c r="BZ413" i="2"/>
  <c r="BQ407" i="2"/>
  <c r="BZ407" i="2"/>
  <c r="BQ390" i="2"/>
  <c r="BZ390" i="2"/>
  <c r="BT385" i="2"/>
  <c r="BZ385" i="2"/>
  <c r="BU377" i="2"/>
  <c r="BZ377" i="2"/>
  <c r="BT373" i="2"/>
  <c r="BZ373" i="2"/>
  <c r="BS352" i="2"/>
  <c r="BZ352" i="2"/>
  <c r="BP348" i="2"/>
  <c r="BZ348" i="2"/>
  <c r="BT340" i="2"/>
  <c r="BZ340" i="2"/>
  <c r="BO313" i="2"/>
  <c r="BZ313" i="2"/>
  <c r="BS308" i="2"/>
  <c r="BZ308" i="2"/>
  <c r="BP301" i="2"/>
  <c r="BZ301" i="2"/>
  <c r="BP292" i="2"/>
  <c r="BZ292" i="2"/>
  <c r="BP284" i="2"/>
  <c r="BZ284" i="2"/>
  <c r="BO280" i="2"/>
  <c r="BZ280" i="2"/>
  <c r="BO272" i="2"/>
  <c r="BZ272" i="2"/>
  <c r="BQ242" i="2"/>
  <c r="BZ242" i="2"/>
  <c r="BT218" i="2"/>
  <c r="BZ218" i="2"/>
  <c r="BV210" i="2"/>
  <c r="BZ210" i="2"/>
  <c r="BT203" i="2"/>
  <c r="BZ203" i="2"/>
  <c r="BR199" i="2"/>
  <c r="BZ199" i="2"/>
  <c r="BO176" i="2"/>
  <c r="BZ176" i="2"/>
  <c r="BP168" i="2"/>
  <c r="BZ168" i="2"/>
  <c r="BU160" i="2"/>
  <c r="BZ160" i="2"/>
  <c r="BU144" i="2"/>
  <c r="BZ144" i="2"/>
  <c r="BR138" i="2"/>
  <c r="BZ138" i="2"/>
  <c r="BR130" i="2"/>
  <c r="BZ130" i="2"/>
  <c r="BR122" i="2"/>
  <c r="BZ122" i="2"/>
  <c r="BR114" i="2"/>
  <c r="BZ114" i="2"/>
  <c r="BT97" i="2"/>
  <c r="BZ97" i="2"/>
  <c r="BT89" i="2"/>
  <c r="BZ89" i="2"/>
  <c r="BO88" i="2"/>
  <c r="BZ88" i="2"/>
  <c r="BR80" i="2"/>
  <c r="BZ80" i="2"/>
  <c r="BT64" i="2"/>
  <c r="BZ64" i="2"/>
  <c r="BQ1008" i="2"/>
  <c r="BZ1008" i="2"/>
  <c r="BQ1004" i="2"/>
  <c r="BZ1004" i="2"/>
  <c r="BR979" i="2"/>
  <c r="BZ979" i="2"/>
  <c r="BR971" i="2"/>
  <c r="BZ971" i="2"/>
  <c r="BR964" i="2"/>
  <c r="BZ964" i="2"/>
  <c r="BV929" i="2"/>
  <c r="BZ929" i="2"/>
  <c r="BP918" i="2"/>
  <c r="BZ918" i="2"/>
  <c r="BT907" i="2"/>
  <c r="BZ907" i="2"/>
  <c r="BT893" i="2"/>
  <c r="BZ893" i="2"/>
  <c r="BR876" i="2"/>
  <c r="BZ876" i="2"/>
  <c r="BQ831" i="2"/>
  <c r="BZ831" i="2"/>
  <c r="BR820" i="2"/>
  <c r="BZ820" i="2"/>
  <c r="BR814" i="2"/>
  <c r="BZ814" i="2"/>
  <c r="BV794" i="2"/>
  <c r="BZ794" i="2"/>
  <c r="BT787" i="2"/>
  <c r="BZ787" i="2"/>
  <c r="BT749" i="2"/>
  <c r="BZ749" i="2"/>
  <c r="BV741" i="2"/>
  <c r="BZ741" i="2"/>
  <c r="BQ731" i="2"/>
  <c r="BZ731" i="2"/>
  <c r="BQ720" i="2"/>
  <c r="BZ720" i="2"/>
  <c r="BV1009" i="2"/>
  <c r="BO1006" i="2"/>
  <c r="BZ1006" i="2"/>
  <c r="BO1002" i="2"/>
  <c r="BZ1002" i="2"/>
  <c r="BO998" i="2"/>
  <c r="BZ998" i="2"/>
  <c r="BO994" i="2"/>
  <c r="BZ994" i="2"/>
  <c r="BO990" i="2"/>
  <c r="BZ990" i="2"/>
  <c r="BV986" i="2"/>
  <c r="BR977" i="2"/>
  <c r="BZ977" i="2"/>
  <c r="BQ966" i="2"/>
  <c r="BZ966" i="2"/>
  <c r="BR963" i="2"/>
  <c r="BZ963" i="2"/>
  <c r="BP959" i="2"/>
  <c r="BZ959" i="2"/>
  <c r="BR955" i="2"/>
  <c r="BZ955" i="2"/>
  <c r="BP947" i="2"/>
  <c r="BZ947" i="2"/>
  <c r="BR943" i="2"/>
  <c r="BZ943" i="2"/>
  <c r="BP939" i="2"/>
  <c r="BZ939" i="2"/>
  <c r="BP935" i="2"/>
  <c r="BZ935" i="2"/>
  <c r="BT931" i="2"/>
  <c r="BZ931" i="2"/>
  <c r="BT927" i="2"/>
  <c r="BZ927" i="2"/>
  <c r="BP923" i="2"/>
  <c r="BZ923" i="2"/>
  <c r="BR920" i="2"/>
  <c r="BZ920" i="2"/>
  <c r="BR912" i="2"/>
  <c r="BZ912" i="2"/>
  <c r="BR909" i="2"/>
  <c r="BZ909" i="2"/>
  <c r="BR905" i="2"/>
  <c r="BZ905" i="2"/>
  <c r="BP902" i="2"/>
  <c r="BZ902" i="2"/>
  <c r="BP898" i="2"/>
  <c r="BZ898" i="2"/>
  <c r="BP895" i="2"/>
  <c r="BZ895" i="2"/>
  <c r="BT891" i="2"/>
  <c r="BZ891" i="2"/>
  <c r="BP887" i="2"/>
  <c r="BZ887" i="2"/>
  <c r="BO880" i="2"/>
  <c r="BP878" i="2"/>
  <c r="BZ878" i="2"/>
  <c r="BO874" i="2"/>
  <c r="BZ874" i="2"/>
  <c r="BR868" i="2"/>
  <c r="BZ868" i="2"/>
  <c r="BQ866" i="2"/>
  <c r="BZ866" i="2"/>
  <c r="BV861" i="2"/>
  <c r="BZ861" i="2"/>
  <c r="BV857" i="2"/>
  <c r="BZ857" i="2"/>
  <c r="BP853" i="2"/>
  <c r="BZ853" i="2"/>
  <c r="BP849" i="2"/>
  <c r="BZ849" i="2"/>
  <c r="BP837" i="2"/>
  <c r="BZ837" i="2"/>
  <c r="BR833" i="2"/>
  <c r="BZ833" i="2"/>
  <c r="BO829" i="2"/>
  <c r="BO826" i="2"/>
  <c r="BZ826" i="2"/>
  <c r="BO818" i="2"/>
  <c r="BZ818" i="2"/>
  <c r="BQ816" i="2"/>
  <c r="BZ816" i="2"/>
  <c r="BT812" i="2"/>
  <c r="BZ812" i="2"/>
  <c r="BS805" i="2"/>
  <c r="BQ796" i="2"/>
  <c r="BZ796" i="2"/>
  <c r="BP793" i="2"/>
  <c r="BZ793" i="2"/>
  <c r="BT789" i="2"/>
  <c r="BZ789" i="2"/>
  <c r="BV785" i="2"/>
  <c r="BZ785" i="2"/>
  <c r="BQ781" i="2"/>
  <c r="BZ781" i="2"/>
  <c r="BO777" i="2"/>
  <c r="BZ777" i="2"/>
  <c r="BQ773" i="2"/>
  <c r="BZ773" i="2"/>
  <c r="BO767" i="2"/>
  <c r="BZ767" i="2"/>
  <c r="BS759" i="2"/>
  <c r="BZ759" i="2"/>
  <c r="BO755" i="2"/>
  <c r="BZ755" i="2"/>
  <c r="BT751" i="2"/>
  <c r="BZ751" i="2"/>
  <c r="BO747" i="2"/>
  <c r="BZ747" i="2"/>
  <c r="BS739" i="2"/>
  <c r="BZ739" i="2"/>
  <c r="BO735" i="2"/>
  <c r="BT733" i="2"/>
  <c r="BZ733" i="2"/>
  <c r="BV729" i="2"/>
  <c r="BZ729" i="2"/>
  <c r="BS726" i="2"/>
  <c r="BZ726" i="2"/>
  <c r="BS722" i="2"/>
  <c r="BZ722" i="2"/>
  <c r="BQ719" i="2"/>
  <c r="BZ719" i="2"/>
  <c r="BQ715" i="2"/>
  <c r="BZ715" i="2"/>
  <c r="BQ711" i="2"/>
  <c r="BZ711" i="2"/>
  <c r="BQ699" i="2"/>
  <c r="BZ699" i="2"/>
  <c r="BT695" i="2"/>
  <c r="BZ695" i="2"/>
  <c r="BT692" i="2"/>
  <c r="BZ692" i="2"/>
  <c r="BV689" i="2"/>
  <c r="BZ689" i="2"/>
  <c r="BQ685" i="2"/>
  <c r="BZ685" i="2"/>
  <c r="BU681" i="2"/>
  <c r="BZ681" i="2"/>
  <c r="BT677" i="2"/>
  <c r="BZ677" i="2"/>
  <c r="BR673" i="2"/>
  <c r="BZ673" i="2"/>
  <c r="BQ669" i="2"/>
  <c r="BZ669" i="2"/>
  <c r="BR665" i="2"/>
  <c r="BZ665" i="2"/>
  <c r="BV661" i="2"/>
  <c r="BZ661" i="2"/>
  <c r="BR657" i="2"/>
  <c r="BZ657" i="2"/>
  <c r="BO648" i="2"/>
  <c r="BZ648" i="2"/>
  <c r="BU644" i="2"/>
  <c r="BR641" i="2"/>
  <c r="BZ641" i="2"/>
  <c r="BO637" i="2"/>
  <c r="BZ637" i="2"/>
  <c r="BR633" i="2"/>
  <c r="BZ633" i="2"/>
  <c r="BT629" i="2"/>
  <c r="BZ629" i="2"/>
  <c r="BT621" i="2"/>
  <c r="BO614" i="2"/>
  <c r="BZ614" i="2"/>
  <c r="BQ611" i="2"/>
  <c r="BZ611" i="2"/>
  <c r="BP603" i="2"/>
  <c r="BZ603" i="2"/>
  <c r="BR596" i="2"/>
  <c r="BZ596" i="2"/>
  <c r="BP592" i="2"/>
  <c r="BZ592" i="2"/>
  <c r="BO588" i="2"/>
  <c r="BZ588" i="2"/>
  <c r="BO584" i="2"/>
  <c r="BZ584" i="2"/>
  <c r="BR576" i="2"/>
  <c r="BZ576" i="2"/>
  <c r="BU572" i="2"/>
  <c r="BT565" i="2"/>
  <c r="BT563" i="2"/>
  <c r="BZ563" i="2"/>
  <c r="BR555" i="2"/>
  <c r="BR552" i="2"/>
  <c r="BP541" i="2"/>
  <c r="BO530" i="2"/>
  <c r="BZ530" i="2"/>
  <c r="BR527" i="2"/>
  <c r="BZ527" i="2"/>
  <c r="BU523" i="2"/>
  <c r="BZ523" i="2"/>
  <c r="BT519" i="2"/>
  <c r="BZ519" i="2"/>
  <c r="BT511" i="2"/>
  <c r="BZ511" i="2"/>
  <c r="BR507" i="2"/>
  <c r="BZ507" i="2"/>
  <c r="BS500" i="2"/>
  <c r="BZ500" i="2"/>
  <c r="BV496" i="2"/>
  <c r="BT494" i="2"/>
  <c r="BZ494" i="2"/>
  <c r="BT486" i="2"/>
  <c r="BZ486" i="2"/>
  <c r="BR483" i="2"/>
  <c r="BZ483" i="2"/>
  <c r="BP473" i="2"/>
  <c r="BZ473" i="2"/>
  <c r="BT470" i="2"/>
  <c r="BZ470" i="2"/>
  <c r="BR463" i="2"/>
  <c r="BZ463" i="2"/>
  <c r="BS457" i="2"/>
  <c r="BZ457" i="2"/>
  <c r="BQ456" i="2"/>
  <c r="BU454" i="2"/>
  <c r="BZ454" i="2"/>
  <c r="BR451" i="2"/>
  <c r="BZ451" i="2"/>
  <c r="BP447" i="2"/>
  <c r="BZ447" i="2"/>
  <c r="BU443" i="2"/>
  <c r="BT441" i="2"/>
  <c r="BZ441" i="2"/>
  <c r="BT433" i="2"/>
  <c r="BZ433" i="2"/>
  <c r="BT431" i="2"/>
  <c r="BT429" i="2"/>
  <c r="BT422" i="2"/>
  <c r="BZ422" i="2"/>
  <c r="BV418" i="2"/>
  <c r="BR416" i="2"/>
  <c r="BP414" i="2"/>
  <c r="BZ414" i="2"/>
  <c r="BO411" i="2"/>
  <c r="BZ411" i="2"/>
  <c r="BT408" i="2"/>
  <c r="BZ408" i="2"/>
  <c r="BV404" i="2"/>
  <c r="BZ404" i="2"/>
  <c r="BU397" i="2"/>
  <c r="BZ397" i="2"/>
  <c r="BU393" i="2"/>
  <c r="BZ393" i="2"/>
  <c r="BT390" i="2"/>
  <c r="BP386" i="2"/>
  <c r="BZ386" i="2"/>
  <c r="BQ378" i="2"/>
  <c r="BZ378" i="2"/>
  <c r="BQ374" i="2"/>
  <c r="BZ374" i="2"/>
  <c r="BP371" i="2"/>
  <c r="BZ371" i="2"/>
  <c r="BO367" i="2"/>
  <c r="BZ367" i="2"/>
  <c r="BU363" i="2"/>
  <c r="BZ363" i="2"/>
  <c r="BV359" i="2"/>
  <c r="BO357" i="2"/>
  <c r="BZ357" i="2"/>
  <c r="BT353" i="2"/>
  <c r="BZ353" i="2"/>
  <c r="BO349" i="2"/>
  <c r="BZ349" i="2"/>
  <c r="BO341" i="2"/>
  <c r="BZ341" i="2"/>
  <c r="BU329" i="2"/>
  <c r="BZ329" i="2"/>
  <c r="BU318" i="2"/>
  <c r="BZ318" i="2"/>
  <c r="BS299" i="2"/>
  <c r="BU289" i="2"/>
  <c r="BZ289" i="2"/>
  <c r="BP277" i="2"/>
  <c r="BZ277" i="2"/>
  <c r="BT269" i="2"/>
  <c r="BZ269" i="2"/>
  <c r="BQ265" i="2"/>
  <c r="BZ265" i="2"/>
  <c r="BQ262" i="2"/>
  <c r="BZ262" i="2"/>
  <c r="BO259" i="2"/>
  <c r="BZ259" i="2"/>
  <c r="BO255" i="2"/>
  <c r="BZ255" i="2"/>
  <c r="BR251" i="2"/>
  <c r="BZ251" i="2"/>
  <c r="BR247" i="2"/>
  <c r="BZ247" i="2"/>
  <c r="BO243" i="2"/>
  <c r="BZ243" i="2"/>
  <c r="BO239" i="2"/>
  <c r="BZ239" i="2"/>
  <c r="BR231" i="2"/>
  <c r="BZ231" i="2"/>
  <c r="BO227" i="2"/>
  <c r="BZ227" i="2"/>
  <c r="BS215" i="2"/>
  <c r="BZ215" i="2"/>
  <c r="BS211" i="2"/>
  <c r="BZ211" i="2"/>
  <c r="BT204" i="2"/>
  <c r="BZ204" i="2"/>
  <c r="BP196" i="2"/>
  <c r="BZ196" i="2"/>
  <c r="BS192" i="2"/>
  <c r="BZ192" i="2"/>
  <c r="BP189" i="2"/>
  <c r="BZ189" i="2"/>
  <c r="BV185" i="2"/>
  <c r="BZ185" i="2"/>
  <c r="BV173" i="2"/>
  <c r="BZ173" i="2"/>
  <c r="BQ169" i="2"/>
  <c r="BZ169" i="2"/>
  <c r="BP165" i="2"/>
  <c r="BZ165" i="2"/>
  <c r="BR157" i="2"/>
  <c r="BZ157" i="2"/>
  <c r="BR149" i="2"/>
  <c r="BZ149" i="2"/>
  <c r="BR145" i="2"/>
  <c r="BZ145" i="2"/>
  <c r="BR139" i="2"/>
  <c r="BZ139" i="2"/>
  <c r="BS135" i="2"/>
  <c r="BZ135" i="2"/>
  <c r="BR127" i="2"/>
  <c r="BZ127" i="2"/>
  <c r="BV119" i="2"/>
  <c r="BZ119" i="2"/>
  <c r="BS115" i="2"/>
  <c r="BZ115" i="2"/>
  <c r="BP105" i="2"/>
  <c r="BZ105" i="2"/>
  <c r="BT102" i="2"/>
  <c r="BZ102" i="2"/>
  <c r="BT98" i="2"/>
  <c r="BZ98" i="2"/>
  <c r="BP88" i="2"/>
  <c r="BT85" i="2"/>
  <c r="BZ85" i="2"/>
  <c r="BQ77" i="2"/>
  <c r="BZ77" i="2"/>
  <c r="BS73" i="2"/>
  <c r="BZ73" i="2"/>
  <c r="BQ69" i="2"/>
  <c r="BZ69" i="2"/>
  <c r="BR65" i="2"/>
  <c r="BZ65" i="2"/>
  <c r="BO61" i="2"/>
  <c r="BZ61" i="2"/>
  <c r="BR57" i="2"/>
  <c r="BZ57" i="2"/>
  <c r="BO53" i="2"/>
  <c r="BZ53" i="2"/>
  <c r="BT49" i="2"/>
  <c r="F11" i="2"/>
  <c r="F10" i="2"/>
  <c r="B10" i="2"/>
  <c r="B11" i="2" s="1"/>
  <c r="BV39" i="2"/>
  <c r="BU1009" i="2"/>
  <c r="BR917" i="2"/>
  <c r="BO914" i="2"/>
  <c r="BP909" i="2"/>
  <c r="BO906" i="2"/>
  <c r="BP893" i="2"/>
  <c r="BT886" i="2"/>
  <c r="BV673" i="2"/>
  <c r="BR592" i="2"/>
  <c r="BS371" i="2"/>
  <c r="BR352" i="2"/>
  <c r="BV242" i="2"/>
  <c r="BR190" i="2"/>
  <c r="BR174" i="2"/>
  <c r="BQ157" i="2"/>
  <c r="BT154" i="2"/>
  <c r="BQ125" i="2"/>
  <c r="BP113" i="2"/>
  <c r="BV57" i="2"/>
  <c r="BR49" i="2"/>
  <c r="BU39" i="2"/>
  <c r="BT592" i="2"/>
  <c r="BV982" i="2"/>
  <c r="BP977" i="2"/>
  <c r="BO974" i="2"/>
  <c r="BP971" i="2"/>
  <c r="BV865" i="2"/>
  <c r="BR857" i="2"/>
  <c r="BV854" i="2"/>
  <c r="BT848" i="2"/>
  <c r="BP831" i="2"/>
  <c r="BU797" i="2"/>
  <c r="BO793" i="2"/>
  <c r="BP790" i="2"/>
  <c r="BV772" i="2"/>
  <c r="BQ764" i="2"/>
  <c r="BV745" i="2"/>
  <c r="BV677" i="2"/>
  <c r="BT674" i="2"/>
  <c r="BU673" i="2"/>
  <c r="BT635" i="2"/>
  <c r="BS632" i="2"/>
  <c r="BQ620" i="2"/>
  <c r="BV592" i="2"/>
  <c r="BQ592" i="2"/>
  <c r="BO574" i="2"/>
  <c r="BQ527" i="2"/>
  <c r="BS508" i="2"/>
  <c r="BQ496" i="2"/>
  <c r="BP483" i="2"/>
  <c r="BU411" i="2"/>
  <c r="BT393" i="2"/>
  <c r="BU389" i="2"/>
  <c r="BQ371" i="2"/>
  <c r="BO312" i="2"/>
  <c r="BS310" i="2"/>
  <c r="BT299" i="2"/>
  <c r="BT290" i="2"/>
  <c r="BV262" i="2"/>
  <c r="BT242" i="2"/>
  <c r="BP197" i="2"/>
  <c r="BV194" i="2"/>
  <c r="BS182" i="2"/>
  <c r="BR154" i="2"/>
  <c r="BV127" i="2"/>
  <c r="BS88" i="2"/>
  <c r="BU53" i="2"/>
  <c r="BR39" i="2"/>
  <c r="BR913" i="2"/>
  <c r="BS850" i="2"/>
  <c r="BU840" i="2"/>
  <c r="BS778" i="2"/>
  <c r="BT697" i="2"/>
  <c r="BS674" i="2"/>
  <c r="BQ673" i="2"/>
  <c r="BT666" i="2"/>
  <c r="BV644" i="2"/>
  <c r="BR632" i="2"/>
  <c r="BO616" i="2"/>
  <c r="BU592" i="2"/>
  <c r="BR456" i="2"/>
  <c r="BT417" i="2"/>
  <c r="BT411" i="2"/>
  <c r="BT406" i="2"/>
  <c r="BV390" i="2"/>
  <c r="BO335" i="2"/>
  <c r="BP324" i="2"/>
  <c r="BP318" i="2"/>
  <c r="BS282" i="2"/>
  <c r="BS242" i="2"/>
  <c r="BQ194" i="2"/>
  <c r="BP182" i="2"/>
  <c r="BS170" i="2"/>
  <c r="BU146" i="2"/>
  <c r="BT121" i="2"/>
  <c r="BQ53" i="2"/>
  <c r="BQ39" i="2"/>
  <c r="BV1007" i="2"/>
  <c r="BT934" i="2"/>
  <c r="BS918" i="2"/>
  <c r="BV914" i="2"/>
  <c r="BU854" i="2"/>
  <c r="BV764" i="2"/>
  <c r="BP1009" i="2"/>
  <c r="BT1007" i="2"/>
  <c r="BR986" i="2"/>
  <c r="BO982" i="2"/>
  <c r="BP979" i="2"/>
  <c r="BT950" i="2"/>
  <c r="BP940" i="2"/>
  <c r="BS934" i="2"/>
  <c r="BU932" i="2"/>
  <c r="BO922" i="2"/>
  <c r="BR918" i="2"/>
  <c r="BT914" i="2"/>
  <c r="BV913" i="2"/>
  <c r="BU912" i="2"/>
  <c r="BO894" i="2"/>
  <c r="BP873" i="2"/>
  <c r="BQ854" i="2"/>
  <c r="BO850" i="2"/>
  <c r="BO848" i="2"/>
  <c r="BS817" i="2"/>
  <c r="BP812" i="2"/>
  <c r="BO805" i="2"/>
  <c r="BR797" i="2"/>
  <c r="BV796" i="2"/>
  <c r="BU764" i="2"/>
  <c r="BS755" i="2"/>
  <c r="BR752" i="2"/>
  <c r="BS749" i="2"/>
  <c r="BQ723" i="2"/>
  <c r="BS657" i="2"/>
  <c r="BO649" i="2"/>
  <c r="BR644" i="2"/>
  <c r="BP641" i="2"/>
  <c r="BV611" i="2"/>
  <c r="BQ543" i="2"/>
  <c r="BQ516" i="2"/>
  <c r="BQ508" i="2"/>
  <c r="BT498" i="2"/>
  <c r="BQ464" i="2"/>
  <c r="BR439" i="2"/>
  <c r="BU422" i="2"/>
  <c r="BQ406" i="2"/>
  <c r="BT403" i="2"/>
  <c r="BS395" i="2"/>
  <c r="BU373" i="2"/>
  <c r="BU371" i="2"/>
  <c r="BO371" i="2"/>
  <c r="BP359" i="2"/>
  <c r="BS335" i="2"/>
  <c r="BU312" i="2"/>
  <c r="BR290" i="2"/>
  <c r="BR282" i="2"/>
  <c r="BT262" i="2"/>
  <c r="BV49" i="2"/>
  <c r="BQ49" i="2"/>
  <c r="BT43" i="2"/>
  <c r="BT39" i="2"/>
  <c r="BP39" i="2"/>
  <c r="BU723" i="2"/>
  <c r="BP1007" i="2"/>
  <c r="BT966" i="2"/>
  <c r="BO950" i="2"/>
  <c r="BP934" i="2"/>
  <c r="BO918" i="2"/>
  <c r="BP914" i="2"/>
  <c r="BT913" i="2"/>
  <c r="BO912" i="2"/>
  <c r="BO902" i="2"/>
  <c r="BO896" i="2"/>
  <c r="BO884" i="2"/>
  <c r="BR861" i="2"/>
  <c r="BO854" i="2"/>
  <c r="BT851" i="2"/>
  <c r="BO844" i="2"/>
  <c r="BO827" i="2"/>
  <c r="BV797" i="2"/>
  <c r="BQ797" i="2"/>
  <c r="BU796" i="2"/>
  <c r="BV778" i="2"/>
  <c r="BT764" i="2"/>
  <c r="BO749" i="2"/>
  <c r="BP744" i="2"/>
  <c r="BQ724" i="2"/>
  <c r="BP723" i="2"/>
  <c r="BR717" i="2"/>
  <c r="BO629" i="2"/>
  <c r="BV616" i="2"/>
  <c r="BT611" i="2"/>
  <c r="BS609" i="2"/>
  <c r="BV555" i="2"/>
  <c r="BU471" i="2"/>
  <c r="BV290" i="2"/>
  <c r="BQ290" i="2"/>
  <c r="BR262" i="2"/>
  <c r="BV246" i="2"/>
  <c r="BO242" i="2"/>
  <c r="BV239" i="2"/>
  <c r="BV198" i="2"/>
  <c r="BT194" i="2"/>
  <c r="BV147" i="2"/>
  <c r="BT88" i="2"/>
  <c r="BU75" i="2"/>
  <c r="BV53" i="2"/>
  <c r="BU49" i="2"/>
  <c r="BP49" i="2"/>
  <c r="BR43" i="2"/>
  <c r="BS39" i="2"/>
  <c r="BV918" i="2"/>
  <c r="BV576" i="2"/>
  <c r="BR571" i="2"/>
  <c r="BT555" i="2"/>
  <c r="BP553" i="2"/>
  <c r="BO544" i="2"/>
  <c r="BR528" i="2"/>
  <c r="BV520" i="2"/>
  <c r="BP517" i="2"/>
  <c r="BV508" i="2"/>
  <c r="BR499" i="2"/>
  <c r="BS497" i="2"/>
  <c r="BR471" i="2"/>
  <c r="BV464" i="2"/>
  <c r="BQ463" i="2"/>
  <c r="BT449" i="2"/>
  <c r="BT443" i="2"/>
  <c r="BT427" i="2"/>
  <c r="BT418" i="2"/>
  <c r="BR411" i="2"/>
  <c r="BV406" i="2"/>
  <c r="BQ402" i="2"/>
  <c r="BT374" i="2"/>
  <c r="BR371" i="2"/>
  <c r="BU359" i="2"/>
  <c r="BV348" i="2"/>
  <c r="BU290" i="2"/>
  <c r="BP262" i="2"/>
  <c r="BT211" i="2"/>
  <c r="BR198" i="2"/>
  <c r="BR194" i="2"/>
  <c r="BV182" i="2"/>
  <c r="BV174" i="2"/>
  <c r="BU149" i="2"/>
  <c r="BP147" i="2"/>
  <c r="BR135" i="2"/>
  <c r="BS117" i="2"/>
  <c r="BT877" i="2"/>
  <c r="BP877" i="2"/>
  <c r="BO707" i="2"/>
  <c r="BP707" i="2"/>
  <c r="BR916" i="2"/>
  <c r="BO916" i="2"/>
  <c r="BU916" i="2"/>
  <c r="BQ910" i="2"/>
  <c r="BO910" i="2"/>
  <c r="BP910" i="2"/>
  <c r="BT910" i="2"/>
  <c r="BR908" i="2"/>
  <c r="BO908" i="2"/>
  <c r="BU908" i="2"/>
  <c r="BT881" i="2"/>
  <c r="BP881" i="2"/>
  <c r="BR881" i="2"/>
  <c r="BV881" i="2"/>
  <c r="BT869" i="2"/>
  <c r="BP869" i="2"/>
  <c r="BR869" i="2"/>
  <c r="BV869" i="2"/>
  <c r="BP841" i="2"/>
  <c r="BR841" i="2"/>
  <c r="BT841" i="2"/>
  <c r="BV841" i="2"/>
  <c r="BO794" i="2"/>
  <c r="BP794" i="2"/>
  <c r="BR794" i="2"/>
  <c r="BT794" i="2"/>
  <c r="BO769" i="2"/>
  <c r="BP769" i="2"/>
  <c r="BU769" i="2"/>
  <c r="BQ769" i="2"/>
  <c r="BV769" i="2"/>
  <c r="BR769" i="2"/>
  <c r="BQ660" i="2"/>
  <c r="BO660" i="2"/>
  <c r="BV660" i="2"/>
  <c r="BP660" i="2"/>
  <c r="BS660" i="2"/>
  <c r="BQ958" i="2"/>
  <c r="BT958" i="2"/>
  <c r="BT885" i="2"/>
  <c r="BP885" i="2"/>
  <c r="BV885" i="2"/>
  <c r="BQ870" i="2"/>
  <c r="BO870" i="2"/>
  <c r="BT870" i="2"/>
  <c r="BV870" i="2"/>
  <c r="BT845" i="2"/>
  <c r="BP845" i="2"/>
  <c r="BR845" i="2"/>
  <c r="BV845" i="2"/>
  <c r="BO798" i="2"/>
  <c r="BP798" i="2"/>
  <c r="BV798" i="2"/>
  <c r="BV742" i="2"/>
  <c r="BP742" i="2"/>
  <c r="BP604" i="2"/>
  <c r="BO604" i="2"/>
  <c r="BR604" i="2"/>
  <c r="BS604" i="2"/>
  <c r="BR969" i="2"/>
  <c r="BP969" i="2"/>
  <c r="BO890" i="2"/>
  <c r="BR890" i="2"/>
  <c r="BV890" i="2"/>
  <c r="BT788" i="2"/>
  <c r="BP788" i="2"/>
  <c r="BO775" i="2"/>
  <c r="BS775" i="2"/>
  <c r="BT775" i="2"/>
  <c r="BS746" i="2"/>
  <c r="BT746" i="2"/>
  <c r="BT740" i="2"/>
  <c r="BQ740" i="2"/>
  <c r="BR740" i="2"/>
  <c r="BR736" i="2"/>
  <c r="BT736" i="2"/>
  <c r="BQ713" i="2"/>
  <c r="BR713" i="2"/>
  <c r="BS713" i="2"/>
  <c r="BO701" i="2"/>
  <c r="BS701" i="2"/>
  <c r="BV701" i="2"/>
  <c r="BR689" i="2"/>
  <c r="BP689" i="2"/>
  <c r="BQ689" i="2"/>
  <c r="BU689" i="2"/>
  <c r="BO577" i="2"/>
  <c r="BV577" i="2"/>
  <c r="BP569" i="2"/>
  <c r="BV569" i="2"/>
  <c r="BR892" i="2"/>
  <c r="BO892" i="2"/>
  <c r="BT892" i="2"/>
  <c r="BQ882" i="2"/>
  <c r="BO882" i="2"/>
  <c r="BT882" i="2"/>
  <c r="BV882" i="2"/>
  <c r="BO842" i="2"/>
  <c r="BT842" i="2"/>
  <c r="BV842" i="2"/>
  <c r="BR738" i="2"/>
  <c r="BS738" i="2"/>
  <c r="BO703" i="2"/>
  <c r="BT703" i="2"/>
  <c r="BU703" i="2"/>
  <c r="BO593" i="2"/>
  <c r="BR593" i="2"/>
  <c r="BS593" i="2"/>
  <c r="BT593" i="2"/>
  <c r="BR985" i="2"/>
  <c r="BU985" i="2"/>
  <c r="BT883" i="2"/>
  <c r="BP883" i="2"/>
  <c r="BS846" i="2"/>
  <c r="BO846" i="2"/>
  <c r="BT846" i="2"/>
  <c r="BV846" i="2"/>
  <c r="BT843" i="2"/>
  <c r="BP843" i="2"/>
  <c r="BT822" i="2"/>
  <c r="BO822" i="2"/>
  <c r="BP639" i="2"/>
  <c r="BT639" i="2"/>
  <c r="BV604" i="2"/>
  <c r="BR580" i="2"/>
  <c r="BQ580" i="2"/>
  <c r="BO558" i="2"/>
  <c r="BS558" i="2"/>
  <c r="BO548" i="2"/>
  <c r="BU548" i="2"/>
  <c r="BR548" i="2"/>
  <c r="BQ548" i="2"/>
  <c r="BS548" i="2"/>
  <c r="BV548" i="2"/>
  <c r="BQ531" i="2"/>
  <c r="BT531" i="2"/>
  <c r="BP531" i="2"/>
  <c r="BV250" i="2"/>
  <c r="BO250" i="2"/>
  <c r="BR250" i="2"/>
  <c r="BO540" i="2"/>
  <c r="BP540" i="2"/>
  <c r="BT540" i="2"/>
  <c r="BQ503" i="2"/>
  <c r="BT503" i="2"/>
  <c r="BR459" i="2"/>
  <c r="BP459" i="2"/>
  <c r="BT459" i="2"/>
  <c r="BU459" i="2"/>
  <c r="BQ452" i="2"/>
  <c r="BR452" i="2"/>
  <c r="BV452" i="2"/>
  <c r="BS437" i="2"/>
  <c r="BT437" i="2"/>
  <c r="BP358" i="2"/>
  <c r="BR358" i="2"/>
  <c r="BU358" i="2"/>
  <c r="BP355" i="2"/>
  <c r="BQ355" i="2"/>
  <c r="BR355" i="2"/>
  <c r="BT355" i="2"/>
  <c r="BO331" i="2"/>
  <c r="BU331" i="2"/>
  <c r="BV331" i="2"/>
  <c r="BR305" i="2"/>
  <c r="BT305" i="2"/>
  <c r="BR297" i="2"/>
  <c r="BP297" i="2"/>
  <c r="BU297" i="2"/>
  <c r="BV297" i="2"/>
  <c r="BU293" i="2"/>
  <c r="BP293" i="2"/>
  <c r="BT293" i="2"/>
  <c r="BV293" i="2"/>
  <c r="BS228" i="2"/>
  <c r="BT228" i="2"/>
  <c r="BU228" i="2"/>
  <c r="BS163" i="2"/>
  <c r="BV163" i="2"/>
  <c r="BR96" i="2"/>
  <c r="BS96" i="2"/>
  <c r="BO87" i="2"/>
  <c r="BP87" i="2"/>
  <c r="BT87" i="2"/>
  <c r="BU87" i="2"/>
  <c r="BP529" i="2"/>
  <c r="BO529" i="2"/>
  <c r="BS529" i="2"/>
  <c r="BS468" i="2"/>
  <c r="BR468" i="2"/>
  <c r="BP366" i="2"/>
  <c r="BR366" i="2"/>
  <c r="BS244" i="2"/>
  <c r="BO244" i="2"/>
  <c r="BP244" i="2"/>
  <c r="BT244" i="2"/>
  <c r="BO84" i="2"/>
  <c r="BV84" i="2"/>
  <c r="BV974" i="2"/>
  <c r="BT1009" i="2"/>
  <c r="BO1007" i="2"/>
  <c r="BT974" i="2"/>
  <c r="BO934" i="2"/>
  <c r="BO932" i="2"/>
  <c r="BU918" i="2"/>
  <c r="BQ918" i="2"/>
  <c r="BV917" i="2"/>
  <c r="BT909" i="2"/>
  <c r="BV897" i="2"/>
  <c r="BT896" i="2"/>
  <c r="BV893" i="2"/>
  <c r="BT866" i="2"/>
  <c r="BO817" i="2"/>
  <c r="BV812" i="2"/>
  <c r="BR805" i="2"/>
  <c r="BT790" i="2"/>
  <c r="BP764" i="2"/>
  <c r="BU719" i="2"/>
  <c r="BT716" i="2"/>
  <c r="BS690" i="2"/>
  <c r="BP673" i="2"/>
  <c r="BQ644" i="2"/>
  <c r="BT641" i="2"/>
  <c r="BS637" i="2"/>
  <c r="BS624" i="2"/>
  <c r="BS616" i="2"/>
  <c r="BV571" i="2"/>
  <c r="BQ567" i="2"/>
  <c r="BQ555" i="2"/>
  <c r="BU535" i="2"/>
  <c r="BP535" i="2"/>
  <c r="BU531" i="2"/>
  <c r="BT529" i="2"/>
  <c r="BQ495" i="2"/>
  <c r="BP495" i="2"/>
  <c r="BU448" i="2"/>
  <c r="BR448" i="2"/>
  <c r="BV448" i="2"/>
  <c r="BP426" i="2"/>
  <c r="BT426" i="2"/>
  <c r="BS219" i="2"/>
  <c r="BT219" i="2"/>
  <c r="BV153" i="2"/>
  <c r="BU153" i="2"/>
  <c r="BO127" i="2"/>
  <c r="BS127" i="2"/>
  <c r="BP127" i="2"/>
  <c r="BT127" i="2"/>
  <c r="BQ127" i="2"/>
  <c r="BU127" i="2"/>
  <c r="BS99" i="2"/>
  <c r="BO99" i="2"/>
  <c r="BT99" i="2"/>
  <c r="BO504" i="2"/>
  <c r="BP504" i="2"/>
  <c r="BT504" i="2"/>
  <c r="BT382" i="2"/>
  <c r="BP382" i="2"/>
  <c r="BR332" i="2"/>
  <c r="BS332" i="2"/>
  <c r="BQ1009" i="2"/>
  <c r="BP974" i="2"/>
  <c r="BV966" i="2"/>
  <c r="BT918" i="2"/>
  <c r="BR897" i="2"/>
  <c r="BS896" i="2"/>
  <c r="BS894" i="2"/>
  <c r="BR893" i="2"/>
  <c r="BP866" i="2"/>
  <c r="BQ812" i="2"/>
  <c r="BV805" i="2"/>
  <c r="BP805" i="2"/>
  <c r="BR790" i="2"/>
  <c r="BT719" i="2"/>
  <c r="BS717" i="2"/>
  <c r="BT657" i="2"/>
  <c r="BT655" i="2"/>
  <c r="BS641" i="2"/>
  <c r="BR629" i="2"/>
  <c r="BR616" i="2"/>
  <c r="BT571" i="2"/>
  <c r="BU540" i="2"/>
  <c r="BR531" i="2"/>
  <c r="BR529" i="2"/>
  <c r="BR525" i="2"/>
  <c r="BT525" i="2"/>
  <c r="BP511" i="2"/>
  <c r="BQ511" i="2"/>
  <c r="BV511" i="2"/>
  <c r="BR504" i="2"/>
  <c r="BQ500" i="2"/>
  <c r="BU500" i="2"/>
  <c r="BO500" i="2"/>
  <c r="BQ490" i="2"/>
  <c r="BP490" i="2"/>
  <c r="BP442" i="2"/>
  <c r="BQ442" i="2"/>
  <c r="BU442" i="2"/>
  <c r="BO360" i="2"/>
  <c r="BT360" i="2"/>
  <c r="BP360" i="2"/>
  <c r="BV360" i="2"/>
  <c r="BR360" i="2"/>
  <c r="BP350" i="2"/>
  <c r="BU350" i="2"/>
  <c r="BU339" i="2"/>
  <c r="BQ339" i="2"/>
  <c r="BR339" i="2"/>
  <c r="BV339" i="2"/>
  <c r="BU244" i="2"/>
  <c r="BU234" i="2"/>
  <c r="BQ234" i="2"/>
  <c r="BR234" i="2"/>
  <c r="BV234" i="2"/>
  <c r="BP222" i="2"/>
  <c r="BV222" i="2"/>
  <c r="BR195" i="2"/>
  <c r="BT195" i="2"/>
  <c r="BP177" i="2"/>
  <c r="BV177" i="2"/>
  <c r="BQ161" i="2"/>
  <c r="BV161" i="2"/>
  <c r="BV528" i="2"/>
  <c r="BT527" i="2"/>
  <c r="BP471" i="2"/>
  <c r="BU464" i="2"/>
  <c r="BO464" i="2"/>
  <c r="BU451" i="2"/>
  <c r="BS441" i="2"/>
  <c r="BQ427" i="2"/>
  <c r="BR406" i="2"/>
  <c r="BO404" i="2"/>
  <c r="BQ403" i="2"/>
  <c r="BO395" i="2"/>
  <c r="BU357" i="2"/>
  <c r="BV354" i="2"/>
  <c r="BP316" i="2"/>
  <c r="BP299" i="2"/>
  <c r="BU280" i="2"/>
  <c r="BS262" i="2"/>
  <c r="BO262" i="2"/>
  <c r="BT257" i="2"/>
  <c r="BP242" i="2"/>
  <c r="BV237" i="2"/>
  <c r="BS202" i="2"/>
  <c r="BQ198" i="2"/>
  <c r="BT160" i="2"/>
  <c r="BU157" i="2"/>
  <c r="BO154" i="2"/>
  <c r="BQ149" i="2"/>
  <c r="BS147" i="2"/>
  <c r="BV139" i="2"/>
  <c r="BP139" i="2"/>
  <c r="BO121" i="2"/>
  <c r="BS109" i="2"/>
  <c r="BP95" i="2"/>
  <c r="BT65" i="2"/>
  <c r="BR53" i="2"/>
  <c r="BV499" i="2"/>
  <c r="BT496" i="2"/>
  <c r="BR464" i="2"/>
  <c r="BV463" i="2"/>
  <c r="BT456" i="2"/>
  <c r="BR443" i="2"/>
  <c r="BV427" i="2"/>
  <c r="BV403" i="2"/>
  <c r="BU395" i="2"/>
  <c r="BT371" i="2"/>
  <c r="BR319" i="2"/>
  <c r="BT312" i="2"/>
  <c r="BV310" i="2"/>
  <c r="BP310" i="2"/>
  <c r="BU262" i="2"/>
  <c r="BT198" i="2"/>
  <c r="BV186" i="2"/>
  <c r="BR182" i="2"/>
  <c r="BS154" i="2"/>
  <c r="BT139" i="2"/>
  <c r="BS1011" i="2"/>
  <c r="BP1011" i="2"/>
  <c r="BV1011" i="2"/>
  <c r="BO1011" i="2"/>
  <c r="BS1007" i="2"/>
  <c r="BR1006" i="2"/>
  <c r="BV985" i="2"/>
  <c r="BP985" i="2"/>
  <c r="BS974" i="2"/>
  <c r="BP966" i="2"/>
  <c r="BP961" i="2"/>
  <c r="BV958" i="2"/>
  <c r="BO958" i="2"/>
  <c r="BP955" i="2"/>
  <c r="BP948" i="2"/>
  <c r="BO942" i="2"/>
  <c r="BT940" i="2"/>
  <c r="BP932" i="2"/>
  <c r="BO930" i="2"/>
  <c r="BO928" i="2"/>
  <c r="BT922" i="2"/>
  <c r="BP915" i="2"/>
  <c r="BS914" i="2"/>
  <c r="BP911" i="2"/>
  <c r="BS910" i="2"/>
  <c r="BT904" i="2"/>
  <c r="BS902" i="2"/>
  <c r="BT900" i="2"/>
  <c r="BP889" i="2"/>
  <c r="BV886" i="2"/>
  <c r="BO886" i="2"/>
  <c r="BR885" i="2"/>
  <c r="BT884" i="2"/>
  <c r="BP882" i="2"/>
  <c r="BU880" i="2"/>
  <c r="BP870" i="2"/>
  <c r="BU868" i="2"/>
  <c r="BP867" i="2"/>
  <c r="BS866" i="2"/>
  <c r="BO856" i="2"/>
  <c r="BQ848" i="2"/>
  <c r="BP846" i="2"/>
  <c r="BT808" i="2"/>
  <c r="BU808" i="2"/>
  <c r="BU800" i="2"/>
  <c r="BV800" i="2"/>
  <c r="BO795" i="2"/>
  <c r="BP781" i="2"/>
  <c r="BT781" i="2"/>
  <c r="BV781" i="2"/>
  <c r="BT771" i="2"/>
  <c r="BS771" i="2"/>
  <c r="BP765" i="2"/>
  <c r="BU765" i="2"/>
  <c r="BQ765" i="2"/>
  <c r="BV765" i="2"/>
  <c r="BP760" i="2"/>
  <c r="BR760" i="2"/>
  <c r="BQ735" i="2"/>
  <c r="BU735" i="2"/>
  <c r="BT1011" i="2"/>
  <c r="BR837" i="2"/>
  <c r="BQ837" i="2"/>
  <c r="BT837" i="2"/>
  <c r="BR802" i="2"/>
  <c r="BO802" i="2"/>
  <c r="BV802" i="2"/>
  <c r="BQ777" i="2"/>
  <c r="BS777" i="2"/>
  <c r="BS766" i="2"/>
  <c r="BV766" i="2"/>
  <c r="BR754" i="2"/>
  <c r="BO754" i="2"/>
  <c r="BV754" i="2"/>
  <c r="BP754" i="2"/>
  <c r="BS721" i="2"/>
  <c r="BO721" i="2"/>
  <c r="BQ721" i="2"/>
  <c r="BU721" i="2"/>
  <c r="BT985" i="2"/>
  <c r="BS958" i="2"/>
  <c r="BU948" i="2"/>
  <c r="BS886" i="2"/>
  <c r="BV837" i="2"/>
  <c r="BQ827" i="2"/>
  <c r="BP827" i="2"/>
  <c r="BT827" i="2"/>
  <c r="BP809" i="2"/>
  <c r="BS809" i="2"/>
  <c r="BQ792" i="2"/>
  <c r="BT792" i="2"/>
  <c r="BQ785" i="2"/>
  <c r="BS785" i="2"/>
  <c r="BR782" i="2"/>
  <c r="BV782" i="2"/>
  <c r="BV777" i="2"/>
  <c r="BQ776" i="2"/>
  <c r="BR776" i="2"/>
  <c r="BV776" i="2"/>
  <c r="BO761" i="2"/>
  <c r="BT761" i="2"/>
  <c r="BT747" i="2"/>
  <c r="BS747" i="2"/>
  <c r="BR744" i="2"/>
  <c r="BT744" i="2"/>
  <c r="BR742" i="2"/>
  <c r="BS742" i="2"/>
  <c r="BP733" i="2"/>
  <c r="BS733" i="2"/>
  <c r="BQ985" i="2"/>
  <c r="BS966" i="2"/>
  <c r="BP958" i="2"/>
  <c r="BT948" i="2"/>
  <c r="BT942" i="2"/>
  <c r="BU940" i="2"/>
  <c r="BT932" i="2"/>
  <c r="BT928" i="2"/>
  <c r="BS898" i="2"/>
  <c r="BP886" i="2"/>
  <c r="BU884" i="2"/>
  <c r="BS882" i="2"/>
  <c r="BS870" i="2"/>
  <c r="BT856" i="2"/>
  <c r="BS840" i="2"/>
  <c r="BT840" i="2"/>
  <c r="BU837" i="2"/>
  <c r="BP835" i="2"/>
  <c r="BT835" i="2"/>
  <c r="BT811" i="2"/>
  <c r="BS811" i="2"/>
  <c r="BQ808" i="2"/>
  <c r="BO806" i="2"/>
  <c r="BV806" i="2"/>
  <c r="BQ804" i="2"/>
  <c r="BV804" i="2"/>
  <c r="BU777" i="2"/>
  <c r="BR765" i="2"/>
  <c r="BU760" i="2"/>
  <c r="BT754" i="2"/>
  <c r="BQ749" i="2"/>
  <c r="BP749" i="2"/>
  <c r="BV749" i="2"/>
  <c r="BR749" i="2"/>
  <c r="BS745" i="2"/>
  <c r="BO745" i="2"/>
  <c r="BP745" i="2"/>
  <c r="BS743" i="2"/>
  <c r="BO743" i="2"/>
  <c r="BT743" i="2"/>
  <c r="BV733" i="2"/>
  <c r="BS729" i="2"/>
  <c r="BO729" i="2"/>
  <c r="BQ729" i="2"/>
  <c r="BU729" i="2"/>
  <c r="BS797" i="2"/>
  <c r="BP796" i="2"/>
  <c r="BV790" i="2"/>
  <c r="BP778" i="2"/>
  <c r="BS769" i="2"/>
  <c r="BO723" i="2"/>
  <c r="BO719" i="2"/>
  <c r="BV717" i="2"/>
  <c r="BP717" i="2"/>
  <c r="BR716" i="2"/>
  <c r="BV713" i="2"/>
  <c r="BP713" i="2"/>
  <c r="BS697" i="2"/>
  <c r="BT694" i="2"/>
  <c r="BU693" i="2"/>
  <c r="BR690" i="2"/>
  <c r="BT678" i="2"/>
  <c r="BU677" i="2"/>
  <c r="BR674" i="2"/>
  <c r="BS666" i="2"/>
  <c r="BP657" i="2"/>
  <c r="BV655" i="2"/>
  <c r="BQ655" i="2"/>
  <c r="BV645" i="2"/>
  <c r="BV641" i="2"/>
  <c r="BO641" i="2"/>
  <c r="BR639" i="2"/>
  <c r="BR637" i="2"/>
  <c r="BR635" i="2"/>
  <c r="BV633" i="2"/>
  <c r="BV632" i="2"/>
  <c r="BP632" i="2"/>
  <c r="BR624" i="2"/>
  <c r="BS621" i="2"/>
  <c r="BS606" i="2"/>
  <c r="BT597" i="2"/>
  <c r="BP596" i="2"/>
  <c r="BV593" i="2"/>
  <c r="BP593" i="2"/>
  <c r="BO589" i="2"/>
  <c r="BQ583" i="2"/>
  <c r="BT581" i="2"/>
  <c r="BV580" i="2"/>
  <c r="BS577" i="2"/>
  <c r="BV573" i="2"/>
  <c r="BR569" i="2"/>
  <c r="BV567" i="2"/>
  <c r="BO565" i="2"/>
  <c r="BS565" i="2"/>
  <c r="BT554" i="2"/>
  <c r="BR541" i="2"/>
  <c r="BO541" i="2"/>
  <c r="BV541" i="2"/>
  <c r="BS541" i="2"/>
  <c r="BV816" i="2"/>
  <c r="BU812" i="2"/>
  <c r="BU805" i="2"/>
  <c r="BU772" i="2"/>
  <c r="BV740" i="2"/>
  <c r="BV725" i="2"/>
  <c r="BT717" i="2"/>
  <c r="BO717" i="2"/>
  <c r="BT713" i="2"/>
  <c r="BO713" i="2"/>
  <c r="BP697" i="2"/>
  <c r="BQ695" i="2"/>
  <c r="BQ693" i="2"/>
  <c r="BT689" i="2"/>
  <c r="BT688" i="2"/>
  <c r="BT682" i="2"/>
  <c r="BQ680" i="2"/>
  <c r="BQ677" i="2"/>
  <c r="BT673" i="2"/>
  <c r="BT672" i="2"/>
  <c r="BT670" i="2"/>
  <c r="BR660" i="2"/>
  <c r="BU659" i="2"/>
  <c r="BV657" i="2"/>
  <c r="BO657" i="2"/>
  <c r="BU655" i="2"/>
  <c r="BT648" i="2"/>
  <c r="BP645" i="2"/>
  <c r="BT633" i="2"/>
  <c r="BT632" i="2"/>
  <c r="BO632" i="2"/>
  <c r="BV624" i="2"/>
  <c r="BP624" i="2"/>
  <c r="BS622" i="2"/>
  <c r="BO621" i="2"/>
  <c r="BQ615" i="2"/>
  <c r="BO601" i="2"/>
  <c r="BS597" i="2"/>
  <c r="BS581" i="2"/>
  <c r="BS566" i="2"/>
  <c r="BT566" i="2"/>
  <c r="BP563" i="2"/>
  <c r="BR563" i="2"/>
  <c r="BS554" i="2"/>
  <c r="BP532" i="2"/>
  <c r="BQ532" i="2"/>
  <c r="BU532" i="2"/>
  <c r="BV705" i="2"/>
  <c r="BV697" i="2"/>
  <c r="BP695" i="2"/>
  <c r="BP693" i="2"/>
  <c r="BQ688" i="2"/>
  <c r="BP677" i="2"/>
  <c r="BQ672" i="2"/>
  <c r="BS670" i="2"/>
  <c r="BU665" i="2"/>
  <c r="BP659" i="2"/>
  <c r="BS648" i="2"/>
  <c r="BS646" i="2"/>
  <c r="BT634" i="2"/>
  <c r="BO633" i="2"/>
  <c r="BT624" i="2"/>
  <c r="BO597" i="2"/>
  <c r="BP581" i="2"/>
  <c r="BP573" i="2"/>
  <c r="BS573" i="2"/>
  <c r="BO569" i="2"/>
  <c r="BT569" i="2"/>
  <c r="BS564" i="2"/>
  <c r="BO564" i="2"/>
  <c r="BR549" i="2"/>
  <c r="BS549" i="2"/>
  <c r="BS569" i="2"/>
  <c r="BP567" i="2"/>
  <c r="BT567" i="2"/>
  <c r="BP539" i="2"/>
  <c r="BQ539" i="2"/>
  <c r="BP533" i="2"/>
  <c r="BO533" i="2"/>
  <c r="BT533" i="2"/>
  <c r="BT452" i="2"/>
  <c r="BP452" i="2"/>
  <c r="BQ346" i="2"/>
  <c r="BR346" i="2"/>
  <c r="BO344" i="2"/>
  <c r="BT344" i="2"/>
  <c r="BP344" i="2"/>
  <c r="BV344" i="2"/>
  <c r="BR328" i="2"/>
  <c r="BS328" i="2"/>
  <c r="BP325" i="2"/>
  <c r="BO325" i="2"/>
  <c r="BT325" i="2"/>
  <c r="BU325" i="2"/>
  <c r="BV323" i="2"/>
  <c r="BP300" i="2"/>
  <c r="BS300" i="2"/>
  <c r="BU296" i="2"/>
  <c r="BO296" i="2"/>
  <c r="BS296" i="2"/>
  <c r="BP287" i="2"/>
  <c r="BS287" i="2"/>
  <c r="BV287" i="2"/>
  <c r="BV553" i="2"/>
  <c r="BU544" i="2"/>
  <c r="BV540" i="2"/>
  <c r="BQ540" i="2"/>
  <c r="BV531" i="2"/>
  <c r="BV529" i="2"/>
  <c r="BT528" i="2"/>
  <c r="BU527" i="2"/>
  <c r="BP527" i="2"/>
  <c r="BO525" i="2"/>
  <c r="BP520" i="2"/>
  <c r="BR511" i="2"/>
  <c r="BR508" i="2"/>
  <c r="BV504" i="2"/>
  <c r="BQ504" i="2"/>
  <c r="BT499" i="2"/>
  <c r="BS498" i="2"/>
  <c r="BO497" i="2"/>
  <c r="BT495" i="2"/>
  <c r="BV493" i="2"/>
  <c r="BT490" i="2"/>
  <c r="BT485" i="2"/>
  <c r="BT472" i="2"/>
  <c r="BT464" i="2"/>
  <c r="BU463" i="2"/>
  <c r="BQ458" i="2"/>
  <c r="BS452" i="2"/>
  <c r="BO452" i="2"/>
  <c r="BQ451" i="2"/>
  <c r="BQ448" i="2"/>
  <c r="BV443" i="2"/>
  <c r="BT442" i="2"/>
  <c r="BQ439" i="2"/>
  <c r="BS432" i="2"/>
  <c r="BU427" i="2"/>
  <c r="BP427" i="2"/>
  <c r="BQ426" i="2"/>
  <c r="BU420" i="2"/>
  <c r="BV419" i="2"/>
  <c r="BU403" i="2"/>
  <c r="BP403" i="2"/>
  <c r="BV374" i="2"/>
  <c r="BT367" i="2"/>
  <c r="BQ359" i="2"/>
  <c r="BT358" i="2"/>
  <c r="BO353" i="2"/>
  <c r="BO352" i="2"/>
  <c r="BT350" i="2"/>
  <c r="BS348" i="2"/>
  <c r="BR331" i="2"/>
  <c r="BQ331" i="2"/>
  <c r="BS331" i="2"/>
  <c r="BR493" i="2"/>
  <c r="BV491" i="2"/>
  <c r="BS485" i="2"/>
  <c r="BV475" i="2"/>
  <c r="BP472" i="2"/>
  <c r="BS420" i="2"/>
  <c r="BU405" i="2"/>
  <c r="BV372" i="2"/>
  <c r="BR348" i="2"/>
  <c r="BV346" i="2"/>
  <c r="BS344" i="2"/>
  <c r="BV330" i="2"/>
  <c r="BR330" i="2"/>
  <c r="BT330" i="2"/>
  <c r="BO323" i="2"/>
  <c r="BS323" i="2"/>
  <c r="BP323" i="2"/>
  <c r="BT323" i="2"/>
  <c r="BQ323" i="2"/>
  <c r="BU323" i="2"/>
  <c r="BQ315" i="2"/>
  <c r="BR315" i="2"/>
  <c r="BR289" i="2"/>
  <c r="BP289" i="2"/>
  <c r="BV289" i="2"/>
  <c r="BQ289" i="2"/>
  <c r="BT289" i="2"/>
  <c r="BP519" i="2"/>
  <c r="BO505" i="2"/>
  <c r="BT497" i="2"/>
  <c r="BR491" i="2"/>
  <c r="BU486" i="2"/>
  <c r="BO485" i="2"/>
  <c r="BO472" i="2"/>
  <c r="BU452" i="2"/>
  <c r="BV451" i="2"/>
  <c r="BT444" i="2"/>
  <c r="BU426" i="2"/>
  <c r="BR420" i="2"/>
  <c r="BV411" i="2"/>
  <c r="BQ411" i="2"/>
  <c r="BT409" i="2"/>
  <c r="BT405" i="2"/>
  <c r="BR403" i="2"/>
  <c r="BT372" i="2"/>
  <c r="BU354" i="2"/>
  <c r="BT352" i="2"/>
  <c r="BT346" i="2"/>
  <c r="BR344" i="2"/>
  <c r="BP326" i="2"/>
  <c r="BU326" i="2"/>
  <c r="BQ326" i="2"/>
  <c r="BV326" i="2"/>
  <c r="BR326" i="2"/>
  <c r="BT322" i="2"/>
  <c r="BU322" i="2"/>
  <c r="BV322" i="2"/>
  <c r="BQ294" i="2"/>
  <c r="BO294" i="2"/>
  <c r="BT294" i="2"/>
  <c r="BP294" i="2"/>
  <c r="BV294" i="2"/>
  <c r="BR294" i="2"/>
  <c r="BV282" i="2"/>
  <c r="BP282" i="2"/>
  <c r="BT277" i="2"/>
  <c r="BV267" i="2"/>
  <c r="BT259" i="2"/>
  <c r="BR257" i="2"/>
  <c r="BS256" i="2"/>
  <c r="BT255" i="2"/>
  <c r="BS247" i="2"/>
  <c r="BS239" i="2"/>
  <c r="BV238" i="2"/>
  <c r="BT237" i="2"/>
  <c r="BS236" i="2"/>
  <c r="BP228" i="2"/>
  <c r="BV226" i="2"/>
  <c r="BR219" i="2"/>
  <c r="BR202" i="2"/>
  <c r="BU198" i="2"/>
  <c r="BS195" i="2"/>
  <c r="BO192" i="2"/>
  <c r="BV190" i="2"/>
  <c r="BP190" i="2"/>
  <c r="BR177" i="2"/>
  <c r="BT175" i="2"/>
  <c r="BU174" i="2"/>
  <c r="BQ174" i="2"/>
  <c r="BR170" i="2"/>
  <c r="BV169" i="2"/>
  <c r="BT161" i="2"/>
  <c r="BV158" i="2"/>
  <c r="BV157" i="2"/>
  <c r="BP157" i="2"/>
  <c r="BV154" i="2"/>
  <c r="BP154" i="2"/>
  <c r="BV149" i="2"/>
  <c r="BP149" i="2"/>
  <c r="BT147" i="2"/>
  <c r="BO147" i="2"/>
  <c r="BP125" i="2"/>
  <c r="BV115" i="2"/>
  <c r="BO113" i="2"/>
  <c r="BO109" i="2"/>
  <c r="BU102" i="2"/>
  <c r="BP96" i="2"/>
  <c r="BS84" i="2"/>
  <c r="BS80" i="2"/>
  <c r="BV77" i="2"/>
  <c r="BV54" i="2"/>
  <c r="BS47" i="2"/>
  <c r="BV44" i="2"/>
  <c r="BQ312" i="2"/>
  <c r="BP304" i="2"/>
  <c r="BT297" i="2"/>
  <c r="BT282" i="2"/>
  <c r="BR271" i="2"/>
  <c r="BV269" i="2"/>
  <c r="BR267" i="2"/>
  <c r="BS260" i="2"/>
  <c r="BS259" i="2"/>
  <c r="BV257" i="2"/>
  <c r="BQ257" i="2"/>
  <c r="BP256" i="2"/>
  <c r="BS255" i="2"/>
  <c r="BR242" i="2"/>
  <c r="BR239" i="2"/>
  <c r="BR237" i="2"/>
  <c r="BT233" i="2"/>
  <c r="BS231" i="2"/>
  <c r="BO228" i="2"/>
  <c r="BS226" i="2"/>
  <c r="BO219" i="2"/>
  <c r="BV202" i="2"/>
  <c r="BP202" i="2"/>
  <c r="BP195" i="2"/>
  <c r="BT193" i="2"/>
  <c r="BT190" i="2"/>
  <c r="BO190" i="2"/>
  <c r="BQ177" i="2"/>
  <c r="BR175" i="2"/>
  <c r="BT174" i="2"/>
  <c r="BP174" i="2"/>
  <c r="BV170" i="2"/>
  <c r="BQ170" i="2"/>
  <c r="BR169" i="2"/>
  <c r="BT167" i="2"/>
  <c r="BU165" i="2"/>
  <c r="BR161" i="2"/>
  <c r="BR158" i="2"/>
  <c r="BR115" i="2"/>
  <c r="BS103" i="2"/>
  <c r="BQ102" i="2"/>
  <c r="BR84" i="2"/>
  <c r="BR77" i="2"/>
  <c r="BV69" i="2"/>
  <c r="BR54" i="2"/>
  <c r="BT48" i="2"/>
  <c r="BV319" i="2"/>
  <c r="BT318" i="2"/>
  <c r="BQ297" i="2"/>
  <c r="BP271" i="2"/>
  <c r="BP267" i="2"/>
  <c r="BP260" i="2"/>
  <c r="BU257" i="2"/>
  <c r="BP239" i="2"/>
  <c r="BQ237" i="2"/>
  <c r="BT202" i="2"/>
  <c r="BV195" i="2"/>
  <c r="BO195" i="2"/>
  <c r="BQ193" i="2"/>
  <c r="BP191" i="2"/>
  <c r="BS174" i="2"/>
  <c r="BU170" i="2"/>
  <c r="BS167" i="2"/>
  <c r="BT157" i="2"/>
  <c r="BT149" i="2"/>
  <c r="BU125" i="2"/>
  <c r="BO124" i="2"/>
  <c r="BO115" i="2"/>
  <c r="BT113" i="2"/>
  <c r="BP102" i="2"/>
  <c r="BT96" i="2"/>
  <c r="BQ87" i="2"/>
  <c r="BP84" i="2"/>
  <c r="BV64" i="2"/>
  <c r="BV61" i="2"/>
  <c r="BP54" i="2"/>
  <c r="BQ48" i="2"/>
  <c r="BS1003" i="2"/>
  <c r="BT1001" i="2"/>
  <c r="BU972" i="2"/>
  <c r="BV939" i="2"/>
  <c r="BR864" i="2"/>
  <c r="BO864" i="2"/>
  <c r="BT852" i="2"/>
  <c r="BP825" i="2"/>
  <c r="BR825" i="2"/>
  <c r="BT774" i="2"/>
  <c r="BR710" i="2"/>
  <c r="BO710" i="2"/>
  <c r="BS987" i="2"/>
  <c r="BU964" i="2"/>
  <c r="BU956" i="2"/>
  <c r="BU864" i="2"/>
  <c r="BS803" i="2"/>
  <c r="BO803" i="2"/>
  <c r="BR758" i="2"/>
  <c r="BV758" i="2"/>
  <c r="BR1005" i="2"/>
  <c r="BR999" i="2"/>
  <c r="BR993" i="2"/>
  <c r="BR991" i="2"/>
  <c r="BT972" i="2"/>
  <c r="BV971" i="2"/>
  <c r="BV963" i="2"/>
  <c r="BT939" i="2"/>
  <c r="BT864" i="2"/>
  <c r="BR860" i="2"/>
  <c r="BO860" i="2"/>
  <c r="BP850" i="2"/>
  <c r="BT850" i="2"/>
  <c r="BR844" i="2"/>
  <c r="BP844" i="2"/>
  <c r="BQ842" i="2"/>
  <c r="BR842" i="2"/>
  <c r="BO833" i="2"/>
  <c r="BV833" i="2"/>
  <c r="BQ829" i="2"/>
  <c r="BP829" i="2"/>
  <c r="BV829" i="2"/>
  <c r="BV825" i="2"/>
  <c r="BO785" i="2"/>
  <c r="BU785" i="2"/>
  <c r="BU781" i="2"/>
  <c r="BS779" i="2"/>
  <c r="BO779" i="2"/>
  <c r="BT776" i="2"/>
  <c r="BS774" i="2"/>
  <c r="BQ772" i="2"/>
  <c r="BO771" i="2"/>
  <c r="BR770" i="2"/>
  <c r="BV770" i="2"/>
  <c r="BO766" i="2"/>
  <c r="BT766" i="2"/>
  <c r="BO762" i="2"/>
  <c r="BR762" i="2"/>
  <c r="BO759" i="2"/>
  <c r="BU753" i="2"/>
  <c r="BO751" i="2"/>
  <c r="BS751" i="2"/>
  <c r="BO738" i="2"/>
  <c r="BT738" i="2"/>
  <c r="BP738" i="2"/>
  <c r="BV738" i="2"/>
  <c r="BP736" i="2"/>
  <c r="BU736" i="2"/>
  <c r="BQ736" i="2"/>
  <c r="BV736" i="2"/>
  <c r="BV732" i="2"/>
  <c r="BR730" i="2"/>
  <c r="BS730" i="2"/>
  <c r="BT718" i="2"/>
  <c r="BS718" i="2"/>
  <c r="BU705" i="2"/>
  <c r="BP703" i="2"/>
  <c r="BQ703" i="2"/>
  <c r="BR701" i="2"/>
  <c r="BQ700" i="2"/>
  <c r="BT700" i="2"/>
  <c r="BV700" i="2"/>
  <c r="BO694" i="2"/>
  <c r="BR694" i="2"/>
  <c r="BT686" i="2"/>
  <c r="BO682" i="2"/>
  <c r="BR682" i="2"/>
  <c r="BO678" i="2"/>
  <c r="BR678" i="2"/>
  <c r="BR661" i="2"/>
  <c r="BO661" i="2"/>
  <c r="BP661" i="2"/>
  <c r="BT661" i="2"/>
  <c r="BP647" i="2"/>
  <c r="BR647" i="2"/>
  <c r="BT647" i="2"/>
  <c r="BT625" i="2"/>
  <c r="BR625" i="2"/>
  <c r="BO617" i="2"/>
  <c r="BS617" i="2"/>
  <c r="BV617" i="2"/>
  <c r="BQ608" i="2"/>
  <c r="BR608" i="2"/>
  <c r="BS608" i="2"/>
  <c r="BP545" i="2"/>
  <c r="BR545" i="2"/>
  <c r="BT1005" i="2"/>
  <c r="BS999" i="2"/>
  <c r="BU980" i="2"/>
  <c r="BV947" i="2"/>
  <c r="BP858" i="2"/>
  <c r="BO858" i="2"/>
  <c r="BR852" i="2"/>
  <c r="BP852" i="2"/>
  <c r="BU852" i="2"/>
  <c r="BR756" i="2"/>
  <c r="BV756" i="2"/>
  <c r="BQ741" i="2"/>
  <c r="BS741" i="2"/>
  <c r="BO725" i="2"/>
  <c r="BS725" i="2"/>
  <c r="BP725" i="2"/>
  <c r="BT725" i="2"/>
  <c r="BO618" i="2"/>
  <c r="BS618" i="2"/>
  <c r="BT618" i="2"/>
  <c r="BP613" i="2"/>
  <c r="BR613" i="2"/>
  <c r="BS613" i="2"/>
  <c r="BU478" i="2"/>
  <c r="BP478" i="2"/>
  <c r="BQ478" i="2"/>
  <c r="BT478" i="2"/>
  <c r="BO258" i="2"/>
  <c r="BP258" i="2"/>
  <c r="BU258" i="2"/>
  <c r="BQ258" i="2"/>
  <c r="BV258" i="2"/>
  <c r="BR258" i="2"/>
  <c r="BT258" i="2"/>
  <c r="BP76" i="2"/>
  <c r="BR76" i="2"/>
  <c r="BT76" i="2"/>
  <c r="BV76" i="2"/>
  <c r="BR1003" i="2"/>
  <c r="BR1001" i="2"/>
  <c r="BR997" i="2"/>
  <c r="BR995" i="2"/>
  <c r="BR987" i="2"/>
  <c r="BT980" i="2"/>
  <c r="BV979" i="2"/>
  <c r="BT956" i="2"/>
  <c r="BV955" i="2"/>
  <c r="BS942" i="2"/>
  <c r="BS922" i="2"/>
  <c r="BT916" i="2"/>
  <c r="BT912" i="2"/>
  <c r="BS904" i="2"/>
  <c r="BR902" i="2"/>
  <c r="BV1005" i="2"/>
  <c r="BQ1005" i="2"/>
  <c r="BV1003" i="2"/>
  <c r="BP1003" i="2"/>
  <c r="BV1001" i="2"/>
  <c r="BQ1001" i="2"/>
  <c r="BV999" i="2"/>
  <c r="BP999" i="2"/>
  <c r="BV997" i="2"/>
  <c r="BQ997" i="2"/>
  <c r="BV995" i="2"/>
  <c r="BP995" i="2"/>
  <c r="BV993" i="2"/>
  <c r="BQ993" i="2"/>
  <c r="BV991" i="2"/>
  <c r="BP991" i="2"/>
  <c r="BV989" i="2"/>
  <c r="BQ989" i="2"/>
  <c r="BV987" i="2"/>
  <c r="BP987" i="2"/>
  <c r="BP980" i="2"/>
  <c r="BT979" i="2"/>
  <c r="BP972" i="2"/>
  <c r="BT971" i="2"/>
  <c r="BP964" i="2"/>
  <c r="BT963" i="2"/>
  <c r="BP956" i="2"/>
  <c r="BT955" i="2"/>
  <c r="BR950" i="2"/>
  <c r="BO948" i="2"/>
  <c r="BR947" i="2"/>
  <c r="BV945" i="2"/>
  <c r="BR942" i="2"/>
  <c r="BO940" i="2"/>
  <c r="BR939" i="2"/>
  <c r="BV937" i="2"/>
  <c r="BS930" i="2"/>
  <c r="BT929" i="2"/>
  <c r="BR922" i="2"/>
  <c r="BS916" i="2"/>
  <c r="BS912" i="2"/>
  <c r="BS908" i="2"/>
  <c r="BQ904" i="2"/>
  <c r="BT903" i="2"/>
  <c r="BU902" i="2"/>
  <c r="BQ902" i="2"/>
  <c r="BV901" i="2"/>
  <c r="BO900" i="2"/>
  <c r="BO898" i="2"/>
  <c r="BS884" i="2"/>
  <c r="BS880" i="2"/>
  <c r="BV877" i="2"/>
  <c r="BT876" i="2"/>
  <c r="BS868" i="2"/>
  <c r="BS864" i="2"/>
  <c r="BT861" i="2"/>
  <c r="BP861" i="2"/>
  <c r="BP854" i="2"/>
  <c r="BT854" i="2"/>
  <c r="BQ852" i="2"/>
  <c r="BR850" i="2"/>
  <c r="BT844" i="2"/>
  <c r="BS842" i="2"/>
  <c r="BO831" i="2"/>
  <c r="BU831" i="2"/>
  <c r="BS829" i="2"/>
  <c r="BS825" i="2"/>
  <c r="BO821" i="2"/>
  <c r="BV821" i="2"/>
  <c r="BP808" i="2"/>
  <c r="BV808" i="2"/>
  <c r="BP804" i="2"/>
  <c r="BT802" i="2"/>
  <c r="BT800" i="2"/>
  <c r="BP800" i="2"/>
  <c r="BT793" i="2"/>
  <c r="BO781" i="2"/>
  <c r="BS781" i="2"/>
  <c r="BP774" i="2"/>
  <c r="BS757" i="2"/>
  <c r="BU757" i="2"/>
  <c r="BO746" i="2"/>
  <c r="BR746" i="2"/>
  <c r="BU741" i="2"/>
  <c r="BO739" i="2"/>
  <c r="BT739" i="2"/>
  <c r="BR725" i="2"/>
  <c r="BT702" i="2"/>
  <c r="BR702" i="2"/>
  <c r="BS702" i="2"/>
  <c r="BT663" i="2"/>
  <c r="BQ663" i="2"/>
  <c r="BV663" i="2"/>
  <c r="BT640" i="2"/>
  <c r="BQ640" i="2"/>
  <c r="BV640" i="2"/>
  <c r="BQ607" i="2"/>
  <c r="BT607" i="2"/>
  <c r="BV607" i="2"/>
  <c r="BQ575" i="2"/>
  <c r="BT575" i="2"/>
  <c r="BU575" i="2"/>
  <c r="BT997" i="2"/>
  <c r="BS995" i="2"/>
  <c r="BT993" i="2"/>
  <c r="BS991" i="2"/>
  <c r="BT989" i="2"/>
  <c r="BQ753" i="2"/>
  <c r="BV753" i="2"/>
  <c r="BR753" i="2"/>
  <c r="BR748" i="2"/>
  <c r="BP748" i="2"/>
  <c r="BV748" i="2"/>
  <c r="BQ748" i="2"/>
  <c r="BS650" i="2"/>
  <c r="BO650" i="2"/>
  <c r="BP650" i="2"/>
  <c r="BU650" i="2"/>
  <c r="BT425" i="2"/>
  <c r="BS425" i="2"/>
  <c r="BR376" i="2"/>
  <c r="BO376" i="2"/>
  <c r="BV376" i="2"/>
  <c r="BP376" i="2"/>
  <c r="BS376" i="2"/>
  <c r="BT376" i="2"/>
  <c r="BT343" i="2"/>
  <c r="BV343" i="2"/>
  <c r="BR302" i="2"/>
  <c r="BS302" i="2"/>
  <c r="BP302" i="2"/>
  <c r="BV302" i="2"/>
  <c r="BQ266" i="2"/>
  <c r="BV266" i="2"/>
  <c r="BP123" i="2"/>
  <c r="BT123" i="2"/>
  <c r="BU123" i="2"/>
  <c r="BR123" i="2"/>
  <c r="BO70" i="2"/>
  <c r="BR70" i="2"/>
  <c r="BS70" i="2"/>
  <c r="BT70" i="2"/>
  <c r="BR989" i="2"/>
  <c r="BT964" i="2"/>
  <c r="BS950" i="2"/>
  <c r="BT947" i="2"/>
  <c r="BT930" i="2"/>
  <c r="BT908" i="2"/>
  <c r="BV902" i="2"/>
  <c r="BV1006" i="2"/>
  <c r="BU1005" i="2"/>
  <c r="BT1003" i="2"/>
  <c r="BU1001" i="2"/>
  <c r="BT999" i="2"/>
  <c r="BU997" i="2"/>
  <c r="BT995" i="2"/>
  <c r="BU993" i="2"/>
  <c r="BT991" i="2"/>
  <c r="BU989" i="2"/>
  <c r="BT987" i="2"/>
  <c r="BS982" i="2"/>
  <c r="BO980" i="2"/>
  <c r="BV977" i="2"/>
  <c r="BR974" i="2"/>
  <c r="BO972" i="2"/>
  <c r="BV969" i="2"/>
  <c r="BR966" i="2"/>
  <c r="BO964" i="2"/>
  <c r="BV961" i="2"/>
  <c r="BR958" i="2"/>
  <c r="BO956" i="2"/>
  <c r="BP953" i="2"/>
  <c r="BV950" i="2"/>
  <c r="BP950" i="2"/>
  <c r="BP945" i="2"/>
  <c r="BV942" i="2"/>
  <c r="BP942" i="2"/>
  <c r="BP937" i="2"/>
  <c r="BS932" i="2"/>
  <c r="BP931" i="2"/>
  <c r="BP930" i="2"/>
  <c r="BR929" i="2"/>
  <c r="BP925" i="2"/>
  <c r="BV922" i="2"/>
  <c r="BP922" i="2"/>
  <c r="BP916" i="2"/>
  <c r="BR914" i="2"/>
  <c r="BP912" i="2"/>
  <c r="BR910" i="2"/>
  <c r="BP908" i="2"/>
  <c r="BS906" i="2"/>
  <c r="BU904" i="2"/>
  <c r="BP904" i="2"/>
  <c r="BT902" i="2"/>
  <c r="BR886" i="2"/>
  <c r="BP884" i="2"/>
  <c r="BR882" i="2"/>
  <c r="BP880" i="2"/>
  <c r="BS878" i="2"/>
  <c r="BR877" i="2"/>
  <c r="BO876" i="2"/>
  <c r="BR870" i="2"/>
  <c r="BP868" i="2"/>
  <c r="BR866" i="2"/>
  <c r="BP864" i="2"/>
  <c r="BP862" i="2"/>
  <c r="BO862" i="2"/>
  <c r="BT860" i="2"/>
  <c r="BS858" i="2"/>
  <c r="BT857" i="2"/>
  <c r="BP857" i="2"/>
  <c r="BR854" i="2"/>
  <c r="BO852" i="2"/>
  <c r="BV850" i="2"/>
  <c r="BQ850" i="2"/>
  <c r="BR848" i="2"/>
  <c r="BP848" i="2"/>
  <c r="BU848" i="2"/>
  <c r="BQ846" i="2"/>
  <c r="BR846" i="2"/>
  <c r="BS844" i="2"/>
  <c r="BP842" i="2"/>
  <c r="BR840" i="2"/>
  <c r="BP840" i="2"/>
  <c r="BT831" i="2"/>
  <c r="BR829" i="2"/>
  <c r="BO825" i="2"/>
  <c r="BQ820" i="2"/>
  <c r="BU816" i="2"/>
  <c r="BT815" i="2"/>
  <c r="BR806" i="2"/>
  <c r="BT806" i="2"/>
  <c r="BP802" i="2"/>
  <c r="BR798" i="2"/>
  <c r="BT798" i="2"/>
  <c r="BS793" i="2"/>
  <c r="BR785" i="2"/>
  <c r="BS783" i="2"/>
  <c r="BR781" i="2"/>
  <c r="BU780" i="2"/>
  <c r="BV774" i="2"/>
  <c r="BO774" i="2"/>
  <c r="BT770" i="2"/>
  <c r="BR766" i="2"/>
  <c r="BS763" i="2"/>
  <c r="BO763" i="2"/>
  <c r="BP758" i="2"/>
  <c r="BQ756" i="2"/>
  <c r="BP753" i="2"/>
  <c r="BP752" i="2"/>
  <c r="BU752" i="2"/>
  <c r="BQ752" i="2"/>
  <c r="BV752" i="2"/>
  <c r="BT748" i="2"/>
  <c r="BO741" i="2"/>
  <c r="BQ732" i="2"/>
  <c r="BR732" i="2"/>
  <c r="BQ725" i="2"/>
  <c r="BQ705" i="2"/>
  <c r="BS705" i="2"/>
  <c r="BP701" i="2"/>
  <c r="BT701" i="2"/>
  <c r="BQ701" i="2"/>
  <c r="BU701" i="2"/>
  <c r="BO698" i="2"/>
  <c r="BQ692" i="2"/>
  <c r="BO686" i="2"/>
  <c r="BR686" i="2"/>
  <c r="BR681" i="2"/>
  <c r="BP681" i="2"/>
  <c r="BT681" i="2"/>
  <c r="BQ676" i="2"/>
  <c r="BP654" i="2"/>
  <c r="BU654" i="2"/>
  <c r="BT651" i="2"/>
  <c r="BQ651" i="2"/>
  <c r="BV651" i="2"/>
  <c r="BP636" i="2"/>
  <c r="BQ636" i="2"/>
  <c r="BU636" i="2"/>
  <c r="BP619" i="2"/>
  <c r="BU619" i="2"/>
  <c r="BQ619" i="2"/>
  <c r="BV619" i="2"/>
  <c r="BR619" i="2"/>
  <c r="BV613" i="2"/>
  <c r="BO605" i="2"/>
  <c r="BP605" i="2"/>
  <c r="BT605" i="2"/>
  <c r="BP595" i="2"/>
  <c r="BU595" i="2"/>
  <c r="BQ595" i="2"/>
  <c r="BV595" i="2"/>
  <c r="BR595" i="2"/>
  <c r="BR591" i="2"/>
  <c r="BP591" i="2"/>
  <c r="BV591" i="2"/>
  <c r="BQ591" i="2"/>
  <c r="BT591" i="2"/>
  <c r="BR670" i="2"/>
  <c r="BR666" i="2"/>
  <c r="BT665" i="2"/>
  <c r="BS662" i="2"/>
  <c r="BV653" i="2"/>
  <c r="BP648" i="2"/>
  <c r="BT644" i="2"/>
  <c r="BP644" i="2"/>
  <c r="BV639" i="2"/>
  <c r="BQ639" i="2"/>
  <c r="BV637" i="2"/>
  <c r="BP637" i="2"/>
  <c r="BV635" i="2"/>
  <c r="BQ635" i="2"/>
  <c r="BS634" i="2"/>
  <c r="BR588" i="2"/>
  <c r="BT588" i="2"/>
  <c r="BS582" i="2"/>
  <c r="BT582" i="2"/>
  <c r="BO552" i="2"/>
  <c r="BS552" i="2"/>
  <c r="BP552" i="2"/>
  <c r="BT552" i="2"/>
  <c r="BQ552" i="2"/>
  <c r="BU552" i="2"/>
  <c r="BP523" i="2"/>
  <c r="BR523" i="2"/>
  <c r="BT523" i="2"/>
  <c r="BO513" i="2"/>
  <c r="BT513" i="2"/>
  <c r="BP513" i="2"/>
  <c r="BV513" i="2"/>
  <c r="BR513" i="2"/>
  <c r="BP501" i="2"/>
  <c r="BR501" i="2"/>
  <c r="BS501" i="2"/>
  <c r="BU749" i="2"/>
  <c r="BU717" i="2"/>
  <c r="BV716" i="2"/>
  <c r="BU713" i="2"/>
  <c r="BP665" i="2"/>
  <c r="BU660" i="2"/>
  <c r="BV659" i="2"/>
  <c r="BP653" i="2"/>
  <c r="BV648" i="2"/>
  <c r="BS644" i="2"/>
  <c r="BU639" i="2"/>
  <c r="BT637" i="2"/>
  <c r="BU635" i="2"/>
  <c r="BS633" i="2"/>
  <c r="BR621" i="2"/>
  <c r="BV620" i="2"/>
  <c r="BU616" i="2"/>
  <c r="BQ616" i="2"/>
  <c r="BU615" i="2"/>
  <c r="BU604" i="2"/>
  <c r="BQ604" i="2"/>
  <c r="BT601" i="2"/>
  <c r="BR597" i="2"/>
  <c r="BU596" i="2"/>
  <c r="BP587" i="2"/>
  <c r="BR587" i="2"/>
  <c r="BO580" i="2"/>
  <c r="BS580" i="2"/>
  <c r="BP580" i="2"/>
  <c r="BT580" i="2"/>
  <c r="BO557" i="2"/>
  <c r="BT557" i="2"/>
  <c r="BP557" i="2"/>
  <c r="BV557" i="2"/>
  <c r="BR557" i="2"/>
  <c r="BO542" i="2"/>
  <c r="BS542" i="2"/>
  <c r="BQ515" i="2"/>
  <c r="BT515" i="2"/>
  <c r="BT512" i="2"/>
  <c r="BP512" i="2"/>
  <c r="BU512" i="2"/>
  <c r="BV512" i="2"/>
  <c r="BR509" i="2"/>
  <c r="BS509" i="2"/>
  <c r="BO506" i="2"/>
  <c r="BS506" i="2"/>
  <c r="BP487" i="2"/>
  <c r="BU487" i="2"/>
  <c r="BO484" i="2"/>
  <c r="BV484" i="2"/>
  <c r="BP484" i="2"/>
  <c r="BS484" i="2"/>
  <c r="BQ435" i="2"/>
  <c r="BV435" i="2"/>
  <c r="BR435" i="2"/>
  <c r="BP435" i="2"/>
  <c r="BT435" i="2"/>
  <c r="BU435" i="2"/>
  <c r="BP633" i="2"/>
  <c r="BU632" i="2"/>
  <c r="BV621" i="2"/>
  <c r="BT616" i="2"/>
  <c r="BT604" i="2"/>
  <c r="BV597" i="2"/>
  <c r="BU580" i="2"/>
  <c r="BO576" i="2"/>
  <c r="BS576" i="2"/>
  <c r="BP576" i="2"/>
  <c r="BT576" i="2"/>
  <c r="BQ576" i="2"/>
  <c r="BU576" i="2"/>
  <c r="BO561" i="2"/>
  <c r="BS561" i="2"/>
  <c r="BT561" i="2"/>
  <c r="BP556" i="2"/>
  <c r="BR556" i="2"/>
  <c r="BU556" i="2"/>
  <c r="BV552" i="2"/>
  <c r="BS526" i="2"/>
  <c r="BO526" i="2"/>
  <c r="BO521" i="2"/>
  <c r="BS521" i="2"/>
  <c r="BP479" i="2"/>
  <c r="BU479" i="2"/>
  <c r="BQ479" i="2"/>
  <c r="BV479" i="2"/>
  <c r="BR479" i="2"/>
  <c r="BP460" i="2"/>
  <c r="BS460" i="2"/>
  <c r="BO460" i="2"/>
  <c r="BT460" i="2"/>
  <c r="BV460" i="2"/>
  <c r="BS453" i="2"/>
  <c r="BP453" i="2"/>
  <c r="BT453" i="2"/>
  <c r="BQ434" i="2"/>
  <c r="BT434" i="2"/>
  <c r="BQ431" i="2"/>
  <c r="BR431" i="2"/>
  <c r="BO424" i="2"/>
  <c r="BS424" i="2"/>
  <c r="BU419" i="2"/>
  <c r="BO416" i="2"/>
  <c r="BT416" i="2"/>
  <c r="BP416" i="2"/>
  <c r="BV416" i="2"/>
  <c r="BT414" i="2"/>
  <c r="BP413" i="2"/>
  <c r="BT413" i="2"/>
  <c r="BU413" i="2"/>
  <c r="BO399" i="2"/>
  <c r="BT399" i="2"/>
  <c r="BP399" i="2"/>
  <c r="BV399" i="2"/>
  <c r="BR399" i="2"/>
  <c r="BR392" i="2"/>
  <c r="BO392" i="2"/>
  <c r="BV392" i="2"/>
  <c r="BP392" i="2"/>
  <c r="BS392" i="2"/>
  <c r="BQ342" i="2"/>
  <c r="BV342" i="2"/>
  <c r="BR342" i="2"/>
  <c r="BP342" i="2"/>
  <c r="BT342" i="2"/>
  <c r="BU342" i="2"/>
  <c r="BO254" i="2"/>
  <c r="BS254" i="2"/>
  <c r="BP254" i="2"/>
  <c r="BT254" i="2"/>
  <c r="BQ254" i="2"/>
  <c r="BR254" i="2"/>
  <c r="BU254" i="2"/>
  <c r="BR229" i="2"/>
  <c r="BT229" i="2"/>
  <c r="BO212" i="2"/>
  <c r="BU212" i="2"/>
  <c r="BP212" i="2"/>
  <c r="BS212" i="2"/>
  <c r="BT212" i="2"/>
  <c r="BP181" i="2"/>
  <c r="BQ181" i="2"/>
  <c r="BR181" i="2"/>
  <c r="BT181" i="2"/>
  <c r="BV181" i="2"/>
  <c r="BO590" i="2"/>
  <c r="BV581" i="2"/>
  <c r="BO581" i="2"/>
  <c r="BU567" i="2"/>
  <c r="BU555" i="2"/>
  <c r="BS544" i="2"/>
  <c r="BV543" i="2"/>
  <c r="BS540" i="2"/>
  <c r="BR533" i="2"/>
  <c r="BV532" i="2"/>
  <c r="BS525" i="2"/>
  <c r="BS520" i="2"/>
  <c r="BU519" i="2"/>
  <c r="BV516" i="2"/>
  <c r="BU511" i="2"/>
  <c r="BU508" i="2"/>
  <c r="BS504" i="2"/>
  <c r="BR497" i="2"/>
  <c r="BR495" i="2"/>
  <c r="BT483" i="2"/>
  <c r="BO476" i="2"/>
  <c r="BU476" i="2"/>
  <c r="BP457" i="2"/>
  <c r="BT454" i="2"/>
  <c r="BO448" i="2"/>
  <c r="BS448" i="2"/>
  <c r="BP448" i="2"/>
  <c r="BT448" i="2"/>
  <c r="BO437" i="2"/>
  <c r="BP437" i="2"/>
  <c r="BO401" i="2"/>
  <c r="BT401" i="2"/>
  <c r="BV396" i="2"/>
  <c r="BR396" i="2"/>
  <c r="BS396" i="2"/>
  <c r="BS347" i="2"/>
  <c r="BU347" i="2"/>
  <c r="BP279" i="2"/>
  <c r="BV279" i="2"/>
  <c r="BR279" i="2"/>
  <c r="BO279" i="2"/>
  <c r="BS279" i="2"/>
  <c r="BT279" i="2"/>
  <c r="BT264" i="2"/>
  <c r="BU264" i="2"/>
  <c r="BO210" i="2"/>
  <c r="BS210" i="2"/>
  <c r="BP210" i="2"/>
  <c r="BT210" i="2"/>
  <c r="BQ210" i="2"/>
  <c r="BR210" i="2"/>
  <c r="BU210" i="2"/>
  <c r="BV533" i="2"/>
  <c r="BV497" i="2"/>
  <c r="BV495" i="2"/>
  <c r="BV431" i="2"/>
  <c r="BQ423" i="2"/>
  <c r="BR423" i="2"/>
  <c r="BQ419" i="2"/>
  <c r="BS419" i="2"/>
  <c r="BS416" i="2"/>
  <c r="BQ414" i="2"/>
  <c r="BV414" i="2"/>
  <c r="BR414" i="2"/>
  <c r="BP370" i="2"/>
  <c r="BQ370" i="2"/>
  <c r="BU370" i="2"/>
  <c r="BV370" i="2"/>
  <c r="BO333" i="2"/>
  <c r="BU333" i="2"/>
  <c r="BP225" i="2"/>
  <c r="BT225" i="2"/>
  <c r="BO214" i="2"/>
  <c r="BR214" i="2"/>
  <c r="BS214" i="2"/>
  <c r="BP214" i="2"/>
  <c r="BV214" i="2"/>
  <c r="BP463" i="2"/>
  <c r="BS461" i="2"/>
  <c r="BP451" i="2"/>
  <c r="BV432" i="2"/>
  <c r="BV420" i="2"/>
  <c r="BS411" i="2"/>
  <c r="BU406" i="2"/>
  <c r="BO405" i="2"/>
  <c r="BS403" i="2"/>
  <c r="BQ395" i="2"/>
  <c r="BV395" i="2"/>
  <c r="BP391" i="2"/>
  <c r="BR390" i="2"/>
  <c r="BV383" i="2"/>
  <c r="BT375" i="2"/>
  <c r="BR374" i="2"/>
  <c r="BP372" i="2"/>
  <c r="BR367" i="2"/>
  <c r="BO363" i="2"/>
  <c r="BP357" i="2"/>
  <c r="BT357" i="2"/>
  <c r="BU355" i="2"/>
  <c r="BQ354" i="2"/>
  <c r="BR350" i="2"/>
  <c r="BO339" i="2"/>
  <c r="BS339" i="2"/>
  <c r="BP339" i="2"/>
  <c r="BT339" i="2"/>
  <c r="BP335" i="2"/>
  <c r="BV335" i="2"/>
  <c r="BR335" i="2"/>
  <c r="BT329" i="2"/>
  <c r="BO328" i="2"/>
  <c r="BT328" i="2"/>
  <c r="BP328" i="2"/>
  <c r="BV328" i="2"/>
  <c r="BT295" i="2"/>
  <c r="BS291" i="2"/>
  <c r="BS286" i="2"/>
  <c r="BQ277" i="2"/>
  <c r="BV277" i="2"/>
  <c r="BR277" i="2"/>
  <c r="BQ273" i="2"/>
  <c r="BV273" i="2"/>
  <c r="BV265" i="2"/>
  <c r="BP259" i="2"/>
  <c r="BV259" i="2"/>
  <c r="BR259" i="2"/>
  <c r="BR245" i="2"/>
  <c r="BR226" i="2"/>
  <c r="BO222" i="2"/>
  <c r="BR222" i="2"/>
  <c r="BS222" i="2"/>
  <c r="BU217" i="2"/>
  <c r="BS204" i="2"/>
  <c r="BO204" i="2"/>
  <c r="BP204" i="2"/>
  <c r="BS199" i="2"/>
  <c r="BS188" i="2"/>
  <c r="BO188" i="2"/>
  <c r="BP188" i="2"/>
  <c r="BT188" i="2"/>
  <c r="BO172" i="2"/>
  <c r="BP172" i="2"/>
  <c r="BQ133" i="2"/>
  <c r="BO133" i="2"/>
  <c r="BU133" i="2"/>
  <c r="BP133" i="2"/>
  <c r="BS133" i="2"/>
  <c r="BT133" i="2"/>
  <c r="BQ94" i="2"/>
  <c r="BT94" i="2"/>
  <c r="BU94" i="2"/>
  <c r="BP94" i="2"/>
  <c r="BP72" i="2"/>
  <c r="BQ72" i="2"/>
  <c r="BR72" i="2"/>
  <c r="BT72" i="2"/>
  <c r="BV72" i="2"/>
  <c r="BT394" i="2"/>
  <c r="BP389" i="2"/>
  <c r="BO389" i="2"/>
  <c r="BR383" i="2"/>
  <c r="BP373" i="2"/>
  <c r="BO373" i="2"/>
  <c r="BQ358" i="2"/>
  <c r="BV358" i="2"/>
  <c r="BO355" i="2"/>
  <c r="BS355" i="2"/>
  <c r="BP341" i="2"/>
  <c r="BT341" i="2"/>
  <c r="BU341" i="2"/>
  <c r="BT308" i="2"/>
  <c r="BO307" i="2"/>
  <c r="BT307" i="2"/>
  <c r="BP307" i="2"/>
  <c r="BV307" i="2"/>
  <c r="BP305" i="2"/>
  <c r="BU305" i="2"/>
  <c r="BQ305" i="2"/>
  <c r="BV305" i="2"/>
  <c r="BT301" i="2"/>
  <c r="BU301" i="2"/>
  <c r="BR283" i="2"/>
  <c r="BS283" i="2"/>
  <c r="BU277" i="2"/>
  <c r="BT276" i="2"/>
  <c r="BU276" i="2"/>
  <c r="BP269" i="2"/>
  <c r="BQ269" i="2"/>
  <c r="BR269" i="2"/>
  <c r="BP241" i="2"/>
  <c r="BO234" i="2"/>
  <c r="BS234" i="2"/>
  <c r="BP234" i="2"/>
  <c r="BT234" i="2"/>
  <c r="BV230" i="2"/>
  <c r="BS223" i="2"/>
  <c r="BT223" i="2"/>
  <c r="BT221" i="2"/>
  <c r="BU221" i="2"/>
  <c r="BO187" i="2"/>
  <c r="BR187" i="2"/>
  <c r="BS187" i="2"/>
  <c r="BT187" i="2"/>
  <c r="BP155" i="2"/>
  <c r="BT155" i="2"/>
  <c r="BO155" i="2"/>
  <c r="BV155" i="2"/>
  <c r="BQ129" i="2"/>
  <c r="BO129" i="2"/>
  <c r="BR66" i="2"/>
  <c r="BS66" i="2"/>
  <c r="BO66" i="2"/>
  <c r="BT66" i="2"/>
  <c r="BO58" i="2"/>
  <c r="BR58" i="2"/>
  <c r="BS58" i="2"/>
  <c r="BP390" i="2"/>
  <c r="BU390" i="2"/>
  <c r="BP374" i="2"/>
  <c r="BU374" i="2"/>
  <c r="BR372" i="2"/>
  <c r="BS372" i="2"/>
  <c r="BR354" i="2"/>
  <c r="BT354" i="2"/>
  <c r="BO337" i="2"/>
  <c r="BT337" i="2"/>
  <c r="BT334" i="2"/>
  <c r="BU334" i="2"/>
  <c r="BP327" i="2"/>
  <c r="BR327" i="2"/>
  <c r="BO291" i="2"/>
  <c r="BT291" i="2"/>
  <c r="BP291" i="2"/>
  <c r="BV291" i="2"/>
  <c r="BP265" i="2"/>
  <c r="BR265" i="2"/>
  <c r="BT265" i="2"/>
  <c r="BP226" i="2"/>
  <c r="BT226" i="2"/>
  <c r="BQ226" i="2"/>
  <c r="BU226" i="2"/>
  <c r="BR217" i="2"/>
  <c r="BT217" i="2"/>
  <c r="BU205" i="2"/>
  <c r="BP205" i="2"/>
  <c r="BO203" i="2"/>
  <c r="BR203" i="2"/>
  <c r="BS203" i="2"/>
  <c r="BO199" i="2"/>
  <c r="BT199" i="2"/>
  <c r="BP199" i="2"/>
  <c r="BV199" i="2"/>
  <c r="BP185" i="2"/>
  <c r="BQ185" i="2"/>
  <c r="BR185" i="2"/>
  <c r="BT185" i="2"/>
  <c r="BP166" i="2"/>
  <c r="BT166" i="2"/>
  <c r="BP150" i="2"/>
  <c r="BT150" i="2"/>
  <c r="BQ150" i="2"/>
  <c r="BU150" i="2"/>
  <c r="BO150" i="2"/>
  <c r="BR150" i="2"/>
  <c r="BS150" i="2"/>
  <c r="BO142" i="2"/>
  <c r="BU142" i="2"/>
  <c r="BQ142" i="2"/>
  <c r="BV142" i="2"/>
  <c r="BR142" i="2"/>
  <c r="BS142" i="2"/>
  <c r="BP131" i="2"/>
  <c r="BU131" i="2"/>
  <c r="BQ131" i="2"/>
  <c r="BV131" i="2"/>
  <c r="BR131" i="2"/>
  <c r="BT131" i="2"/>
  <c r="BP92" i="2"/>
  <c r="BR92" i="2"/>
  <c r="BS92" i="2"/>
  <c r="BV92" i="2"/>
  <c r="BS74" i="2"/>
  <c r="BT74" i="2"/>
  <c r="BO45" i="2"/>
  <c r="BS45" i="2"/>
  <c r="BR45" i="2"/>
  <c r="BQ165" i="2"/>
  <c r="BV165" i="2"/>
  <c r="BP145" i="2"/>
  <c r="BU145" i="2"/>
  <c r="BQ145" i="2"/>
  <c r="BV145" i="2"/>
  <c r="BR143" i="2"/>
  <c r="BV143" i="2"/>
  <c r="BO119" i="2"/>
  <c r="BS119" i="2"/>
  <c r="BO50" i="2"/>
  <c r="BT50" i="2"/>
  <c r="BP50" i="2"/>
  <c r="BV50" i="2"/>
  <c r="BT191" i="2"/>
  <c r="BO171" i="2"/>
  <c r="BS171" i="2"/>
  <c r="BT165" i="2"/>
  <c r="BP163" i="2"/>
  <c r="BR163" i="2"/>
  <c r="BP158" i="2"/>
  <c r="BT158" i="2"/>
  <c r="BQ158" i="2"/>
  <c r="BU158" i="2"/>
  <c r="BQ146" i="2"/>
  <c r="BT146" i="2"/>
  <c r="BQ117" i="2"/>
  <c r="BO117" i="2"/>
  <c r="BU117" i="2"/>
  <c r="BP117" i="2"/>
  <c r="BO101" i="2"/>
  <c r="BS101" i="2"/>
  <c r="BO95" i="2"/>
  <c r="BQ95" i="2"/>
  <c r="BS95" i="2"/>
  <c r="BO77" i="2"/>
  <c r="BS77" i="2"/>
  <c r="BP77" i="2"/>
  <c r="BT77" i="2"/>
  <c r="BP71" i="2"/>
  <c r="BO71" i="2"/>
  <c r="BT71" i="2"/>
  <c r="BO51" i="2"/>
  <c r="BS51" i="2"/>
  <c r="BT51" i="2"/>
  <c r="BQ42" i="2"/>
  <c r="BU310" i="2"/>
  <c r="BU294" i="2"/>
  <c r="BS267" i="2"/>
  <c r="BT260" i="2"/>
  <c r="BU242" i="2"/>
  <c r="BS191" i="2"/>
  <c r="BU190" i="2"/>
  <c r="BT177" i="2"/>
  <c r="BR165" i="2"/>
  <c r="BS158" i="2"/>
  <c r="BV146" i="2"/>
  <c r="BT145" i="2"/>
  <c r="BO135" i="2"/>
  <c r="BU135" i="2"/>
  <c r="BQ135" i="2"/>
  <c r="BV135" i="2"/>
  <c r="BQ99" i="2"/>
  <c r="BP99" i="2"/>
  <c r="BV99" i="2"/>
  <c r="BR99" i="2"/>
  <c r="BU95" i="2"/>
  <c r="BU77" i="2"/>
  <c r="BR69" i="2"/>
  <c r="BU69" i="2"/>
  <c r="BO65" i="2"/>
  <c r="BP65" i="2"/>
  <c r="BU65" i="2"/>
  <c r="BQ65" i="2"/>
  <c r="BV65" i="2"/>
  <c r="BS50" i="2"/>
  <c r="BQ98" i="2"/>
  <c r="BV96" i="2"/>
  <c r="BO96" i="2"/>
  <c r="BT75" i="2"/>
  <c r="BV73" i="2"/>
  <c r="BU154" i="2"/>
  <c r="BS113" i="2"/>
  <c r="BR87" i="2"/>
  <c r="BS54" i="2"/>
  <c r="BV1010" i="2"/>
  <c r="BR1010" i="2"/>
  <c r="BV998" i="2"/>
  <c r="BR998" i="2"/>
  <c r="BV990" i="2"/>
  <c r="BR990" i="2"/>
  <c r="BS976" i="2"/>
  <c r="BV970" i="2"/>
  <c r="BR970" i="2"/>
  <c r="BS960" i="2"/>
  <c r="BV954" i="2"/>
  <c r="BR954" i="2"/>
  <c r="BV946" i="2"/>
  <c r="BR946" i="2"/>
  <c r="BS936" i="2"/>
  <c r="BV1002" i="2"/>
  <c r="BR1002" i="2"/>
  <c r="BV994" i="2"/>
  <c r="BR994" i="2"/>
  <c r="BV978" i="2"/>
  <c r="BR978" i="2"/>
  <c r="BS968" i="2"/>
  <c r="BV962" i="2"/>
  <c r="BR962" i="2"/>
  <c r="BS952" i="2"/>
  <c r="BS944" i="2"/>
  <c r="BV938" i="2"/>
  <c r="BR938" i="2"/>
  <c r="BV926" i="2"/>
  <c r="BR926" i="2"/>
  <c r="BS924" i="2"/>
  <c r="BS920" i="2"/>
  <c r="BS888" i="2"/>
  <c r="BV849" i="2"/>
  <c r="BT823" i="2"/>
  <c r="BT818" i="2"/>
  <c r="BV801" i="2"/>
  <c r="BR801" i="2"/>
  <c r="BO789" i="2"/>
  <c r="BS789" i="2"/>
  <c r="BO786" i="2"/>
  <c r="BV786" i="2"/>
  <c r="BV784" i="2"/>
  <c r="BT773" i="2"/>
  <c r="BT737" i="2"/>
  <c r="BT714" i="2"/>
  <c r="BS714" i="2"/>
  <c r="BS709" i="2"/>
  <c r="BT685" i="2"/>
  <c r="BP684" i="2"/>
  <c r="BR684" i="2"/>
  <c r="BT669" i="2"/>
  <c r="BP668" i="2"/>
  <c r="BR668" i="2"/>
  <c r="BP664" i="2"/>
  <c r="BT664" i="2"/>
  <c r="BO656" i="2"/>
  <c r="BS656" i="2"/>
  <c r="BP652" i="2"/>
  <c r="BT652" i="2"/>
  <c r="BR643" i="2"/>
  <c r="BQ643" i="2"/>
  <c r="BQ628" i="2"/>
  <c r="BU628" i="2"/>
  <c r="BP628" i="2"/>
  <c r="BV628" i="2"/>
  <c r="BQ627" i="2"/>
  <c r="BV627" i="2"/>
  <c r="BT627" i="2"/>
  <c r="BQ623" i="2"/>
  <c r="BV623" i="2"/>
  <c r="BP623" i="2"/>
  <c r="BP612" i="2"/>
  <c r="BT612" i="2"/>
  <c r="BR612" i="2"/>
  <c r="BQ600" i="2"/>
  <c r="BU600" i="2"/>
  <c r="BO600" i="2"/>
  <c r="BT600" i="2"/>
  <c r="BQ599" i="2"/>
  <c r="BV599" i="2"/>
  <c r="BR599" i="2"/>
  <c r="BS586" i="2"/>
  <c r="BT586" i="2"/>
  <c r="BO585" i="2"/>
  <c r="BT585" i="2"/>
  <c r="BS585" i="2"/>
  <c r="BR579" i="2"/>
  <c r="BT579" i="2"/>
  <c r="BP572" i="2"/>
  <c r="BT572" i="2"/>
  <c r="BR572" i="2"/>
  <c r="BO568" i="2"/>
  <c r="BS568" i="2"/>
  <c r="BP568" i="2"/>
  <c r="BU568" i="2"/>
  <c r="BQ560" i="2"/>
  <c r="BU560" i="2"/>
  <c r="BO560" i="2"/>
  <c r="BT560" i="2"/>
  <c r="BQ559" i="2"/>
  <c r="BV559" i="2"/>
  <c r="BR559" i="2"/>
  <c r="BR551" i="2"/>
  <c r="BQ551" i="2"/>
  <c r="BT538" i="2"/>
  <c r="BS538" i="2"/>
  <c r="BP537" i="2"/>
  <c r="BV537" i="2"/>
  <c r="BS537" i="2"/>
  <c r="BQ524" i="2"/>
  <c r="BU524" i="2"/>
  <c r="BR524" i="2"/>
  <c r="BO514" i="2"/>
  <c r="BS514" i="2"/>
  <c r="BP492" i="2"/>
  <c r="BT492" i="2"/>
  <c r="BQ492" i="2"/>
  <c r="BV492" i="2"/>
  <c r="BR492" i="2"/>
  <c r="BQ488" i="2"/>
  <c r="BU488" i="2"/>
  <c r="BO488" i="2"/>
  <c r="BT488" i="2"/>
  <c r="BP488" i="2"/>
  <c r="BV488" i="2"/>
  <c r="BR455" i="2"/>
  <c r="BQ455" i="2"/>
  <c r="BT455" i="2"/>
  <c r="BP440" i="2"/>
  <c r="BT440" i="2"/>
  <c r="BQ440" i="2"/>
  <c r="BV440" i="2"/>
  <c r="BR440" i="2"/>
  <c r="BO428" i="2"/>
  <c r="BS428" i="2"/>
  <c r="BP428" i="2"/>
  <c r="BU428" i="2"/>
  <c r="BQ428" i="2"/>
  <c r="BV428" i="2"/>
  <c r="BR412" i="2"/>
  <c r="BP412" i="2"/>
  <c r="BS412" i="2"/>
  <c r="BR410" i="2"/>
  <c r="BP410" i="2"/>
  <c r="BV410" i="2"/>
  <c r="BQ410" i="2"/>
  <c r="BP400" i="2"/>
  <c r="BV400" i="2"/>
  <c r="BO400" i="2"/>
  <c r="BS400" i="2"/>
  <c r="BT400" i="2"/>
  <c r="BP379" i="2"/>
  <c r="BT379" i="2"/>
  <c r="BO379" i="2"/>
  <c r="BU379" i="2"/>
  <c r="BR379" i="2"/>
  <c r="BS379" i="2"/>
  <c r="BP362" i="2"/>
  <c r="BU362" i="2"/>
  <c r="BT362" i="2"/>
  <c r="BR362" i="2"/>
  <c r="BV362" i="2"/>
  <c r="BQ351" i="2"/>
  <c r="BU351" i="2"/>
  <c r="BR351" i="2"/>
  <c r="BP351" i="2"/>
  <c r="BS351" i="2"/>
  <c r="BR338" i="2"/>
  <c r="BP338" i="2"/>
  <c r="BV338" i="2"/>
  <c r="BT338" i="2"/>
  <c r="BU338" i="2"/>
  <c r="BP321" i="2"/>
  <c r="BU321" i="2"/>
  <c r="BO321" i="2"/>
  <c r="BP314" i="2"/>
  <c r="BU314" i="2"/>
  <c r="BR314" i="2"/>
  <c r="BV314" i="2"/>
  <c r="BT314" i="2"/>
  <c r="BR309" i="2"/>
  <c r="BP309" i="2"/>
  <c r="BV309" i="2"/>
  <c r="BQ309" i="2"/>
  <c r="BT309" i="2"/>
  <c r="BU309" i="2"/>
  <c r="BO298" i="2"/>
  <c r="BS298" i="2"/>
  <c r="BQ298" i="2"/>
  <c r="BV298" i="2"/>
  <c r="BP298" i="2"/>
  <c r="BR298" i="2"/>
  <c r="BT298" i="2"/>
  <c r="BU298" i="2"/>
  <c r="BP137" i="2"/>
  <c r="BU137" i="2"/>
  <c r="BS137" i="2"/>
  <c r="BO137" i="2"/>
  <c r="BQ137" i="2"/>
  <c r="BT137" i="2"/>
  <c r="BO108" i="2"/>
  <c r="BS108" i="2"/>
  <c r="BP63" i="2"/>
  <c r="BT63" i="2"/>
  <c r="BU63" i="2"/>
  <c r="BO63" i="2"/>
  <c r="BU1002" i="2"/>
  <c r="BQ1002" i="2"/>
  <c r="BQ998" i="2"/>
  <c r="BU994" i="2"/>
  <c r="BQ994" i="2"/>
  <c r="BU990" i="2"/>
  <c r="BU986" i="2"/>
  <c r="BQ986" i="2"/>
  <c r="BU978" i="2"/>
  <c r="BQ978" i="2"/>
  <c r="BQ976" i="2"/>
  <c r="BU970" i="2"/>
  <c r="BQ968" i="2"/>
  <c r="BU962" i="2"/>
  <c r="BQ960" i="2"/>
  <c r="BU954" i="2"/>
  <c r="BQ954" i="2"/>
  <c r="BV953" i="2"/>
  <c r="BU946" i="2"/>
  <c r="BQ946" i="2"/>
  <c r="BQ944" i="2"/>
  <c r="BQ938" i="2"/>
  <c r="BQ936" i="2"/>
  <c r="BQ926" i="2"/>
  <c r="BV925" i="2"/>
  <c r="BV906" i="2"/>
  <c r="BR906" i="2"/>
  <c r="BV898" i="2"/>
  <c r="BR898" i="2"/>
  <c r="BV894" i="2"/>
  <c r="BR894" i="2"/>
  <c r="BU890" i="2"/>
  <c r="BQ890" i="2"/>
  <c r="BV889" i="2"/>
  <c r="BV878" i="2"/>
  <c r="BR878" i="2"/>
  <c r="BQ874" i="2"/>
  <c r="BV873" i="2"/>
  <c r="BV862" i="2"/>
  <c r="BR862" i="2"/>
  <c r="BV858" i="2"/>
  <c r="BR858" i="2"/>
  <c r="BT853" i="2"/>
  <c r="BU838" i="2"/>
  <c r="BQ838" i="2"/>
  <c r="BT836" i="2"/>
  <c r="BQ823" i="2"/>
  <c r="BU821" i="2"/>
  <c r="BQ821" i="2"/>
  <c r="BV820" i="2"/>
  <c r="BR810" i="2"/>
  <c r="BV809" i="2"/>
  <c r="BR809" i="2"/>
  <c r="BU801" i="2"/>
  <c r="BQ801" i="2"/>
  <c r="BR789" i="2"/>
  <c r="BV788" i="2"/>
  <c r="BT786" i="2"/>
  <c r="BT784" i="2"/>
  <c r="BT782" i="2"/>
  <c r="BT768" i="2"/>
  <c r="BQ761" i="2"/>
  <c r="BU761" i="2"/>
  <c r="BP757" i="2"/>
  <c r="BT757" i="2"/>
  <c r="BR737" i="2"/>
  <c r="BR631" i="2"/>
  <c r="BT631" i="2"/>
  <c r="BS628" i="2"/>
  <c r="BU627" i="2"/>
  <c r="BU623" i="2"/>
  <c r="BS614" i="2"/>
  <c r="BT614" i="2"/>
  <c r="BS612" i="2"/>
  <c r="BR603" i="2"/>
  <c r="BQ603" i="2"/>
  <c r="BP584" i="2"/>
  <c r="BT584" i="2"/>
  <c r="BQ584" i="2"/>
  <c r="BV584" i="2"/>
  <c r="BU579" i="2"/>
  <c r="BS572" i="2"/>
  <c r="BT568" i="2"/>
  <c r="BT564" i="2"/>
  <c r="BU551" i="2"/>
  <c r="BP547" i="2"/>
  <c r="BU547" i="2"/>
  <c r="BQ547" i="2"/>
  <c r="BQ536" i="2"/>
  <c r="BU536" i="2"/>
  <c r="BP536" i="2"/>
  <c r="BV536" i="2"/>
  <c r="BS524" i="2"/>
  <c r="BS518" i="2"/>
  <c r="BO518" i="2"/>
  <c r="BP507" i="2"/>
  <c r="BU507" i="2"/>
  <c r="BQ507" i="2"/>
  <c r="BV505" i="2"/>
  <c r="BO480" i="2"/>
  <c r="BS480" i="2"/>
  <c r="BP480" i="2"/>
  <c r="BU480" i="2"/>
  <c r="BQ480" i="2"/>
  <c r="BV480" i="2"/>
  <c r="BQ474" i="2"/>
  <c r="BP474" i="2"/>
  <c r="BT474" i="2"/>
  <c r="BP467" i="2"/>
  <c r="BU467" i="2"/>
  <c r="BR467" i="2"/>
  <c r="BT467" i="2"/>
  <c r="BR447" i="2"/>
  <c r="BQ447" i="2"/>
  <c r="BT447" i="2"/>
  <c r="BU440" i="2"/>
  <c r="BO407" i="2"/>
  <c r="BS407" i="2"/>
  <c r="BP407" i="2"/>
  <c r="BU407" i="2"/>
  <c r="BR407" i="2"/>
  <c r="BT407" i="2"/>
  <c r="BR388" i="2"/>
  <c r="BS388" i="2"/>
  <c r="BP388" i="2"/>
  <c r="BT388" i="2"/>
  <c r="BO380" i="2"/>
  <c r="BT380" i="2"/>
  <c r="BR380" i="2"/>
  <c r="BP380" i="2"/>
  <c r="BS380" i="2"/>
  <c r="BP368" i="2"/>
  <c r="BV368" i="2"/>
  <c r="BS368" i="2"/>
  <c r="BR368" i="2"/>
  <c r="BT368" i="2"/>
  <c r="BP345" i="2"/>
  <c r="BO345" i="2"/>
  <c r="BT345" i="2"/>
  <c r="BU345" i="2"/>
  <c r="BP336" i="2"/>
  <c r="BV336" i="2"/>
  <c r="BO336" i="2"/>
  <c r="BR336" i="2"/>
  <c r="BS336" i="2"/>
  <c r="BP320" i="2"/>
  <c r="BV320" i="2"/>
  <c r="BR320" i="2"/>
  <c r="BT320" i="2"/>
  <c r="BO320" i="2"/>
  <c r="BS320" i="2"/>
  <c r="BP986" i="2"/>
  <c r="BR982" i="2"/>
  <c r="BP978" i="2"/>
  <c r="BU976" i="2"/>
  <c r="BP970" i="2"/>
  <c r="BU968" i="2"/>
  <c r="BT954" i="2"/>
  <c r="BP952" i="2"/>
  <c r="BP946" i="2"/>
  <c r="BP944" i="2"/>
  <c r="BT938" i="2"/>
  <c r="BT937" i="2"/>
  <c r="BP936" i="2"/>
  <c r="BV934" i="2"/>
  <c r="BR934" i="2"/>
  <c r="BV930" i="2"/>
  <c r="BR930" i="2"/>
  <c r="BQ928" i="2"/>
  <c r="BT926" i="2"/>
  <c r="BP926" i="2"/>
  <c r="BT925" i="2"/>
  <c r="BU924" i="2"/>
  <c r="BP924" i="2"/>
  <c r="BU920" i="2"/>
  <c r="BP920" i="2"/>
  <c r="BU906" i="2"/>
  <c r="BQ906" i="2"/>
  <c r="BV905" i="2"/>
  <c r="BQ900" i="2"/>
  <c r="BT899" i="2"/>
  <c r="BU898" i="2"/>
  <c r="BQ898" i="2"/>
  <c r="BQ896" i="2"/>
  <c r="BT895" i="2"/>
  <c r="BU894" i="2"/>
  <c r="BQ894" i="2"/>
  <c r="BQ892" i="2"/>
  <c r="BT890" i="2"/>
  <c r="BP890" i="2"/>
  <c r="BT889" i="2"/>
  <c r="BU888" i="2"/>
  <c r="BP888" i="2"/>
  <c r="BU878" i="2"/>
  <c r="BQ878" i="2"/>
  <c r="BQ876" i="2"/>
  <c r="BT874" i="2"/>
  <c r="BP874" i="2"/>
  <c r="BT873" i="2"/>
  <c r="BU872" i="2"/>
  <c r="BP872" i="2"/>
  <c r="BU862" i="2"/>
  <c r="BQ862" i="2"/>
  <c r="BQ860" i="2"/>
  <c r="BT859" i="2"/>
  <c r="BU858" i="2"/>
  <c r="BQ858" i="2"/>
  <c r="BQ856" i="2"/>
  <c r="BR853" i="2"/>
  <c r="BR849" i="2"/>
  <c r="BT838" i="2"/>
  <c r="BP838" i="2"/>
  <c r="BQ836" i="2"/>
  <c r="BT833" i="2"/>
  <c r="BP833" i="2"/>
  <c r="BU825" i="2"/>
  <c r="BQ825" i="2"/>
  <c r="BP823" i="2"/>
  <c r="BT821" i="2"/>
  <c r="BP821" i="2"/>
  <c r="BT820" i="2"/>
  <c r="BP818" i="2"/>
  <c r="BU817" i="2"/>
  <c r="BQ817" i="2"/>
  <c r="BT813" i="2"/>
  <c r="BP813" i="2"/>
  <c r="BP810" i="2"/>
  <c r="BU809" i="2"/>
  <c r="BQ809" i="2"/>
  <c r="BT804" i="2"/>
  <c r="BT803" i="2"/>
  <c r="BT801" i="2"/>
  <c r="BP801" i="2"/>
  <c r="BT796" i="2"/>
  <c r="BT795" i="2"/>
  <c r="BQ793" i="2"/>
  <c r="BU793" i="2"/>
  <c r="BP792" i="2"/>
  <c r="BV792" i="2"/>
  <c r="BV789" i="2"/>
  <c r="BQ789" i="2"/>
  <c r="BU788" i="2"/>
  <c r="BS787" i="2"/>
  <c r="BR786" i="2"/>
  <c r="BS782" i="2"/>
  <c r="BQ780" i="2"/>
  <c r="BP777" i="2"/>
  <c r="BT777" i="2"/>
  <c r="BV773" i="2"/>
  <c r="BS770" i="2"/>
  <c r="BQ768" i="2"/>
  <c r="BP762" i="2"/>
  <c r="BV762" i="2"/>
  <c r="BR761" i="2"/>
  <c r="BQ760" i="2"/>
  <c r="BV760" i="2"/>
  <c r="BO758" i="2"/>
  <c r="BT758" i="2"/>
  <c r="BR757" i="2"/>
  <c r="BP756" i="2"/>
  <c r="BU756" i="2"/>
  <c r="BP750" i="2"/>
  <c r="BQ745" i="2"/>
  <c r="BU745" i="2"/>
  <c r="BP741" i="2"/>
  <c r="BT741" i="2"/>
  <c r="BV737" i="2"/>
  <c r="BS735" i="2"/>
  <c r="BQ733" i="2"/>
  <c r="BU733" i="2"/>
  <c r="BP729" i="2"/>
  <c r="BT729" i="2"/>
  <c r="BT726" i="2"/>
  <c r="BP721" i="2"/>
  <c r="BT721" i="2"/>
  <c r="BR714" i="2"/>
  <c r="BT710" i="2"/>
  <c r="BV709" i="2"/>
  <c r="BT708" i="2"/>
  <c r="BR708" i="2"/>
  <c r="BT707" i="2"/>
  <c r="BQ707" i="2"/>
  <c r="BP705" i="2"/>
  <c r="BT705" i="2"/>
  <c r="BQ697" i="2"/>
  <c r="BU697" i="2"/>
  <c r="BO693" i="2"/>
  <c r="BS693" i="2"/>
  <c r="BP692" i="2"/>
  <c r="BR692" i="2"/>
  <c r="BV685" i="2"/>
  <c r="BT684" i="2"/>
  <c r="BO677" i="2"/>
  <c r="BS677" i="2"/>
  <c r="BP676" i="2"/>
  <c r="BR676" i="2"/>
  <c r="BV669" i="2"/>
  <c r="BT668" i="2"/>
  <c r="BV664" i="2"/>
  <c r="BQ664" i="2"/>
  <c r="BT659" i="2"/>
  <c r="BT658" i="2"/>
  <c r="BS658" i="2"/>
  <c r="BV656" i="2"/>
  <c r="BQ656" i="2"/>
  <c r="BS654" i="2"/>
  <c r="BV652" i="2"/>
  <c r="BQ652" i="2"/>
  <c r="BQ648" i="2"/>
  <c r="BU648" i="2"/>
  <c r="BR645" i="2"/>
  <c r="BS645" i="2"/>
  <c r="BT643" i="2"/>
  <c r="BO636" i="2"/>
  <c r="BS636" i="2"/>
  <c r="BR636" i="2"/>
  <c r="BU631" i="2"/>
  <c r="BR628" i="2"/>
  <c r="BR627" i="2"/>
  <c r="BT623" i="2"/>
  <c r="BO620" i="2"/>
  <c r="BS620" i="2"/>
  <c r="BP620" i="2"/>
  <c r="BU620" i="2"/>
  <c r="BR617" i="2"/>
  <c r="BP617" i="2"/>
  <c r="BQ612" i="2"/>
  <c r="BO609" i="2"/>
  <c r="BT609" i="2"/>
  <c r="BR609" i="2"/>
  <c r="BU603" i="2"/>
  <c r="BR600" i="2"/>
  <c r="BT599" i="2"/>
  <c r="BO596" i="2"/>
  <c r="BS596" i="2"/>
  <c r="BQ596" i="2"/>
  <c r="BV596" i="2"/>
  <c r="BQ588" i="2"/>
  <c r="BU588" i="2"/>
  <c r="BP588" i="2"/>
  <c r="BV588" i="2"/>
  <c r="BQ587" i="2"/>
  <c r="BV587" i="2"/>
  <c r="BT587" i="2"/>
  <c r="BR585" i="2"/>
  <c r="BS584" i="2"/>
  <c r="BQ579" i="2"/>
  <c r="BR577" i="2"/>
  <c r="BP577" i="2"/>
  <c r="BQ572" i="2"/>
  <c r="BT570" i="2"/>
  <c r="BR568" i="2"/>
  <c r="BR560" i="2"/>
  <c r="BT559" i="2"/>
  <c r="BO556" i="2"/>
  <c r="BS556" i="2"/>
  <c r="BQ556" i="2"/>
  <c r="BV556" i="2"/>
  <c r="BR553" i="2"/>
  <c r="BS553" i="2"/>
  <c r="BT551" i="2"/>
  <c r="BO549" i="2"/>
  <c r="BT549" i="2"/>
  <c r="BP549" i="2"/>
  <c r="BV547" i="2"/>
  <c r="BO545" i="2"/>
  <c r="BT545" i="2"/>
  <c r="BS545" i="2"/>
  <c r="BR539" i="2"/>
  <c r="BT539" i="2"/>
  <c r="BR537" i="2"/>
  <c r="BS536" i="2"/>
  <c r="BS534" i="2"/>
  <c r="BO534" i="2"/>
  <c r="BT534" i="2"/>
  <c r="BP524" i="2"/>
  <c r="BP521" i="2"/>
  <c r="BV521" i="2"/>
  <c r="BR521" i="2"/>
  <c r="BP516" i="2"/>
  <c r="BT516" i="2"/>
  <c r="BO516" i="2"/>
  <c r="BU516" i="2"/>
  <c r="BP515" i="2"/>
  <c r="BU515" i="2"/>
  <c r="BR515" i="2"/>
  <c r="BO509" i="2"/>
  <c r="BT509" i="2"/>
  <c r="BP509" i="2"/>
  <c r="BV507" i="2"/>
  <c r="BR503" i="2"/>
  <c r="BP503" i="2"/>
  <c r="BV503" i="2"/>
  <c r="BS492" i="2"/>
  <c r="BS488" i="2"/>
  <c r="BP468" i="2"/>
  <c r="BT468" i="2"/>
  <c r="BO468" i="2"/>
  <c r="BU468" i="2"/>
  <c r="BQ468" i="2"/>
  <c r="BV468" i="2"/>
  <c r="BU455" i="2"/>
  <c r="BV447" i="2"/>
  <c r="BU446" i="2"/>
  <c r="BT446" i="2"/>
  <c r="BP446" i="2"/>
  <c r="BQ446" i="2"/>
  <c r="BO444" i="2"/>
  <c r="BS444" i="2"/>
  <c r="BP444" i="2"/>
  <c r="BU444" i="2"/>
  <c r="BQ444" i="2"/>
  <c r="BV444" i="2"/>
  <c r="BS440" i="2"/>
  <c r="BT428" i="2"/>
  <c r="BP424" i="2"/>
  <c r="BT424" i="2"/>
  <c r="BQ424" i="2"/>
  <c r="BV424" i="2"/>
  <c r="BR424" i="2"/>
  <c r="BT412" i="2"/>
  <c r="BU410" i="2"/>
  <c r="BP408" i="2"/>
  <c r="BV408" i="2"/>
  <c r="BO408" i="2"/>
  <c r="BR408" i="2"/>
  <c r="BV379" i="2"/>
  <c r="BP378" i="2"/>
  <c r="BU378" i="2"/>
  <c r="BR378" i="2"/>
  <c r="BT378" i="2"/>
  <c r="BV378" i="2"/>
  <c r="BO375" i="2"/>
  <c r="BS375" i="2"/>
  <c r="BR375" i="2"/>
  <c r="BP375" i="2"/>
  <c r="BV375" i="2"/>
  <c r="BQ375" i="2"/>
  <c r="BP363" i="2"/>
  <c r="BT363" i="2"/>
  <c r="BQ363" i="2"/>
  <c r="BV363" i="2"/>
  <c r="BR363" i="2"/>
  <c r="BS363" i="2"/>
  <c r="BT351" i="2"/>
  <c r="BR311" i="2"/>
  <c r="BP311" i="2"/>
  <c r="BO311" i="2"/>
  <c r="BT311" i="2"/>
  <c r="BV311" i="2"/>
  <c r="BO306" i="2"/>
  <c r="BS306" i="2"/>
  <c r="BR306" i="2"/>
  <c r="BP306" i="2"/>
  <c r="BV306" i="2"/>
  <c r="BQ306" i="2"/>
  <c r="BT306" i="2"/>
  <c r="BU306" i="2"/>
  <c r="BO275" i="2"/>
  <c r="BT275" i="2"/>
  <c r="BR275" i="2"/>
  <c r="BS275" i="2"/>
  <c r="BV275" i="2"/>
  <c r="BP275" i="2"/>
  <c r="BP243" i="2"/>
  <c r="BV243" i="2"/>
  <c r="BR243" i="2"/>
  <c r="BS243" i="2"/>
  <c r="BT243" i="2"/>
  <c r="BV874" i="2"/>
  <c r="BR874" i="2"/>
  <c r="BS872" i="2"/>
  <c r="BV853" i="2"/>
  <c r="BV838" i="2"/>
  <c r="BR838" i="2"/>
  <c r="BU836" i="2"/>
  <c r="BR821" i="2"/>
  <c r="BV813" i="2"/>
  <c r="BR813" i="2"/>
  <c r="BT810" i="2"/>
  <c r="BP784" i="2"/>
  <c r="BU784" i="2"/>
  <c r="BO773" i="2"/>
  <c r="BS773" i="2"/>
  <c r="BU768" i="2"/>
  <c r="BT750" i="2"/>
  <c r="BO737" i="2"/>
  <c r="BS737" i="2"/>
  <c r="BQ709" i="2"/>
  <c r="BU709" i="2"/>
  <c r="BO685" i="2"/>
  <c r="BS685" i="2"/>
  <c r="BO669" i="2"/>
  <c r="BS669" i="2"/>
  <c r="BU1010" i="2"/>
  <c r="BQ1010" i="2"/>
  <c r="BU1006" i="2"/>
  <c r="BQ1006" i="2"/>
  <c r="BU998" i="2"/>
  <c r="BQ990" i="2"/>
  <c r="BQ970" i="2"/>
  <c r="BQ962" i="2"/>
  <c r="BQ952" i="2"/>
  <c r="BU938" i="2"/>
  <c r="BS928" i="2"/>
  <c r="BU926" i="2"/>
  <c r="BQ924" i="2"/>
  <c r="BQ920" i="2"/>
  <c r="BS900" i="2"/>
  <c r="BS892" i="2"/>
  <c r="BQ888" i="2"/>
  <c r="BS876" i="2"/>
  <c r="BU874" i="2"/>
  <c r="BQ872" i="2"/>
  <c r="BS856" i="2"/>
  <c r="BT849" i="2"/>
  <c r="BU833" i="2"/>
  <c r="BQ833" i="2"/>
  <c r="BR818" i="2"/>
  <c r="BV817" i="2"/>
  <c r="BR817" i="2"/>
  <c r="BU813" i="2"/>
  <c r="BQ813" i="2"/>
  <c r="BU804" i="2"/>
  <c r="BT780" i="2"/>
  <c r="BR773" i="2"/>
  <c r="BS761" i="2"/>
  <c r="BS750" i="2"/>
  <c r="BT735" i="2"/>
  <c r="BT727" i="2"/>
  <c r="BQ727" i="2"/>
  <c r="BT720" i="2"/>
  <c r="BR720" i="2"/>
  <c r="BT711" i="2"/>
  <c r="BP711" i="2"/>
  <c r="BR709" i="2"/>
  <c r="BT704" i="2"/>
  <c r="BR704" i="2"/>
  <c r="BR685" i="2"/>
  <c r="BV684" i="2"/>
  <c r="BO681" i="2"/>
  <c r="BS681" i="2"/>
  <c r="BP680" i="2"/>
  <c r="BR680" i="2"/>
  <c r="BR669" i="2"/>
  <c r="BV668" i="2"/>
  <c r="BO665" i="2"/>
  <c r="BS665" i="2"/>
  <c r="BR664" i="2"/>
  <c r="BP663" i="2"/>
  <c r="BU663" i="2"/>
  <c r="BR656" i="2"/>
  <c r="BT654" i="2"/>
  <c r="BO653" i="2"/>
  <c r="BT653" i="2"/>
  <c r="BR652" i="2"/>
  <c r="BP651" i="2"/>
  <c r="BU651" i="2"/>
  <c r="BU643" i="2"/>
  <c r="BT642" i="2"/>
  <c r="BS642" i="2"/>
  <c r="BO640" i="2"/>
  <c r="BS640" i="2"/>
  <c r="BP640" i="2"/>
  <c r="BU640" i="2"/>
  <c r="BV631" i="2"/>
  <c r="BP625" i="2"/>
  <c r="BV625" i="2"/>
  <c r="BO625" i="2"/>
  <c r="BV603" i="2"/>
  <c r="BS600" i="2"/>
  <c r="BU599" i="2"/>
  <c r="BP589" i="2"/>
  <c r="BV589" i="2"/>
  <c r="BS589" i="2"/>
  <c r="BV585" i="2"/>
  <c r="BU584" i="2"/>
  <c r="BP583" i="2"/>
  <c r="BU583" i="2"/>
  <c r="BT583" i="2"/>
  <c r="BQ564" i="2"/>
  <c r="BU564" i="2"/>
  <c r="BR564" i="2"/>
  <c r="BS560" i="2"/>
  <c r="BU559" i="2"/>
  <c r="BT537" i="2"/>
  <c r="BT536" i="2"/>
  <c r="BQ535" i="2"/>
  <c r="BV535" i="2"/>
  <c r="BT535" i="2"/>
  <c r="BO517" i="2"/>
  <c r="BT517" i="2"/>
  <c r="BR517" i="2"/>
  <c r="BO512" i="2"/>
  <c r="BS512" i="2"/>
  <c r="BR512" i="2"/>
  <c r="BR505" i="2"/>
  <c r="BP505" i="2"/>
  <c r="BU492" i="2"/>
  <c r="BO489" i="2"/>
  <c r="BS489" i="2"/>
  <c r="BT489" i="2"/>
  <c r="BV455" i="2"/>
  <c r="BO436" i="2"/>
  <c r="BS436" i="2"/>
  <c r="BP436" i="2"/>
  <c r="BU436" i="2"/>
  <c r="BQ436" i="2"/>
  <c r="BV436" i="2"/>
  <c r="BO415" i="2"/>
  <c r="BS415" i="2"/>
  <c r="BP415" i="2"/>
  <c r="BU415" i="2"/>
  <c r="BQ415" i="2"/>
  <c r="BV415" i="2"/>
  <c r="BV412" i="2"/>
  <c r="BQ398" i="2"/>
  <c r="BV398" i="2"/>
  <c r="BP398" i="2"/>
  <c r="BR398" i="2"/>
  <c r="BT398" i="2"/>
  <c r="BP385" i="2"/>
  <c r="BU385" i="2"/>
  <c r="BO385" i="2"/>
  <c r="BP365" i="2"/>
  <c r="BT365" i="2"/>
  <c r="BU365" i="2"/>
  <c r="BO365" i="2"/>
  <c r="BR356" i="2"/>
  <c r="BO356" i="2"/>
  <c r="BV356" i="2"/>
  <c r="BP356" i="2"/>
  <c r="BS356" i="2"/>
  <c r="BV351" i="2"/>
  <c r="BR340" i="2"/>
  <c r="BP340" i="2"/>
  <c r="BO340" i="2"/>
  <c r="BS340" i="2"/>
  <c r="BS248" i="2"/>
  <c r="BT248" i="2"/>
  <c r="BO248" i="2"/>
  <c r="BU248" i="2"/>
  <c r="BS232" i="2"/>
  <c r="BU232" i="2"/>
  <c r="BO232" i="2"/>
  <c r="BT141" i="2"/>
  <c r="BU141" i="2"/>
  <c r="BP141" i="2"/>
  <c r="BO136" i="2"/>
  <c r="BS136" i="2"/>
  <c r="BO111" i="2"/>
  <c r="BS111" i="2"/>
  <c r="BP111" i="2"/>
  <c r="BT111" i="2"/>
  <c r="BR111" i="2"/>
  <c r="BU111" i="2"/>
  <c r="BV111" i="2"/>
  <c r="BO62" i="2"/>
  <c r="BT62" i="2"/>
  <c r="BP62" i="2"/>
  <c r="BV62" i="2"/>
  <c r="BR62" i="2"/>
  <c r="BS62" i="2"/>
  <c r="BO59" i="2"/>
  <c r="BP59" i="2"/>
  <c r="BS59" i="2"/>
  <c r="BT59" i="2"/>
  <c r="BT1010" i="2"/>
  <c r="BP1010" i="2"/>
  <c r="BT1006" i="2"/>
  <c r="BP1006" i="2"/>
  <c r="BT1002" i="2"/>
  <c r="BP1002" i="2"/>
  <c r="BT998" i="2"/>
  <c r="BP998" i="2"/>
  <c r="BT994" i="2"/>
  <c r="BP994" i="2"/>
  <c r="BT990" i="2"/>
  <c r="BP990" i="2"/>
  <c r="BT986" i="2"/>
  <c r="BS980" i="2"/>
  <c r="BT978" i="2"/>
  <c r="BT977" i="2"/>
  <c r="BP976" i="2"/>
  <c r="BS972" i="2"/>
  <c r="BT970" i="2"/>
  <c r="BT969" i="2"/>
  <c r="BP968" i="2"/>
  <c r="BS964" i="2"/>
  <c r="BT962" i="2"/>
  <c r="BP962" i="2"/>
  <c r="BT961" i="2"/>
  <c r="BU960" i="2"/>
  <c r="BP960" i="2"/>
  <c r="BS956" i="2"/>
  <c r="BP954" i="2"/>
  <c r="BT953" i="2"/>
  <c r="BU952" i="2"/>
  <c r="BS948" i="2"/>
  <c r="BT946" i="2"/>
  <c r="BT945" i="2"/>
  <c r="BU944" i="2"/>
  <c r="BS940" i="2"/>
  <c r="BP938" i="2"/>
  <c r="BU936" i="2"/>
  <c r="BS1010" i="2"/>
  <c r="BS1006" i="2"/>
  <c r="BS1002" i="2"/>
  <c r="BS998" i="2"/>
  <c r="BS994" i="2"/>
  <c r="BS990" i="2"/>
  <c r="BS986" i="2"/>
  <c r="BU982" i="2"/>
  <c r="BQ980" i="2"/>
  <c r="BS978" i="2"/>
  <c r="BT976" i="2"/>
  <c r="BO976" i="2"/>
  <c r="BU974" i="2"/>
  <c r="BQ972" i="2"/>
  <c r="BS970" i="2"/>
  <c r="BT968" i="2"/>
  <c r="BO968" i="2"/>
  <c r="BU966" i="2"/>
  <c r="BQ964" i="2"/>
  <c r="BS962" i="2"/>
  <c r="BT960" i="2"/>
  <c r="BO960" i="2"/>
  <c r="BU958" i="2"/>
  <c r="BQ956" i="2"/>
  <c r="BS954" i="2"/>
  <c r="BT952" i="2"/>
  <c r="BO952" i="2"/>
  <c r="BU950" i="2"/>
  <c r="BQ948" i="2"/>
  <c r="BS946" i="2"/>
  <c r="BT944" i="2"/>
  <c r="BO944" i="2"/>
  <c r="BU942" i="2"/>
  <c r="BQ940" i="2"/>
  <c r="BS938" i="2"/>
  <c r="BT936" i="2"/>
  <c r="BO936" i="2"/>
  <c r="BU934" i="2"/>
  <c r="BQ932" i="2"/>
  <c r="BU930" i="2"/>
  <c r="BU928" i="2"/>
  <c r="BP928" i="2"/>
  <c r="BS926" i="2"/>
  <c r="BT924" i="2"/>
  <c r="BO924" i="2"/>
  <c r="BU922" i="2"/>
  <c r="BT920" i="2"/>
  <c r="BO920" i="2"/>
  <c r="BQ916" i="2"/>
  <c r="BU914" i="2"/>
  <c r="BQ912" i="2"/>
  <c r="BU910" i="2"/>
  <c r="BQ908" i="2"/>
  <c r="BT906" i="2"/>
  <c r="BU900" i="2"/>
  <c r="BP900" i="2"/>
  <c r="BT898" i="2"/>
  <c r="BU896" i="2"/>
  <c r="BP896" i="2"/>
  <c r="BT894" i="2"/>
  <c r="BU892" i="2"/>
  <c r="BP892" i="2"/>
  <c r="BS890" i="2"/>
  <c r="BT888" i="2"/>
  <c r="BO888" i="2"/>
  <c r="BU886" i="2"/>
  <c r="BQ884" i="2"/>
  <c r="BU882" i="2"/>
  <c r="BQ880" i="2"/>
  <c r="BT878" i="2"/>
  <c r="BU876" i="2"/>
  <c r="BP876" i="2"/>
  <c r="BS874" i="2"/>
  <c r="BT872" i="2"/>
  <c r="BO872" i="2"/>
  <c r="BU870" i="2"/>
  <c r="BQ868" i="2"/>
  <c r="BU866" i="2"/>
  <c r="BQ864" i="2"/>
  <c r="BT862" i="2"/>
  <c r="BU860" i="2"/>
  <c r="BP860" i="2"/>
  <c r="BT858" i="2"/>
  <c r="BU856" i="2"/>
  <c r="BP856" i="2"/>
  <c r="BU846" i="2"/>
  <c r="BQ844" i="2"/>
  <c r="BU842" i="2"/>
  <c r="BQ840" i="2"/>
  <c r="BS838" i="2"/>
  <c r="BP836" i="2"/>
  <c r="BS833" i="2"/>
  <c r="BU829" i="2"/>
  <c r="BT825" i="2"/>
  <c r="BU823" i="2"/>
  <c r="BS821" i="2"/>
  <c r="BV818" i="2"/>
  <c r="BT817" i="2"/>
  <c r="BS813" i="2"/>
  <c r="BV810" i="2"/>
  <c r="BT809" i="2"/>
  <c r="BS801" i="2"/>
  <c r="BR793" i="2"/>
  <c r="BU792" i="2"/>
  <c r="BU789" i="2"/>
  <c r="BP789" i="2"/>
  <c r="BQ788" i="2"/>
  <c r="BO787" i="2"/>
  <c r="BP786" i="2"/>
  <c r="BP785" i="2"/>
  <c r="BT785" i="2"/>
  <c r="BQ784" i="2"/>
  <c r="BP782" i="2"/>
  <c r="BV780" i="2"/>
  <c r="BP780" i="2"/>
  <c r="BO778" i="2"/>
  <c r="BT778" i="2"/>
  <c r="BR777" i="2"/>
  <c r="BP776" i="2"/>
  <c r="BU776" i="2"/>
  <c r="BU773" i="2"/>
  <c r="BP773" i="2"/>
  <c r="BP770" i="2"/>
  <c r="BV768" i="2"/>
  <c r="BP768" i="2"/>
  <c r="BO765" i="2"/>
  <c r="BS765" i="2"/>
  <c r="BS762" i="2"/>
  <c r="BV761" i="2"/>
  <c r="BP761" i="2"/>
  <c r="BT760" i="2"/>
  <c r="BT759" i="2"/>
  <c r="BS758" i="2"/>
  <c r="BV757" i="2"/>
  <c r="BQ757" i="2"/>
  <c r="BT756" i="2"/>
  <c r="BT755" i="2"/>
  <c r="BO753" i="2"/>
  <c r="BS753" i="2"/>
  <c r="BV750" i="2"/>
  <c r="BO750" i="2"/>
  <c r="BP746" i="2"/>
  <c r="BV746" i="2"/>
  <c r="BR745" i="2"/>
  <c r="BQ744" i="2"/>
  <c r="BV744" i="2"/>
  <c r="BO742" i="2"/>
  <c r="BT742" i="2"/>
  <c r="BR741" i="2"/>
  <c r="BP740" i="2"/>
  <c r="BU740" i="2"/>
  <c r="BU737" i="2"/>
  <c r="BP737" i="2"/>
  <c r="BP735" i="2"/>
  <c r="BT734" i="2"/>
  <c r="BS734" i="2"/>
  <c r="BR733" i="2"/>
  <c r="BT730" i="2"/>
  <c r="BO730" i="2"/>
  <c r="BR729" i="2"/>
  <c r="BR726" i="2"/>
  <c r="BR724" i="2"/>
  <c r="BR721" i="2"/>
  <c r="BV720" i="2"/>
  <c r="BO714" i="2"/>
  <c r="BS710" i="2"/>
  <c r="BT709" i="2"/>
  <c r="BO709" i="2"/>
  <c r="BU707" i="2"/>
  <c r="BR705" i="2"/>
  <c r="BV704" i="2"/>
  <c r="BT698" i="2"/>
  <c r="BR698" i="2"/>
  <c r="BR697" i="2"/>
  <c r="BR693" i="2"/>
  <c r="BV692" i="2"/>
  <c r="BO689" i="2"/>
  <c r="BS689" i="2"/>
  <c r="BP688" i="2"/>
  <c r="BR688" i="2"/>
  <c r="BU685" i="2"/>
  <c r="BP685" i="2"/>
  <c r="BQ684" i="2"/>
  <c r="BV681" i="2"/>
  <c r="BQ681" i="2"/>
  <c r="BT680" i="2"/>
  <c r="BR677" i="2"/>
  <c r="BV676" i="2"/>
  <c r="BO673" i="2"/>
  <c r="BS673" i="2"/>
  <c r="BP672" i="2"/>
  <c r="BR672" i="2"/>
  <c r="BU669" i="2"/>
  <c r="BP669" i="2"/>
  <c r="BQ668" i="2"/>
  <c r="BV665" i="2"/>
  <c r="BQ665" i="2"/>
  <c r="BU664" i="2"/>
  <c r="BO664" i="2"/>
  <c r="BR663" i="2"/>
  <c r="BS661" i="2"/>
  <c r="BQ659" i="2"/>
  <c r="BU656" i="2"/>
  <c r="BP656" i="2"/>
  <c r="BO654" i="2"/>
  <c r="BR653" i="2"/>
  <c r="BU652" i="2"/>
  <c r="BO652" i="2"/>
  <c r="BR651" i="2"/>
  <c r="BT650" i="2"/>
  <c r="BP649" i="2"/>
  <c r="BV649" i="2"/>
  <c r="BR648" i="2"/>
  <c r="BQ647" i="2"/>
  <c r="BV647" i="2"/>
  <c r="BT645" i="2"/>
  <c r="BP643" i="2"/>
  <c r="BR640" i="2"/>
  <c r="BT636" i="2"/>
  <c r="BQ631" i="2"/>
  <c r="BT630" i="2"/>
  <c r="BS630" i="2"/>
  <c r="BP629" i="2"/>
  <c r="BV629" i="2"/>
  <c r="BS629" i="2"/>
  <c r="BO628" i="2"/>
  <c r="BP627" i="2"/>
  <c r="BS625" i="2"/>
  <c r="BR623" i="2"/>
  <c r="BT620" i="2"/>
  <c r="BT617" i="2"/>
  <c r="BR615" i="2"/>
  <c r="BP615" i="2"/>
  <c r="BV615" i="2"/>
  <c r="BV612" i="2"/>
  <c r="BO612" i="2"/>
  <c r="BV609" i="2"/>
  <c r="BP608" i="2"/>
  <c r="BT608" i="2"/>
  <c r="BO608" i="2"/>
  <c r="BU608" i="2"/>
  <c r="BP607" i="2"/>
  <c r="BU607" i="2"/>
  <c r="BR607" i="2"/>
  <c r="BR605" i="2"/>
  <c r="BS605" i="2"/>
  <c r="BT603" i="2"/>
  <c r="BT602" i="2"/>
  <c r="BO602" i="2"/>
  <c r="BP601" i="2"/>
  <c r="BV601" i="2"/>
  <c r="BR601" i="2"/>
  <c r="BP600" i="2"/>
  <c r="BP599" i="2"/>
  <c r="BT596" i="2"/>
  <c r="BR589" i="2"/>
  <c r="BS588" i="2"/>
  <c r="BU587" i="2"/>
  <c r="BO586" i="2"/>
  <c r="BP585" i="2"/>
  <c r="BR584" i="2"/>
  <c r="BR583" i="2"/>
  <c r="BP579" i="2"/>
  <c r="BT577" i="2"/>
  <c r="BR575" i="2"/>
  <c r="BP575" i="2"/>
  <c r="BV575" i="2"/>
  <c r="BV572" i="2"/>
  <c r="BO572" i="2"/>
  <c r="BS570" i="2"/>
  <c r="BQ568" i="2"/>
  <c r="BP564" i="2"/>
  <c r="BP561" i="2"/>
  <c r="BV561" i="2"/>
  <c r="BR561" i="2"/>
  <c r="BP560" i="2"/>
  <c r="BP559" i="2"/>
  <c r="BT556" i="2"/>
  <c r="BT553" i="2"/>
  <c r="BP551" i="2"/>
  <c r="BV549" i="2"/>
  <c r="BT547" i="2"/>
  <c r="BV545" i="2"/>
  <c r="BP544" i="2"/>
  <c r="BT544" i="2"/>
  <c r="BQ544" i="2"/>
  <c r="BV544" i="2"/>
  <c r="BP543" i="2"/>
  <c r="BU543" i="2"/>
  <c r="BT543" i="2"/>
  <c r="BU539" i="2"/>
  <c r="BO538" i="2"/>
  <c r="BO537" i="2"/>
  <c r="BR536" i="2"/>
  <c r="BR535" i="2"/>
  <c r="BO532" i="2"/>
  <c r="BS532" i="2"/>
  <c r="BR532" i="2"/>
  <c r="BO528" i="2"/>
  <c r="BS528" i="2"/>
  <c r="BP528" i="2"/>
  <c r="BU528" i="2"/>
  <c r="BV524" i="2"/>
  <c r="BO524" i="2"/>
  <c r="BT521" i="2"/>
  <c r="BQ520" i="2"/>
  <c r="BU520" i="2"/>
  <c r="BO520" i="2"/>
  <c r="BT520" i="2"/>
  <c r="BQ519" i="2"/>
  <c r="BV519" i="2"/>
  <c r="BR519" i="2"/>
  <c r="BS517" i="2"/>
  <c r="BS516" i="2"/>
  <c r="BV515" i="2"/>
  <c r="BT514" i="2"/>
  <c r="BQ512" i="2"/>
  <c r="BV509" i="2"/>
  <c r="BT507" i="2"/>
  <c r="BS505" i="2"/>
  <c r="BU503" i="2"/>
  <c r="BS502" i="2"/>
  <c r="BP500" i="2"/>
  <c r="BT500" i="2"/>
  <c r="BR500" i="2"/>
  <c r="BO496" i="2"/>
  <c r="BS496" i="2"/>
  <c r="BP496" i="2"/>
  <c r="BU496" i="2"/>
  <c r="BO492" i="2"/>
  <c r="BR488" i="2"/>
  <c r="BQ487" i="2"/>
  <c r="BV487" i="2"/>
  <c r="BR487" i="2"/>
  <c r="BT487" i="2"/>
  <c r="BT480" i="2"/>
  <c r="BP475" i="2"/>
  <c r="BU475" i="2"/>
  <c r="BQ475" i="2"/>
  <c r="BR475" i="2"/>
  <c r="BO469" i="2"/>
  <c r="BS469" i="2"/>
  <c r="BT469" i="2"/>
  <c r="BV467" i="2"/>
  <c r="BU462" i="2"/>
  <c r="BT462" i="2"/>
  <c r="BQ462" i="2"/>
  <c r="BP455" i="2"/>
  <c r="BU447" i="2"/>
  <c r="BO440" i="2"/>
  <c r="BT436" i="2"/>
  <c r="BR428" i="2"/>
  <c r="BU424" i="2"/>
  <c r="BO421" i="2"/>
  <c r="BS421" i="2"/>
  <c r="BT421" i="2"/>
  <c r="BT415" i="2"/>
  <c r="BO412" i="2"/>
  <c r="BT410" i="2"/>
  <c r="BV407" i="2"/>
  <c r="BR404" i="2"/>
  <c r="BP404" i="2"/>
  <c r="BS404" i="2"/>
  <c r="BT404" i="2"/>
  <c r="BR400" i="2"/>
  <c r="BO391" i="2"/>
  <c r="BS391" i="2"/>
  <c r="BQ391" i="2"/>
  <c r="BV391" i="2"/>
  <c r="BR391" i="2"/>
  <c r="BT391" i="2"/>
  <c r="BV388" i="2"/>
  <c r="BP384" i="2"/>
  <c r="BV384" i="2"/>
  <c r="BR384" i="2"/>
  <c r="BS384" i="2"/>
  <c r="BT384" i="2"/>
  <c r="BP381" i="2"/>
  <c r="BT381" i="2"/>
  <c r="BO381" i="2"/>
  <c r="BU381" i="2"/>
  <c r="BQ379" i="2"/>
  <c r="BP369" i="2"/>
  <c r="BU369" i="2"/>
  <c r="BT369" i="2"/>
  <c r="BO364" i="2"/>
  <c r="BT364" i="2"/>
  <c r="BS364" i="2"/>
  <c r="BP364" i="2"/>
  <c r="BR364" i="2"/>
  <c r="BQ362" i="2"/>
  <c r="BO351" i="2"/>
  <c r="BP349" i="2"/>
  <c r="BT349" i="2"/>
  <c r="BU349" i="2"/>
  <c r="BP347" i="2"/>
  <c r="BT347" i="2"/>
  <c r="BR347" i="2"/>
  <c r="BO347" i="2"/>
  <c r="BV347" i="2"/>
  <c r="BQ347" i="2"/>
  <c r="BO343" i="2"/>
  <c r="BS343" i="2"/>
  <c r="BP343" i="2"/>
  <c r="BU343" i="2"/>
  <c r="BQ343" i="2"/>
  <c r="BR343" i="2"/>
  <c r="BV340" i="2"/>
  <c r="BQ338" i="2"/>
  <c r="BT321" i="2"/>
  <c r="BQ314" i="2"/>
  <c r="BP285" i="2"/>
  <c r="BU285" i="2"/>
  <c r="BR285" i="2"/>
  <c r="BQ285" i="2"/>
  <c r="BT285" i="2"/>
  <c r="BV285" i="2"/>
  <c r="BO278" i="2"/>
  <c r="BS278" i="2"/>
  <c r="BP278" i="2"/>
  <c r="BU278" i="2"/>
  <c r="BQ278" i="2"/>
  <c r="BV278" i="2"/>
  <c r="BR278" i="2"/>
  <c r="BT278" i="2"/>
  <c r="BP274" i="2"/>
  <c r="BT274" i="2"/>
  <c r="BO274" i="2"/>
  <c r="BU274" i="2"/>
  <c r="BQ274" i="2"/>
  <c r="BV274" i="2"/>
  <c r="BR274" i="2"/>
  <c r="BS274" i="2"/>
  <c r="BP272" i="2"/>
  <c r="BS272" i="2"/>
  <c r="BU272" i="2"/>
  <c r="BO493" i="2"/>
  <c r="BT493" i="2"/>
  <c r="BP491" i="2"/>
  <c r="BU491" i="2"/>
  <c r="BQ484" i="2"/>
  <c r="BU484" i="2"/>
  <c r="BQ472" i="2"/>
  <c r="BU472" i="2"/>
  <c r="BQ460" i="2"/>
  <c r="BU460" i="2"/>
  <c r="BO457" i="2"/>
  <c r="BT457" i="2"/>
  <c r="BO441" i="2"/>
  <c r="BP441" i="2"/>
  <c r="BP439" i="2"/>
  <c r="BU439" i="2"/>
  <c r="BP432" i="2"/>
  <c r="BT432" i="2"/>
  <c r="BU430" i="2"/>
  <c r="BP430" i="2"/>
  <c r="BO425" i="2"/>
  <c r="BP425" i="2"/>
  <c r="BP423" i="2"/>
  <c r="BU423" i="2"/>
  <c r="BP419" i="2"/>
  <c r="BT419" i="2"/>
  <c r="BP417" i="2"/>
  <c r="BO417" i="2"/>
  <c r="BR402" i="2"/>
  <c r="BP402" i="2"/>
  <c r="BV402" i="2"/>
  <c r="BP394" i="2"/>
  <c r="BU394" i="2"/>
  <c r="BQ394" i="2"/>
  <c r="BQ383" i="2"/>
  <c r="BU383" i="2"/>
  <c r="BO383" i="2"/>
  <c r="BT383" i="2"/>
  <c r="BQ382" i="2"/>
  <c r="BV382" i="2"/>
  <c r="BR382" i="2"/>
  <c r="BQ367" i="2"/>
  <c r="BU367" i="2"/>
  <c r="BP367" i="2"/>
  <c r="BV367" i="2"/>
  <c r="BQ366" i="2"/>
  <c r="BV366" i="2"/>
  <c r="BT366" i="2"/>
  <c r="BP353" i="2"/>
  <c r="BU353" i="2"/>
  <c r="BO332" i="2"/>
  <c r="BT332" i="2"/>
  <c r="BP332" i="2"/>
  <c r="BR324" i="2"/>
  <c r="BS324" i="2"/>
  <c r="BT324" i="2"/>
  <c r="BO316" i="2"/>
  <c r="BT316" i="2"/>
  <c r="BR316" i="2"/>
  <c r="BS316" i="2"/>
  <c r="BP315" i="2"/>
  <c r="BT315" i="2"/>
  <c r="BO315" i="2"/>
  <c r="BU315" i="2"/>
  <c r="BS315" i="2"/>
  <c r="BR295" i="2"/>
  <c r="BS295" i="2"/>
  <c r="BO295" i="2"/>
  <c r="BP295" i="2"/>
  <c r="BO292" i="2"/>
  <c r="BU292" i="2"/>
  <c r="BS292" i="2"/>
  <c r="BT292" i="2"/>
  <c r="BP286" i="2"/>
  <c r="BT286" i="2"/>
  <c r="BO286" i="2"/>
  <c r="BU286" i="2"/>
  <c r="BQ286" i="2"/>
  <c r="BR286" i="2"/>
  <c r="BQ281" i="2"/>
  <c r="BV281" i="2"/>
  <c r="BP281" i="2"/>
  <c r="BR281" i="2"/>
  <c r="BT281" i="2"/>
  <c r="BU281" i="2"/>
  <c r="BP263" i="2"/>
  <c r="BV263" i="2"/>
  <c r="BR263" i="2"/>
  <c r="BS263" i="2"/>
  <c r="BT263" i="2"/>
  <c r="BQ253" i="2"/>
  <c r="BV253" i="2"/>
  <c r="BR253" i="2"/>
  <c r="BP253" i="2"/>
  <c r="BT253" i="2"/>
  <c r="BO251" i="2"/>
  <c r="BT251" i="2"/>
  <c r="BP251" i="2"/>
  <c r="BV251" i="2"/>
  <c r="BS251" i="2"/>
  <c r="BQ624" i="2"/>
  <c r="BU624" i="2"/>
  <c r="BO613" i="2"/>
  <c r="BT613" i="2"/>
  <c r="BP611" i="2"/>
  <c r="BU611" i="2"/>
  <c r="BS598" i="2"/>
  <c r="BO598" i="2"/>
  <c r="BO592" i="2"/>
  <c r="BS592" i="2"/>
  <c r="BO573" i="2"/>
  <c r="BT573" i="2"/>
  <c r="BP571" i="2"/>
  <c r="BU571" i="2"/>
  <c r="BP565" i="2"/>
  <c r="BV565" i="2"/>
  <c r="BQ563" i="2"/>
  <c r="BV563" i="2"/>
  <c r="BS550" i="2"/>
  <c r="BT550" i="2"/>
  <c r="BP548" i="2"/>
  <c r="BT548" i="2"/>
  <c r="BP525" i="2"/>
  <c r="BV525" i="2"/>
  <c r="BQ523" i="2"/>
  <c r="BV523" i="2"/>
  <c r="BP508" i="2"/>
  <c r="BT508" i="2"/>
  <c r="BO501" i="2"/>
  <c r="BT501" i="2"/>
  <c r="BP499" i="2"/>
  <c r="BU499" i="2"/>
  <c r="BS493" i="2"/>
  <c r="BT491" i="2"/>
  <c r="BU490" i="2"/>
  <c r="BR484" i="2"/>
  <c r="BQ483" i="2"/>
  <c r="BV483" i="2"/>
  <c r="BP476" i="2"/>
  <c r="BT476" i="2"/>
  <c r="BO473" i="2"/>
  <c r="BS473" i="2"/>
  <c r="BR472" i="2"/>
  <c r="BQ471" i="2"/>
  <c r="BV471" i="2"/>
  <c r="BT463" i="2"/>
  <c r="BR460" i="2"/>
  <c r="BQ459" i="2"/>
  <c r="BV459" i="2"/>
  <c r="BT451" i="2"/>
  <c r="BT439" i="2"/>
  <c r="BR432" i="2"/>
  <c r="BP431" i="2"/>
  <c r="BU431" i="2"/>
  <c r="BT423" i="2"/>
  <c r="BO420" i="2"/>
  <c r="BT420" i="2"/>
  <c r="BR419" i="2"/>
  <c r="BP418" i="2"/>
  <c r="BU418" i="2"/>
  <c r="BP409" i="2"/>
  <c r="BU409" i="2"/>
  <c r="BU402" i="2"/>
  <c r="BO396" i="2"/>
  <c r="BT396" i="2"/>
  <c r="BP396" i="2"/>
  <c r="BV394" i="2"/>
  <c r="BR386" i="2"/>
  <c r="BQ386" i="2"/>
  <c r="BS383" i="2"/>
  <c r="BU382" i="2"/>
  <c r="BP377" i="2"/>
  <c r="BO377" i="2"/>
  <c r="BT377" i="2"/>
  <c r="BR370" i="2"/>
  <c r="BT370" i="2"/>
  <c r="BS367" i="2"/>
  <c r="BU366" i="2"/>
  <c r="BP361" i="2"/>
  <c r="BO361" i="2"/>
  <c r="BU361" i="2"/>
  <c r="BQ334" i="2"/>
  <c r="BV334" i="2"/>
  <c r="BP334" i="2"/>
  <c r="BV332" i="2"/>
  <c r="BO327" i="2"/>
  <c r="BS327" i="2"/>
  <c r="BQ327" i="2"/>
  <c r="BV327" i="2"/>
  <c r="BT327" i="2"/>
  <c r="BV324" i="2"/>
  <c r="BR322" i="2"/>
  <c r="BQ322" i="2"/>
  <c r="BP322" i="2"/>
  <c r="BP317" i="2"/>
  <c r="BT317" i="2"/>
  <c r="BO317" i="2"/>
  <c r="BV315" i="2"/>
  <c r="BP313" i="2"/>
  <c r="BT313" i="2"/>
  <c r="BU313" i="2"/>
  <c r="BP303" i="2"/>
  <c r="BV303" i="2"/>
  <c r="BR303" i="2"/>
  <c r="BS303" i="2"/>
  <c r="BT303" i="2"/>
  <c r="BP270" i="2"/>
  <c r="BT270" i="2"/>
  <c r="BQ270" i="2"/>
  <c r="BV270" i="2"/>
  <c r="BR270" i="2"/>
  <c r="BS270" i="2"/>
  <c r="BU270" i="2"/>
  <c r="BP235" i="2"/>
  <c r="BV235" i="2"/>
  <c r="BR235" i="2"/>
  <c r="BS235" i="2"/>
  <c r="BT235" i="2"/>
  <c r="BO235" i="2"/>
  <c r="BQ213" i="2"/>
  <c r="BV213" i="2"/>
  <c r="BP213" i="2"/>
  <c r="BR213" i="2"/>
  <c r="BU213" i="2"/>
  <c r="BP401" i="2"/>
  <c r="BU401" i="2"/>
  <c r="BQ399" i="2"/>
  <c r="BU399" i="2"/>
  <c r="BP397" i="2"/>
  <c r="BT397" i="2"/>
  <c r="BP395" i="2"/>
  <c r="BT395" i="2"/>
  <c r="BP393" i="2"/>
  <c r="BO393" i="2"/>
  <c r="BO359" i="2"/>
  <c r="BS359" i="2"/>
  <c r="BP352" i="2"/>
  <c r="BV352" i="2"/>
  <c r="BQ350" i="2"/>
  <c r="BV350" i="2"/>
  <c r="BO348" i="2"/>
  <c r="BT348" i="2"/>
  <c r="BP346" i="2"/>
  <c r="BU346" i="2"/>
  <c r="BP337" i="2"/>
  <c r="BU337" i="2"/>
  <c r="BQ335" i="2"/>
  <c r="BU335" i="2"/>
  <c r="BP333" i="2"/>
  <c r="BT333" i="2"/>
  <c r="BP330" i="2"/>
  <c r="BU330" i="2"/>
  <c r="BQ330" i="2"/>
  <c r="BQ319" i="2"/>
  <c r="BU319" i="2"/>
  <c r="BO319" i="2"/>
  <c r="BT319" i="2"/>
  <c r="BQ318" i="2"/>
  <c r="BV318" i="2"/>
  <c r="BR318" i="2"/>
  <c r="BQ302" i="2"/>
  <c r="BU302" i="2"/>
  <c r="BO302" i="2"/>
  <c r="BT302" i="2"/>
  <c r="BQ301" i="2"/>
  <c r="BV301" i="2"/>
  <c r="BR301" i="2"/>
  <c r="BR293" i="2"/>
  <c r="BQ293" i="2"/>
  <c r="BP283" i="2"/>
  <c r="BV283" i="2"/>
  <c r="BO283" i="2"/>
  <c r="BP276" i="2"/>
  <c r="BO276" i="2"/>
  <c r="BS276" i="2"/>
  <c r="BP246" i="2"/>
  <c r="BT246" i="2"/>
  <c r="BQ246" i="2"/>
  <c r="BU246" i="2"/>
  <c r="BO246" i="2"/>
  <c r="BR246" i="2"/>
  <c r="BO238" i="2"/>
  <c r="BS238" i="2"/>
  <c r="BP238" i="2"/>
  <c r="BT238" i="2"/>
  <c r="BR238" i="2"/>
  <c r="BU238" i="2"/>
  <c r="BP227" i="2"/>
  <c r="BV227" i="2"/>
  <c r="BR227" i="2"/>
  <c r="BS227" i="2"/>
  <c r="BT227" i="2"/>
  <c r="BQ218" i="2"/>
  <c r="BU218" i="2"/>
  <c r="BP218" i="2"/>
  <c r="BV218" i="2"/>
  <c r="BR218" i="2"/>
  <c r="BO218" i="2"/>
  <c r="BS218" i="2"/>
  <c r="BP215" i="2"/>
  <c r="BV215" i="2"/>
  <c r="BO215" i="2"/>
  <c r="BR215" i="2"/>
  <c r="BT215" i="2"/>
  <c r="BP207" i="2"/>
  <c r="BV207" i="2"/>
  <c r="BR207" i="2"/>
  <c r="BS207" i="2"/>
  <c r="BO207" i="2"/>
  <c r="BT207" i="2"/>
  <c r="BQ178" i="2"/>
  <c r="BU178" i="2"/>
  <c r="BO178" i="2"/>
  <c r="BT178" i="2"/>
  <c r="BP178" i="2"/>
  <c r="BV178" i="2"/>
  <c r="BS178" i="2"/>
  <c r="BP173" i="2"/>
  <c r="BQ173" i="2"/>
  <c r="BR173" i="2"/>
  <c r="BT173" i="2"/>
  <c r="BP162" i="2"/>
  <c r="BT162" i="2"/>
  <c r="BR162" i="2"/>
  <c r="BQ162" i="2"/>
  <c r="BS162" i="2"/>
  <c r="BO162" i="2"/>
  <c r="BU162" i="2"/>
  <c r="BO308" i="2"/>
  <c r="BU308" i="2"/>
  <c r="BP308" i="2"/>
  <c r="BO287" i="2"/>
  <c r="BT287" i="2"/>
  <c r="BR287" i="2"/>
  <c r="BP273" i="2"/>
  <c r="BU273" i="2"/>
  <c r="BR273" i="2"/>
  <c r="BT273" i="2"/>
  <c r="BO266" i="2"/>
  <c r="BS266" i="2"/>
  <c r="BP266" i="2"/>
  <c r="BT266" i="2"/>
  <c r="BR266" i="2"/>
  <c r="BU266" i="2"/>
  <c r="BP249" i="2"/>
  <c r="BU249" i="2"/>
  <c r="BQ249" i="2"/>
  <c r="BV249" i="2"/>
  <c r="BT249" i="2"/>
  <c r="BP230" i="2"/>
  <c r="BT230" i="2"/>
  <c r="BQ230" i="2"/>
  <c r="BU230" i="2"/>
  <c r="BO230" i="2"/>
  <c r="BR230" i="2"/>
  <c r="BO196" i="2"/>
  <c r="BS196" i="2"/>
  <c r="BT196" i="2"/>
  <c r="BR183" i="2"/>
  <c r="BO183" i="2"/>
  <c r="BS183" i="2"/>
  <c r="BO271" i="2"/>
  <c r="BT271" i="2"/>
  <c r="BQ261" i="2"/>
  <c r="BV261" i="2"/>
  <c r="BR261" i="2"/>
  <c r="BS252" i="2"/>
  <c r="BT252" i="2"/>
  <c r="BP250" i="2"/>
  <c r="BT250" i="2"/>
  <c r="BQ250" i="2"/>
  <c r="BU250" i="2"/>
  <c r="BQ241" i="2"/>
  <c r="BV241" i="2"/>
  <c r="BR241" i="2"/>
  <c r="BQ233" i="2"/>
  <c r="BV233" i="2"/>
  <c r="BR233" i="2"/>
  <c r="BQ225" i="2"/>
  <c r="BV225" i="2"/>
  <c r="BR225" i="2"/>
  <c r="BP223" i="2"/>
  <c r="BO223" i="2"/>
  <c r="BV223" i="2"/>
  <c r="BR223" i="2"/>
  <c r="BQ221" i="2"/>
  <c r="BV221" i="2"/>
  <c r="BP221" i="2"/>
  <c r="BR221" i="2"/>
  <c r="BR211" i="2"/>
  <c r="BO211" i="2"/>
  <c r="BV211" i="2"/>
  <c r="BP211" i="2"/>
  <c r="BR179" i="2"/>
  <c r="BS179" i="2"/>
  <c r="BT179" i="2"/>
  <c r="BO166" i="2"/>
  <c r="BQ166" i="2"/>
  <c r="BU166" i="2"/>
  <c r="BR166" i="2"/>
  <c r="BS166" i="2"/>
  <c r="BR159" i="2"/>
  <c r="BO159" i="2"/>
  <c r="BV159" i="2"/>
  <c r="BS159" i="2"/>
  <c r="BT159" i="2"/>
  <c r="BR151" i="2"/>
  <c r="BO151" i="2"/>
  <c r="BV151" i="2"/>
  <c r="BS151" i="2"/>
  <c r="BT151" i="2"/>
  <c r="BP107" i="2"/>
  <c r="BT107" i="2"/>
  <c r="BQ107" i="2"/>
  <c r="BU107" i="2"/>
  <c r="BR107" i="2"/>
  <c r="BO107" i="2"/>
  <c r="BS107" i="2"/>
  <c r="BP100" i="2"/>
  <c r="BV100" i="2"/>
  <c r="BR100" i="2"/>
  <c r="BO100" i="2"/>
  <c r="BS100" i="2"/>
  <c r="BT100" i="2"/>
  <c r="BP91" i="2"/>
  <c r="BT91" i="2"/>
  <c r="BQ91" i="2"/>
  <c r="BV91" i="2"/>
  <c r="BR91" i="2"/>
  <c r="BU91" i="2"/>
  <c r="BS91" i="2"/>
  <c r="BV79" i="2"/>
  <c r="BQ79" i="2"/>
  <c r="BR79" i="2"/>
  <c r="BU79" i="2"/>
  <c r="BP331" i="2"/>
  <c r="BT331" i="2"/>
  <c r="BP329" i="2"/>
  <c r="BO329" i="2"/>
  <c r="BO290" i="2"/>
  <c r="BS290" i="2"/>
  <c r="BQ282" i="2"/>
  <c r="BU282" i="2"/>
  <c r="BS271" i="2"/>
  <c r="BU261" i="2"/>
  <c r="BP255" i="2"/>
  <c r="BV255" i="2"/>
  <c r="BR255" i="2"/>
  <c r="BS250" i="2"/>
  <c r="BO247" i="2"/>
  <c r="BT247" i="2"/>
  <c r="BP247" i="2"/>
  <c r="BV247" i="2"/>
  <c r="BP245" i="2"/>
  <c r="BU245" i="2"/>
  <c r="BQ245" i="2"/>
  <c r="BV245" i="2"/>
  <c r="BU241" i="2"/>
  <c r="BO240" i="2"/>
  <c r="BP240" i="2"/>
  <c r="BU233" i="2"/>
  <c r="BO231" i="2"/>
  <c r="BT231" i="2"/>
  <c r="BP231" i="2"/>
  <c r="BV231" i="2"/>
  <c r="BP229" i="2"/>
  <c r="BU229" i="2"/>
  <c r="BQ229" i="2"/>
  <c r="BV229" i="2"/>
  <c r="BU225" i="2"/>
  <c r="BQ206" i="2"/>
  <c r="BU206" i="2"/>
  <c r="BO206" i="2"/>
  <c r="BT206" i="2"/>
  <c r="BP206" i="2"/>
  <c r="BV206" i="2"/>
  <c r="BV166" i="2"/>
  <c r="BR153" i="2"/>
  <c r="BQ153" i="2"/>
  <c r="BP153" i="2"/>
  <c r="BT153" i="2"/>
  <c r="BO93" i="2"/>
  <c r="BS93" i="2"/>
  <c r="BT93" i="2"/>
  <c r="BU269" i="2"/>
  <c r="BT267" i="2"/>
  <c r="BU265" i="2"/>
  <c r="BU260" i="2"/>
  <c r="BS258" i="2"/>
  <c r="BT239" i="2"/>
  <c r="BU237" i="2"/>
  <c r="BT222" i="2"/>
  <c r="BP219" i="2"/>
  <c r="BV219" i="2"/>
  <c r="BQ217" i="2"/>
  <c r="BV217" i="2"/>
  <c r="BT214" i="2"/>
  <c r="BQ202" i="2"/>
  <c r="BU202" i="2"/>
  <c r="BO198" i="2"/>
  <c r="BS198" i="2"/>
  <c r="BU194" i="2"/>
  <c r="BV191" i="2"/>
  <c r="BO191" i="2"/>
  <c r="BQ186" i="2"/>
  <c r="BU186" i="2"/>
  <c r="BT182" i="2"/>
  <c r="BO175" i="2"/>
  <c r="BR171" i="2"/>
  <c r="BP170" i="2"/>
  <c r="BT170" i="2"/>
  <c r="BP169" i="2"/>
  <c r="BT169" i="2"/>
  <c r="BO167" i="2"/>
  <c r="BR155" i="2"/>
  <c r="BS155" i="2"/>
  <c r="BO146" i="2"/>
  <c r="BS146" i="2"/>
  <c r="BR146" i="2"/>
  <c r="BP129" i="2"/>
  <c r="BU129" i="2"/>
  <c r="BS129" i="2"/>
  <c r="BO120" i="2"/>
  <c r="BS120" i="2"/>
  <c r="BP119" i="2"/>
  <c r="BT119" i="2"/>
  <c r="BQ119" i="2"/>
  <c r="BU119" i="2"/>
  <c r="BR119" i="2"/>
  <c r="BO104" i="2"/>
  <c r="BT104" i="2"/>
  <c r="BP104" i="2"/>
  <c r="BV104" i="2"/>
  <c r="BR104" i="2"/>
  <c r="BP103" i="2"/>
  <c r="BT103" i="2"/>
  <c r="BQ103" i="2"/>
  <c r="BU103" i="2"/>
  <c r="BR103" i="2"/>
  <c r="BT81" i="2"/>
  <c r="BO81" i="2"/>
  <c r="BR78" i="2"/>
  <c r="BS78" i="2"/>
  <c r="BO78" i="2"/>
  <c r="BT78" i="2"/>
  <c r="BQ222" i="2"/>
  <c r="BU222" i="2"/>
  <c r="BQ214" i="2"/>
  <c r="BU214" i="2"/>
  <c r="BP203" i="2"/>
  <c r="BV203" i="2"/>
  <c r="BO194" i="2"/>
  <c r="BS194" i="2"/>
  <c r="BP187" i="2"/>
  <c r="BV187" i="2"/>
  <c r="BQ182" i="2"/>
  <c r="BU182" i="2"/>
  <c r="BO143" i="2"/>
  <c r="BT143" i="2"/>
  <c r="BP143" i="2"/>
  <c r="BT129" i="2"/>
  <c r="BO123" i="2"/>
  <c r="BS123" i="2"/>
  <c r="BQ123" i="2"/>
  <c r="BV123" i="2"/>
  <c r="BV103" i="2"/>
  <c r="BO83" i="2"/>
  <c r="BS83" i="2"/>
  <c r="BP83" i="2"/>
  <c r="BT83" i="2"/>
  <c r="BQ83" i="2"/>
  <c r="BR83" i="2"/>
  <c r="BV83" i="2"/>
  <c r="BP73" i="2"/>
  <c r="BT73" i="2"/>
  <c r="BQ73" i="2"/>
  <c r="BU73" i="2"/>
  <c r="BO73" i="2"/>
  <c r="BR73" i="2"/>
  <c r="BP68" i="2"/>
  <c r="BR68" i="2"/>
  <c r="BT68" i="2"/>
  <c r="BV68" i="2"/>
  <c r="BO163" i="2"/>
  <c r="BT163" i="2"/>
  <c r="BP161" i="2"/>
  <c r="BU161" i="2"/>
  <c r="BP142" i="2"/>
  <c r="BT142" i="2"/>
  <c r="BO139" i="2"/>
  <c r="BS139" i="2"/>
  <c r="BP135" i="2"/>
  <c r="BT135" i="2"/>
  <c r="BO131" i="2"/>
  <c r="BS131" i="2"/>
  <c r="BO125" i="2"/>
  <c r="BT125" i="2"/>
  <c r="BP121" i="2"/>
  <c r="BU121" i="2"/>
  <c r="BQ121" i="2"/>
  <c r="BP115" i="2"/>
  <c r="BT115" i="2"/>
  <c r="BQ115" i="2"/>
  <c r="BU115" i="2"/>
  <c r="BP109" i="2"/>
  <c r="BU109" i="2"/>
  <c r="BQ109" i="2"/>
  <c r="BP86" i="2"/>
  <c r="BQ86" i="2"/>
  <c r="BT86" i="2"/>
  <c r="BU86" i="2"/>
  <c r="BO46" i="2"/>
  <c r="BV46" i="2"/>
  <c r="BO40" i="2"/>
  <c r="BS40" i="2"/>
  <c r="BP40" i="2"/>
  <c r="BT40" i="2"/>
  <c r="BQ40" i="2"/>
  <c r="BU40" i="2"/>
  <c r="BV40" i="2"/>
  <c r="BP61" i="2"/>
  <c r="BT61" i="2"/>
  <c r="BQ61" i="2"/>
  <c r="BU61" i="2"/>
  <c r="BR61" i="2"/>
  <c r="BS61" i="2"/>
  <c r="BO92" i="2"/>
  <c r="BT92" i="2"/>
  <c r="BO85" i="2"/>
  <c r="BP85" i="2"/>
  <c r="BS85" i="2"/>
  <c r="BO69" i="2"/>
  <c r="BS69" i="2"/>
  <c r="BP69" i="2"/>
  <c r="BT69" i="2"/>
  <c r="BP64" i="2"/>
  <c r="BQ64" i="2"/>
  <c r="BR64" i="2"/>
  <c r="BO57" i="2"/>
  <c r="BS57" i="2"/>
  <c r="BP57" i="2"/>
  <c r="BT57" i="2"/>
  <c r="BQ57" i="2"/>
  <c r="BU57" i="2"/>
  <c r="BT101" i="2"/>
  <c r="BU99" i="2"/>
  <c r="BV95" i="2"/>
  <c r="BR95" i="2"/>
  <c r="BO80" i="2"/>
  <c r="BT80" i="2"/>
  <c r="BP80" i="2"/>
  <c r="BV80" i="2"/>
  <c r="BO74" i="2"/>
  <c r="BR74" i="2"/>
  <c r="BP67" i="2"/>
  <c r="BT67" i="2"/>
  <c r="BU67" i="2"/>
  <c r="BU56" i="2"/>
  <c r="BP56" i="2"/>
  <c r="BQ56" i="2"/>
  <c r="BT56" i="2"/>
  <c r="BO44" i="2"/>
  <c r="BS44" i="2"/>
  <c r="BP44" i="2"/>
  <c r="BT44" i="2"/>
  <c r="BQ44" i="2"/>
  <c r="BU44" i="2"/>
  <c r="BS87" i="2"/>
  <c r="BT84" i="2"/>
  <c r="BQ76" i="2"/>
  <c r="BO75" i="2"/>
  <c r="BS65" i="2"/>
  <c r="BU60" i="2"/>
  <c r="BV58" i="2"/>
  <c r="BP58" i="2"/>
  <c r="BT55" i="2"/>
  <c r="BT54" i="2"/>
  <c r="BT53" i="2"/>
  <c r="BP53" i="2"/>
  <c r="BS49" i="2"/>
  <c r="BP48" i="2"/>
  <c r="BV45" i="2"/>
  <c r="BP45" i="2"/>
  <c r="BV43" i="2"/>
  <c r="BQ43" i="2"/>
  <c r="BT58" i="2"/>
  <c r="BS53" i="2"/>
  <c r="BT45" i="2"/>
  <c r="BU43" i="2"/>
  <c r="BO1012" i="2"/>
  <c r="BT1008" i="2"/>
  <c r="BO1004" i="2"/>
  <c r="BR1000" i="2"/>
  <c r="BV1000" i="2"/>
  <c r="BO996" i="2"/>
  <c r="BR992" i="2"/>
  <c r="BV992" i="2"/>
  <c r="BR988" i="2"/>
  <c r="BV988" i="2"/>
  <c r="BQ983" i="2"/>
  <c r="BU983" i="2"/>
  <c r="BO981" i="2"/>
  <c r="BS981" i="2"/>
  <c r="BQ981" i="2"/>
  <c r="BU981" i="2"/>
  <c r="BO973" i="2"/>
  <c r="BS973" i="2"/>
  <c r="BQ973" i="2"/>
  <c r="BU973" i="2"/>
  <c r="BT965" i="2"/>
  <c r="BT959" i="2"/>
  <c r="BQ951" i="2"/>
  <c r="BU951" i="2"/>
  <c r="BO951" i="2"/>
  <c r="BS951" i="2"/>
  <c r="BT949" i="2"/>
  <c r="BT943" i="2"/>
  <c r="BO941" i="2"/>
  <c r="BS941" i="2"/>
  <c r="BQ941" i="2"/>
  <c r="BU941" i="2"/>
  <c r="BT923" i="2"/>
  <c r="BT887" i="2"/>
  <c r="BQ855" i="2"/>
  <c r="BU855" i="2"/>
  <c r="BR855" i="2"/>
  <c r="BV855" i="2"/>
  <c r="BO855" i="2"/>
  <c r="BS855" i="2"/>
  <c r="BP834" i="2"/>
  <c r="BT834" i="2"/>
  <c r="BQ834" i="2"/>
  <c r="BU834" i="2"/>
  <c r="BR834" i="2"/>
  <c r="BV834" i="2"/>
  <c r="BR791" i="2"/>
  <c r="BV791" i="2"/>
  <c r="BP791" i="2"/>
  <c r="BU791" i="2"/>
  <c r="BQ791" i="2"/>
  <c r="BS791" i="2"/>
  <c r="BT791" i="2"/>
  <c r="BS1012" i="2"/>
  <c r="BS1008" i="2"/>
  <c r="BS1004" i="2"/>
  <c r="BS1000" i="2"/>
  <c r="BS992" i="2"/>
  <c r="BS988" i="2"/>
  <c r="BS984" i="2"/>
  <c r="BV983" i="2"/>
  <c r="BP983" i="2"/>
  <c r="BR981" i="2"/>
  <c r="BR973" i="2"/>
  <c r="BR959" i="2"/>
  <c r="BR951" i="2"/>
  <c r="BR949" i="2"/>
  <c r="BR941" i="2"/>
  <c r="BR935" i="2"/>
  <c r="BQ927" i="2"/>
  <c r="BU927" i="2"/>
  <c r="BR927" i="2"/>
  <c r="BV927" i="2"/>
  <c r="BO927" i="2"/>
  <c r="BS927" i="2"/>
  <c r="BQ919" i="2"/>
  <c r="BU919" i="2"/>
  <c r="BR919" i="2"/>
  <c r="BV919" i="2"/>
  <c r="BO919" i="2"/>
  <c r="BS919" i="2"/>
  <c r="BQ907" i="2"/>
  <c r="BU907" i="2"/>
  <c r="BR907" i="2"/>
  <c r="BV907" i="2"/>
  <c r="BO907" i="2"/>
  <c r="BS907" i="2"/>
  <c r="BQ891" i="2"/>
  <c r="BU891" i="2"/>
  <c r="BR891" i="2"/>
  <c r="BV891" i="2"/>
  <c r="BO891" i="2"/>
  <c r="BS891" i="2"/>
  <c r="BQ875" i="2"/>
  <c r="BU875" i="2"/>
  <c r="BR875" i="2"/>
  <c r="BV875" i="2"/>
  <c r="BO875" i="2"/>
  <c r="BS875" i="2"/>
  <c r="BP871" i="2"/>
  <c r="BQ859" i="2"/>
  <c r="BU859" i="2"/>
  <c r="BR859" i="2"/>
  <c r="BV859" i="2"/>
  <c r="BO859" i="2"/>
  <c r="BS859" i="2"/>
  <c r="BP855" i="2"/>
  <c r="BQ843" i="2"/>
  <c r="BU843" i="2"/>
  <c r="BR843" i="2"/>
  <c r="BV843" i="2"/>
  <c r="BO843" i="2"/>
  <c r="BS843" i="2"/>
  <c r="BP839" i="2"/>
  <c r="BS834" i="2"/>
  <c r="BQ830" i="2"/>
  <c r="BU830" i="2"/>
  <c r="BP830" i="2"/>
  <c r="BV830" i="2"/>
  <c r="BR830" i="2"/>
  <c r="BS830" i="2"/>
  <c r="BO828" i="2"/>
  <c r="BS828" i="2"/>
  <c r="BP828" i="2"/>
  <c r="BU828" i="2"/>
  <c r="BQ828" i="2"/>
  <c r="BV828" i="2"/>
  <c r="BR828" i="2"/>
  <c r="BR819" i="2"/>
  <c r="BV819" i="2"/>
  <c r="BP819" i="2"/>
  <c r="BU819" i="2"/>
  <c r="BT819" i="2"/>
  <c r="BO819" i="2"/>
  <c r="BQ819" i="2"/>
  <c r="BR799" i="2"/>
  <c r="BV799" i="2"/>
  <c r="BP799" i="2"/>
  <c r="BU799" i="2"/>
  <c r="BQ799" i="2"/>
  <c r="BS799" i="2"/>
  <c r="BT799" i="2"/>
  <c r="BR687" i="2"/>
  <c r="BV687" i="2"/>
  <c r="BQ687" i="2"/>
  <c r="BS687" i="2"/>
  <c r="BP687" i="2"/>
  <c r="BT687" i="2"/>
  <c r="BU687" i="2"/>
  <c r="BO687" i="2"/>
  <c r="BR671" i="2"/>
  <c r="BV671" i="2"/>
  <c r="BQ671" i="2"/>
  <c r="BS671" i="2"/>
  <c r="BP671" i="2"/>
  <c r="BT671" i="2"/>
  <c r="BU671" i="2"/>
  <c r="BO671" i="2"/>
  <c r="BT1012" i="2"/>
  <c r="BO1008" i="2"/>
  <c r="BT1004" i="2"/>
  <c r="BT1000" i="2"/>
  <c r="BR996" i="2"/>
  <c r="BV996" i="2"/>
  <c r="BO992" i="2"/>
  <c r="BT988" i="2"/>
  <c r="BO988" i="2"/>
  <c r="BT984" i="2"/>
  <c r="BO984" i="2"/>
  <c r="BT981" i="2"/>
  <c r="BQ975" i="2"/>
  <c r="BU975" i="2"/>
  <c r="BO975" i="2"/>
  <c r="BS975" i="2"/>
  <c r="BT973" i="2"/>
  <c r="BQ967" i="2"/>
  <c r="BU967" i="2"/>
  <c r="BO967" i="2"/>
  <c r="BS967" i="2"/>
  <c r="BO965" i="2"/>
  <c r="BS965" i="2"/>
  <c r="BQ965" i="2"/>
  <c r="BU965" i="2"/>
  <c r="BO957" i="2"/>
  <c r="BS957" i="2"/>
  <c r="BQ957" i="2"/>
  <c r="BU957" i="2"/>
  <c r="BQ943" i="2"/>
  <c r="BU943" i="2"/>
  <c r="BO943" i="2"/>
  <c r="BS943" i="2"/>
  <c r="BT941" i="2"/>
  <c r="BT935" i="2"/>
  <c r="BO933" i="2"/>
  <c r="BS933" i="2"/>
  <c r="BQ933" i="2"/>
  <c r="BU933" i="2"/>
  <c r="BQ923" i="2"/>
  <c r="BU923" i="2"/>
  <c r="BR923" i="2"/>
  <c r="BV923" i="2"/>
  <c r="BO923" i="2"/>
  <c r="BS923" i="2"/>
  <c r="BQ887" i="2"/>
  <c r="BU887" i="2"/>
  <c r="BR887" i="2"/>
  <c r="BV887" i="2"/>
  <c r="BO887" i="2"/>
  <c r="BS887" i="2"/>
  <c r="BT855" i="2"/>
  <c r="BQ835" i="2"/>
  <c r="BU835" i="2"/>
  <c r="BR835" i="2"/>
  <c r="BV835" i="2"/>
  <c r="BO835" i="2"/>
  <c r="BS835" i="2"/>
  <c r="BO832" i="2"/>
  <c r="BS832" i="2"/>
  <c r="BP832" i="2"/>
  <c r="BU832" i="2"/>
  <c r="BQ832" i="2"/>
  <c r="BV832" i="2"/>
  <c r="BR832" i="2"/>
  <c r="BQ1011" i="2"/>
  <c r="BU1011" i="2"/>
  <c r="BO1009" i="2"/>
  <c r="BS1009" i="2"/>
  <c r="BQ1007" i="2"/>
  <c r="BU1007" i="2"/>
  <c r="BO1005" i="2"/>
  <c r="BS1005" i="2"/>
  <c r="BQ1003" i="2"/>
  <c r="BU1003" i="2"/>
  <c r="BO1001" i="2"/>
  <c r="BS1001" i="2"/>
  <c r="BQ1000" i="2"/>
  <c r="BQ999" i="2"/>
  <c r="BU999" i="2"/>
  <c r="BO997" i="2"/>
  <c r="BS997" i="2"/>
  <c r="BQ996" i="2"/>
  <c r="BQ995" i="2"/>
  <c r="BU995" i="2"/>
  <c r="BO993" i="2"/>
  <c r="BS993" i="2"/>
  <c r="BQ992" i="2"/>
  <c r="BQ991" i="2"/>
  <c r="BU991" i="2"/>
  <c r="BO989" i="2"/>
  <c r="BS989" i="2"/>
  <c r="BQ988" i="2"/>
  <c r="BQ987" i="2"/>
  <c r="BU987" i="2"/>
  <c r="BO985" i="2"/>
  <c r="BS985" i="2"/>
  <c r="BT983" i="2"/>
  <c r="BO983" i="2"/>
  <c r="BP981" i="2"/>
  <c r="BQ979" i="2"/>
  <c r="BU979" i="2"/>
  <c r="BO979" i="2"/>
  <c r="BS979" i="2"/>
  <c r="BO977" i="2"/>
  <c r="BS977" i="2"/>
  <c r="BQ977" i="2"/>
  <c r="BU977" i="2"/>
  <c r="BP975" i="2"/>
  <c r="BP973" i="2"/>
  <c r="BQ971" i="2"/>
  <c r="BU971" i="2"/>
  <c r="BO971" i="2"/>
  <c r="BS971" i="2"/>
  <c r="BO969" i="2"/>
  <c r="BS969" i="2"/>
  <c r="BQ969" i="2"/>
  <c r="BU969" i="2"/>
  <c r="BP967" i="2"/>
  <c r="BP965" i="2"/>
  <c r="BQ963" i="2"/>
  <c r="BU963" i="2"/>
  <c r="BO963" i="2"/>
  <c r="BS963" i="2"/>
  <c r="BO961" i="2"/>
  <c r="BS961" i="2"/>
  <c r="BQ961" i="2"/>
  <c r="BU961" i="2"/>
  <c r="BP957" i="2"/>
  <c r="BQ955" i="2"/>
  <c r="BU955" i="2"/>
  <c r="BO955" i="2"/>
  <c r="BS955" i="2"/>
  <c r="BO953" i="2"/>
  <c r="BS953" i="2"/>
  <c r="BQ953" i="2"/>
  <c r="BU953" i="2"/>
  <c r="BP951" i="2"/>
  <c r="BQ947" i="2"/>
  <c r="BU947" i="2"/>
  <c r="BO947" i="2"/>
  <c r="BS947" i="2"/>
  <c r="BO945" i="2"/>
  <c r="BS945" i="2"/>
  <c r="BQ945" i="2"/>
  <c r="BU945" i="2"/>
  <c r="BP943" i="2"/>
  <c r="BP941" i="2"/>
  <c r="BQ939" i="2"/>
  <c r="BU939" i="2"/>
  <c r="BO939" i="2"/>
  <c r="BS939" i="2"/>
  <c r="BO937" i="2"/>
  <c r="BS937" i="2"/>
  <c r="BQ937" i="2"/>
  <c r="BU937" i="2"/>
  <c r="BP933" i="2"/>
  <c r="BP927" i="2"/>
  <c r="BP919" i="2"/>
  <c r="BQ911" i="2"/>
  <c r="BU911" i="2"/>
  <c r="BR911" i="2"/>
  <c r="BV911" i="2"/>
  <c r="BO911" i="2"/>
  <c r="BS911" i="2"/>
  <c r="BP907" i="2"/>
  <c r="BQ903" i="2"/>
  <c r="BU903" i="2"/>
  <c r="BR903" i="2"/>
  <c r="BV903" i="2"/>
  <c r="BO903" i="2"/>
  <c r="BS903" i="2"/>
  <c r="BQ895" i="2"/>
  <c r="BU895" i="2"/>
  <c r="BR895" i="2"/>
  <c r="BV895" i="2"/>
  <c r="BO895" i="2"/>
  <c r="BS895" i="2"/>
  <c r="BP891" i="2"/>
  <c r="BQ879" i="2"/>
  <c r="BU879" i="2"/>
  <c r="BR879" i="2"/>
  <c r="BV879" i="2"/>
  <c r="BO879" i="2"/>
  <c r="BS879" i="2"/>
  <c r="BP875" i="2"/>
  <c r="BQ863" i="2"/>
  <c r="BU863" i="2"/>
  <c r="BR863" i="2"/>
  <c r="BV863" i="2"/>
  <c r="BO863" i="2"/>
  <c r="BS863" i="2"/>
  <c r="BQ847" i="2"/>
  <c r="BU847" i="2"/>
  <c r="BR847" i="2"/>
  <c r="BV847" i="2"/>
  <c r="BO847" i="2"/>
  <c r="BS847" i="2"/>
  <c r="BO834" i="2"/>
  <c r="BQ826" i="2"/>
  <c r="BU826" i="2"/>
  <c r="BP826" i="2"/>
  <c r="BV826" i="2"/>
  <c r="BR826" i="2"/>
  <c r="BS826" i="2"/>
  <c r="BO824" i="2"/>
  <c r="BS824" i="2"/>
  <c r="BP824" i="2"/>
  <c r="BU824" i="2"/>
  <c r="BQ824" i="2"/>
  <c r="BV824" i="2"/>
  <c r="BR824" i="2"/>
  <c r="BR807" i="2"/>
  <c r="BV807" i="2"/>
  <c r="BP807" i="2"/>
  <c r="BU807" i="2"/>
  <c r="BQ807" i="2"/>
  <c r="BS807" i="2"/>
  <c r="BT807" i="2"/>
  <c r="BR1012" i="2"/>
  <c r="BV1012" i="2"/>
  <c r="BR1008" i="2"/>
  <c r="BV1008" i="2"/>
  <c r="BR1004" i="2"/>
  <c r="BV1004" i="2"/>
  <c r="BO1000" i="2"/>
  <c r="BT996" i="2"/>
  <c r="BT992" i="2"/>
  <c r="BR984" i="2"/>
  <c r="BV984" i="2"/>
  <c r="BR983" i="2"/>
  <c r="BT975" i="2"/>
  <c r="BT967" i="2"/>
  <c r="BQ959" i="2"/>
  <c r="BU959" i="2"/>
  <c r="BO959" i="2"/>
  <c r="BS959" i="2"/>
  <c r="BT957" i="2"/>
  <c r="BT951" i="2"/>
  <c r="BO949" i="2"/>
  <c r="BS949" i="2"/>
  <c r="BQ949" i="2"/>
  <c r="BU949" i="2"/>
  <c r="BQ935" i="2"/>
  <c r="BU935" i="2"/>
  <c r="BO935" i="2"/>
  <c r="BS935" i="2"/>
  <c r="BT933" i="2"/>
  <c r="BQ871" i="2"/>
  <c r="BU871" i="2"/>
  <c r="BR871" i="2"/>
  <c r="BV871" i="2"/>
  <c r="BO871" i="2"/>
  <c r="BS871" i="2"/>
  <c r="BQ839" i="2"/>
  <c r="BU839" i="2"/>
  <c r="BR839" i="2"/>
  <c r="BV839" i="2"/>
  <c r="BO839" i="2"/>
  <c r="BS839" i="2"/>
  <c r="BU1012" i="2"/>
  <c r="BP1012" i="2"/>
  <c r="BU1008" i="2"/>
  <c r="BP1008" i="2"/>
  <c r="BU1004" i="2"/>
  <c r="BP1004" i="2"/>
  <c r="BU1000" i="2"/>
  <c r="BP1000" i="2"/>
  <c r="BU996" i="2"/>
  <c r="BP996" i="2"/>
  <c r="BU992" i="2"/>
  <c r="BP992" i="2"/>
  <c r="BU988" i="2"/>
  <c r="BP988" i="2"/>
  <c r="BU984" i="2"/>
  <c r="BP984" i="2"/>
  <c r="BS983" i="2"/>
  <c r="BV981" i="2"/>
  <c r="BV975" i="2"/>
  <c r="BV973" i="2"/>
  <c r="BV967" i="2"/>
  <c r="BV965" i="2"/>
  <c r="BV959" i="2"/>
  <c r="BV957" i="2"/>
  <c r="BV951" i="2"/>
  <c r="BV949" i="2"/>
  <c r="BV943" i="2"/>
  <c r="BV941" i="2"/>
  <c r="BV935" i="2"/>
  <c r="BV933" i="2"/>
  <c r="BQ931" i="2"/>
  <c r="BU931" i="2"/>
  <c r="BR931" i="2"/>
  <c r="BV931" i="2"/>
  <c r="BO931" i="2"/>
  <c r="BS931" i="2"/>
  <c r="BQ915" i="2"/>
  <c r="BU915" i="2"/>
  <c r="BR915" i="2"/>
  <c r="BV915" i="2"/>
  <c r="BO915" i="2"/>
  <c r="BS915" i="2"/>
  <c r="BQ899" i="2"/>
  <c r="BU899" i="2"/>
  <c r="BR899" i="2"/>
  <c r="BV899" i="2"/>
  <c r="BO899" i="2"/>
  <c r="BS899" i="2"/>
  <c r="BQ883" i="2"/>
  <c r="BU883" i="2"/>
  <c r="BR883" i="2"/>
  <c r="BV883" i="2"/>
  <c r="BO883" i="2"/>
  <c r="BS883" i="2"/>
  <c r="BP879" i="2"/>
  <c r="BQ867" i="2"/>
  <c r="BU867" i="2"/>
  <c r="BR867" i="2"/>
  <c r="BV867" i="2"/>
  <c r="BO867" i="2"/>
  <c r="BS867" i="2"/>
  <c r="BP863" i="2"/>
  <c r="BQ851" i="2"/>
  <c r="BU851" i="2"/>
  <c r="BR851" i="2"/>
  <c r="BV851" i="2"/>
  <c r="BO851" i="2"/>
  <c r="BS851" i="2"/>
  <c r="BP847" i="2"/>
  <c r="BO830" i="2"/>
  <c r="BT826" i="2"/>
  <c r="BT824" i="2"/>
  <c r="BQ822" i="2"/>
  <c r="BU822" i="2"/>
  <c r="BP822" i="2"/>
  <c r="BV822" i="2"/>
  <c r="BR822" i="2"/>
  <c r="BS822" i="2"/>
  <c r="BS819" i="2"/>
  <c r="BQ814" i="2"/>
  <c r="BU814" i="2"/>
  <c r="BS814" i="2"/>
  <c r="BT814" i="2"/>
  <c r="BO814" i="2"/>
  <c r="BV814" i="2"/>
  <c r="BP814" i="2"/>
  <c r="BO791" i="2"/>
  <c r="BR767" i="2"/>
  <c r="BV767" i="2"/>
  <c r="BP767" i="2"/>
  <c r="BU767" i="2"/>
  <c r="BQ767" i="2"/>
  <c r="BS767" i="2"/>
  <c r="BT767" i="2"/>
  <c r="BR679" i="2"/>
  <c r="BV679" i="2"/>
  <c r="BQ679" i="2"/>
  <c r="BS679" i="2"/>
  <c r="BP679" i="2"/>
  <c r="BT679" i="2"/>
  <c r="BU679" i="2"/>
  <c r="BO679" i="2"/>
  <c r="BU929" i="2"/>
  <c r="BQ929" i="2"/>
  <c r="BU925" i="2"/>
  <c r="BQ925" i="2"/>
  <c r="BU921" i="2"/>
  <c r="BQ921" i="2"/>
  <c r="BU917" i="2"/>
  <c r="BQ917" i="2"/>
  <c r="BU913" i="2"/>
  <c r="BQ913" i="2"/>
  <c r="BU909" i="2"/>
  <c r="BQ909" i="2"/>
  <c r="BU905" i="2"/>
  <c r="BQ905" i="2"/>
  <c r="BU901" i="2"/>
  <c r="BQ901" i="2"/>
  <c r="BU897" i="2"/>
  <c r="BQ897" i="2"/>
  <c r="BU893" i="2"/>
  <c r="BQ893" i="2"/>
  <c r="BU889" i="2"/>
  <c r="BQ889" i="2"/>
  <c r="BU885" i="2"/>
  <c r="BQ885" i="2"/>
  <c r="BU881" i="2"/>
  <c r="BQ881" i="2"/>
  <c r="BU877" i="2"/>
  <c r="BQ877" i="2"/>
  <c r="BU873" i="2"/>
  <c r="BQ873" i="2"/>
  <c r="BU869" i="2"/>
  <c r="BQ869" i="2"/>
  <c r="BU865" i="2"/>
  <c r="BQ865" i="2"/>
  <c r="BU861" i="2"/>
  <c r="BQ861" i="2"/>
  <c r="BU857" i="2"/>
  <c r="BQ857" i="2"/>
  <c r="BU853" i="2"/>
  <c r="BQ853" i="2"/>
  <c r="BU849" i="2"/>
  <c r="BQ849" i="2"/>
  <c r="BU845" i="2"/>
  <c r="BQ845" i="2"/>
  <c r="BU841" i="2"/>
  <c r="BQ841" i="2"/>
  <c r="BR815" i="2"/>
  <c r="BV815" i="2"/>
  <c r="BP815" i="2"/>
  <c r="BU815" i="2"/>
  <c r="BR783" i="2"/>
  <c r="BV783" i="2"/>
  <c r="BP783" i="2"/>
  <c r="BU783" i="2"/>
  <c r="BQ783" i="2"/>
  <c r="BR779" i="2"/>
  <c r="BV779" i="2"/>
  <c r="BP779" i="2"/>
  <c r="BU779" i="2"/>
  <c r="BQ779" i="2"/>
  <c r="BR763" i="2"/>
  <c r="BV763" i="2"/>
  <c r="BP763" i="2"/>
  <c r="BU763" i="2"/>
  <c r="BQ763" i="2"/>
  <c r="BR715" i="2"/>
  <c r="BV715" i="2"/>
  <c r="BS715" i="2"/>
  <c r="BT715" i="2"/>
  <c r="BO715" i="2"/>
  <c r="BU715" i="2"/>
  <c r="BP715" i="2"/>
  <c r="BO712" i="2"/>
  <c r="BS712" i="2"/>
  <c r="BP712" i="2"/>
  <c r="BU712" i="2"/>
  <c r="BT712" i="2"/>
  <c r="BV712" i="2"/>
  <c r="BQ712" i="2"/>
  <c r="BQ706" i="2"/>
  <c r="BU706" i="2"/>
  <c r="BP706" i="2"/>
  <c r="BV706" i="2"/>
  <c r="BT706" i="2"/>
  <c r="BO706" i="2"/>
  <c r="BR706" i="2"/>
  <c r="BR638" i="2"/>
  <c r="BV638" i="2"/>
  <c r="BP638" i="2"/>
  <c r="BU638" i="2"/>
  <c r="BQ638" i="2"/>
  <c r="BT638" i="2"/>
  <c r="BO638" i="2"/>
  <c r="BS638" i="2"/>
  <c r="BP929" i="2"/>
  <c r="BP917" i="2"/>
  <c r="BS836" i="2"/>
  <c r="BO836" i="2"/>
  <c r="BR831" i="2"/>
  <c r="BV831" i="2"/>
  <c r="BR827" i="2"/>
  <c r="BV827" i="2"/>
  <c r="BR823" i="2"/>
  <c r="BV823" i="2"/>
  <c r="BO820" i="2"/>
  <c r="BS820" i="2"/>
  <c r="BQ815" i="2"/>
  <c r="BR811" i="2"/>
  <c r="BV811" i="2"/>
  <c r="BP811" i="2"/>
  <c r="BU811" i="2"/>
  <c r="BQ811" i="2"/>
  <c r="BR803" i="2"/>
  <c r="BV803" i="2"/>
  <c r="BP803" i="2"/>
  <c r="BU803" i="2"/>
  <c r="BQ803" i="2"/>
  <c r="BR795" i="2"/>
  <c r="BV795" i="2"/>
  <c r="BP795" i="2"/>
  <c r="BU795" i="2"/>
  <c r="BQ795" i="2"/>
  <c r="BR787" i="2"/>
  <c r="BV787" i="2"/>
  <c r="BP787" i="2"/>
  <c r="BU787" i="2"/>
  <c r="BQ787" i="2"/>
  <c r="BR775" i="2"/>
  <c r="BV775" i="2"/>
  <c r="BP775" i="2"/>
  <c r="BU775" i="2"/>
  <c r="BQ775" i="2"/>
  <c r="BR691" i="2"/>
  <c r="BV691" i="2"/>
  <c r="BQ691" i="2"/>
  <c r="BS691" i="2"/>
  <c r="BP691" i="2"/>
  <c r="BT691" i="2"/>
  <c r="BU691" i="2"/>
  <c r="BR683" i="2"/>
  <c r="BV683" i="2"/>
  <c r="BQ683" i="2"/>
  <c r="BS683" i="2"/>
  <c r="BP683" i="2"/>
  <c r="BT683" i="2"/>
  <c r="BU683" i="2"/>
  <c r="BR675" i="2"/>
  <c r="BV675" i="2"/>
  <c r="BQ675" i="2"/>
  <c r="BS675" i="2"/>
  <c r="BP675" i="2"/>
  <c r="BT675" i="2"/>
  <c r="BU675" i="2"/>
  <c r="BR667" i="2"/>
  <c r="BV667" i="2"/>
  <c r="BQ667" i="2"/>
  <c r="BS667" i="2"/>
  <c r="BP667" i="2"/>
  <c r="BT667" i="2"/>
  <c r="BU667" i="2"/>
  <c r="BT921" i="2"/>
  <c r="BP921" i="2"/>
  <c r="BT905" i="2"/>
  <c r="BP905" i="2"/>
  <c r="BT901" i="2"/>
  <c r="BP901" i="2"/>
  <c r="BV980" i="2"/>
  <c r="BV976" i="2"/>
  <c r="BV972" i="2"/>
  <c r="BV968" i="2"/>
  <c r="BV964" i="2"/>
  <c r="BV960" i="2"/>
  <c r="BV956" i="2"/>
  <c r="BV952" i="2"/>
  <c r="BV948" i="2"/>
  <c r="BV944" i="2"/>
  <c r="BV940" i="2"/>
  <c r="BV936" i="2"/>
  <c r="BV932" i="2"/>
  <c r="BS929" i="2"/>
  <c r="BO929" i="2"/>
  <c r="BV928" i="2"/>
  <c r="BS925" i="2"/>
  <c r="BO925" i="2"/>
  <c r="BV924" i="2"/>
  <c r="BS921" i="2"/>
  <c r="BO921" i="2"/>
  <c r="BV920" i="2"/>
  <c r="BS917" i="2"/>
  <c r="BO917" i="2"/>
  <c r="BV916" i="2"/>
  <c r="BS913" i="2"/>
  <c r="BO913" i="2"/>
  <c r="BV912" i="2"/>
  <c r="BS909" i="2"/>
  <c r="BO909" i="2"/>
  <c r="BV908" i="2"/>
  <c r="BS905" i="2"/>
  <c r="BO905" i="2"/>
  <c r="BV904" i="2"/>
  <c r="BS901" i="2"/>
  <c r="BO901" i="2"/>
  <c r="BV900" i="2"/>
  <c r="BS897" i="2"/>
  <c r="BO897" i="2"/>
  <c r="BV896" i="2"/>
  <c r="BS893" i="2"/>
  <c r="BO893" i="2"/>
  <c r="BV892" i="2"/>
  <c r="BS889" i="2"/>
  <c r="BO889" i="2"/>
  <c r="BV888" i="2"/>
  <c r="BS885" i="2"/>
  <c r="BO885" i="2"/>
  <c r="BV884" i="2"/>
  <c r="BS881" i="2"/>
  <c r="BO881" i="2"/>
  <c r="BV880" i="2"/>
  <c r="BS877" i="2"/>
  <c r="BO877" i="2"/>
  <c r="BV876" i="2"/>
  <c r="BS873" i="2"/>
  <c r="BO873" i="2"/>
  <c r="BV872" i="2"/>
  <c r="BS869" i="2"/>
  <c r="BO869" i="2"/>
  <c r="BV868" i="2"/>
  <c r="BS865" i="2"/>
  <c r="BO865" i="2"/>
  <c r="BV864" i="2"/>
  <c r="BS861" i="2"/>
  <c r="BO861" i="2"/>
  <c r="BV860" i="2"/>
  <c r="BS857" i="2"/>
  <c r="BO857" i="2"/>
  <c r="BV856" i="2"/>
  <c r="BS853" i="2"/>
  <c r="BO853" i="2"/>
  <c r="BV852" i="2"/>
  <c r="BS849" i="2"/>
  <c r="BO849" i="2"/>
  <c r="BV848" i="2"/>
  <c r="BS845" i="2"/>
  <c r="BO845" i="2"/>
  <c r="BV844" i="2"/>
  <c r="BS841" i="2"/>
  <c r="BO841" i="2"/>
  <c r="BV840" i="2"/>
  <c r="BS837" i="2"/>
  <c r="BO837" i="2"/>
  <c r="BV836" i="2"/>
  <c r="BS831" i="2"/>
  <c r="BS827" i="2"/>
  <c r="BS823" i="2"/>
  <c r="BU820" i="2"/>
  <c r="BP820" i="2"/>
  <c r="BQ818" i="2"/>
  <c r="BU818" i="2"/>
  <c r="BS818" i="2"/>
  <c r="BO816" i="2"/>
  <c r="BS816" i="2"/>
  <c r="BR816" i="2"/>
  <c r="BO815" i="2"/>
  <c r="BT783" i="2"/>
  <c r="BT779" i="2"/>
  <c r="BR771" i="2"/>
  <c r="BV771" i="2"/>
  <c r="BP771" i="2"/>
  <c r="BU771" i="2"/>
  <c r="BQ771" i="2"/>
  <c r="BT763" i="2"/>
  <c r="BR731" i="2"/>
  <c r="BV731" i="2"/>
  <c r="BS731" i="2"/>
  <c r="BT731" i="2"/>
  <c r="BO731" i="2"/>
  <c r="BU731" i="2"/>
  <c r="BP731" i="2"/>
  <c r="BO728" i="2"/>
  <c r="BS728" i="2"/>
  <c r="BP728" i="2"/>
  <c r="BU728" i="2"/>
  <c r="BT728" i="2"/>
  <c r="BV728" i="2"/>
  <c r="BQ728" i="2"/>
  <c r="BQ722" i="2"/>
  <c r="BU722" i="2"/>
  <c r="BP722" i="2"/>
  <c r="BV722" i="2"/>
  <c r="BT722" i="2"/>
  <c r="BO722" i="2"/>
  <c r="BR722" i="2"/>
  <c r="BR699" i="2"/>
  <c r="BV699" i="2"/>
  <c r="BS699" i="2"/>
  <c r="BT699" i="2"/>
  <c r="BO699" i="2"/>
  <c r="BU699" i="2"/>
  <c r="BP699" i="2"/>
  <c r="BO696" i="2"/>
  <c r="BS696" i="2"/>
  <c r="BP696" i="2"/>
  <c r="BU696" i="2"/>
  <c r="BT696" i="2"/>
  <c r="BV696" i="2"/>
  <c r="BQ696" i="2"/>
  <c r="BO812" i="2"/>
  <c r="BS812" i="2"/>
  <c r="BQ810" i="2"/>
  <c r="BU810" i="2"/>
  <c r="BO808" i="2"/>
  <c r="BS808" i="2"/>
  <c r="BQ806" i="2"/>
  <c r="BU806" i="2"/>
  <c r="BO804" i="2"/>
  <c r="BS804" i="2"/>
  <c r="BQ802" i="2"/>
  <c r="BU802" i="2"/>
  <c r="BO800" i="2"/>
  <c r="BS800" i="2"/>
  <c r="BQ798" i="2"/>
  <c r="BU798" i="2"/>
  <c r="BO796" i="2"/>
  <c r="BS796" i="2"/>
  <c r="BQ794" i="2"/>
  <c r="BU794" i="2"/>
  <c r="BO792" i="2"/>
  <c r="BS792" i="2"/>
  <c r="BQ790" i="2"/>
  <c r="BU790" i="2"/>
  <c r="BO788" i="2"/>
  <c r="BS788" i="2"/>
  <c r="BQ786" i="2"/>
  <c r="BU786" i="2"/>
  <c r="BO784" i="2"/>
  <c r="BS784" i="2"/>
  <c r="BQ782" i="2"/>
  <c r="BU782" i="2"/>
  <c r="BO780" i="2"/>
  <c r="BS780" i="2"/>
  <c r="BQ778" i="2"/>
  <c r="BU778" i="2"/>
  <c r="BO776" i="2"/>
  <c r="BS776" i="2"/>
  <c r="BQ774" i="2"/>
  <c r="BU774" i="2"/>
  <c r="BO772" i="2"/>
  <c r="BS772" i="2"/>
  <c r="BQ770" i="2"/>
  <c r="BU770" i="2"/>
  <c r="BO768" i="2"/>
  <c r="BS768" i="2"/>
  <c r="BQ766" i="2"/>
  <c r="BU766" i="2"/>
  <c r="BO764" i="2"/>
  <c r="BS764" i="2"/>
  <c r="BQ762" i="2"/>
  <c r="BU762" i="2"/>
  <c r="BO760" i="2"/>
  <c r="BS760" i="2"/>
  <c r="BQ759" i="2"/>
  <c r="BQ758" i="2"/>
  <c r="BU758" i="2"/>
  <c r="BO756" i="2"/>
  <c r="BS756" i="2"/>
  <c r="BQ755" i="2"/>
  <c r="BQ754" i="2"/>
  <c r="BU754" i="2"/>
  <c r="BO752" i="2"/>
  <c r="BS752" i="2"/>
  <c r="BQ751" i="2"/>
  <c r="BQ750" i="2"/>
  <c r="BU750" i="2"/>
  <c r="BO748" i="2"/>
  <c r="BS748" i="2"/>
  <c r="BQ747" i="2"/>
  <c r="BQ746" i="2"/>
  <c r="BU746" i="2"/>
  <c r="BO744" i="2"/>
  <c r="BS744" i="2"/>
  <c r="BQ743" i="2"/>
  <c r="BQ742" i="2"/>
  <c r="BU742" i="2"/>
  <c r="BO740" i="2"/>
  <c r="BS740" i="2"/>
  <c r="BQ739" i="2"/>
  <c r="BQ738" i="2"/>
  <c r="BU738" i="2"/>
  <c r="BO736" i="2"/>
  <c r="BS736" i="2"/>
  <c r="BR735" i="2"/>
  <c r="BV735" i="2"/>
  <c r="BO734" i="2"/>
  <c r="BO732" i="2"/>
  <c r="BS732" i="2"/>
  <c r="BP732" i="2"/>
  <c r="BU732" i="2"/>
  <c r="BU727" i="2"/>
  <c r="BO727" i="2"/>
  <c r="BQ726" i="2"/>
  <c r="BU726" i="2"/>
  <c r="BP726" i="2"/>
  <c r="BV726" i="2"/>
  <c r="BV724" i="2"/>
  <c r="BR719" i="2"/>
  <c r="BV719" i="2"/>
  <c r="BS719" i="2"/>
  <c r="BO718" i="2"/>
  <c r="BO716" i="2"/>
  <c r="BS716" i="2"/>
  <c r="BP716" i="2"/>
  <c r="BU716" i="2"/>
  <c r="BU711" i="2"/>
  <c r="BO711" i="2"/>
  <c r="BQ710" i="2"/>
  <c r="BU710" i="2"/>
  <c r="BP710" i="2"/>
  <c r="BV710" i="2"/>
  <c r="BV708" i="2"/>
  <c r="BR703" i="2"/>
  <c r="BV703" i="2"/>
  <c r="BS703" i="2"/>
  <c r="BO702" i="2"/>
  <c r="BO700" i="2"/>
  <c r="BS700" i="2"/>
  <c r="BP700" i="2"/>
  <c r="BU700" i="2"/>
  <c r="BU695" i="2"/>
  <c r="BO695" i="2"/>
  <c r="BQ694" i="2"/>
  <c r="BU694" i="2"/>
  <c r="BP694" i="2"/>
  <c r="BV694" i="2"/>
  <c r="BQ477" i="2"/>
  <c r="BU477" i="2"/>
  <c r="BR477" i="2"/>
  <c r="BV477" i="2"/>
  <c r="BO477" i="2"/>
  <c r="BP477" i="2"/>
  <c r="BS477" i="2"/>
  <c r="BT477" i="2"/>
  <c r="BR466" i="2"/>
  <c r="BV466" i="2"/>
  <c r="BO466" i="2"/>
  <c r="BS466" i="2"/>
  <c r="BU466" i="2"/>
  <c r="BP466" i="2"/>
  <c r="BQ466" i="2"/>
  <c r="BT466" i="2"/>
  <c r="BR812" i="2"/>
  <c r="BS810" i="2"/>
  <c r="BR808" i="2"/>
  <c r="BS806" i="2"/>
  <c r="BR804" i="2"/>
  <c r="BS802" i="2"/>
  <c r="BR800" i="2"/>
  <c r="BS798" i="2"/>
  <c r="BR796" i="2"/>
  <c r="BS794" i="2"/>
  <c r="BR792" i="2"/>
  <c r="BS790" i="2"/>
  <c r="BR788" i="2"/>
  <c r="BS786" i="2"/>
  <c r="BU759" i="2"/>
  <c r="BP759" i="2"/>
  <c r="BU755" i="2"/>
  <c r="BP755" i="2"/>
  <c r="BU751" i="2"/>
  <c r="BP751" i="2"/>
  <c r="BU747" i="2"/>
  <c r="BP747" i="2"/>
  <c r="BU743" i="2"/>
  <c r="BP743" i="2"/>
  <c r="BU739" i="2"/>
  <c r="BP739" i="2"/>
  <c r="BQ730" i="2"/>
  <c r="BU730" i="2"/>
  <c r="BP730" i="2"/>
  <c r="BV730" i="2"/>
  <c r="BR723" i="2"/>
  <c r="BV723" i="2"/>
  <c r="BS723" i="2"/>
  <c r="BO720" i="2"/>
  <c r="BS720" i="2"/>
  <c r="BP720" i="2"/>
  <c r="BU720" i="2"/>
  <c r="BQ714" i="2"/>
  <c r="BU714" i="2"/>
  <c r="BP714" i="2"/>
  <c r="BV714" i="2"/>
  <c r="BR707" i="2"/>
  <c r="BV707" i="2"/>
  <c r="BS707" i="2"/>
  <c r="BO704" i="2"/>
  <c r="BS704" i="2"/>
  <c r="BP704" i="2"/>
  <c r="BU704" i="2"/>
  <c r="BQ698" i="2"/>
  <c r="BU698" i="2"/>
  <c r="BP698" i="2"/>
  <c r="BV698" i="2"/>
  <c r="BR662" i="2"/>
  <c r="BV662" i="2"/>
  <c r="BQ662" i="2"/>
  <c r="BT662" i="2"/>
  <c r="BO662" i="2"/>
  <c r="BU662" i="2"/>
  <c r="BR658" i="2"/>
  <c r="BV658" i="2"/>
  <c r="BQ658" i="2"/>
  <c r="BO658" i="2"/>
  <c r="BU658" i="2"/>
  <c r="BP658" i="2"/>
  <c r="BR626" i="2"/>
  <c r="BV626" i="2"/>
  <c r="BP626" i="2"/>
  <c r="BU626" i="2"/>
  <c r="BQ626" i="2"/>
  <c r="BS626" i="2"/>
  <c r="BT626" i="2"/>
  <c r="BR610" i="2"/>
  <c r="BV610" i="2"/>
  <c r="BP610" i="2"/>
  <c r="BU610" i="2"/>
  <c r="BQ610" i="2"/>
  <c r="BS610" i="2"/>
  <c r="BT610" i="2"/>
  <c r="BR594" i="2"/>
  <c r="BV594" i="2"/>
  <c r="BP594" i="2"/>
  <c r="BU594" i="2"/>
  <c r="BQ594" i="2"/>
  <c r="BS594" i="2"/>
  <c r="BT594" i="2"/>
  <c r="BR578" i="2"/>
  <c r="BV578" i="2"/>
  <c r="BP578" i="2"/>
  <c r="BU578" i="2"/>
  <c r="BQ578" i="2"/>
  <c r="BS578" i="2"/>
  <c r="BT578" i="2"/>
  <c r="BR562" i="2"/>
  <c r="BV562" i="2"/>
  <c r="BP562" i="2"/>
  <c r="BU562" i="2"/>
  <c r="BQ562" i="2"/>
  <c r="BS562" i="2"/>
  <c r="BT562" i="2"/>
  <c r="BR546" i="2"/>
  <c r="BV546" i="2"/>
  <c r="BP546" i="2"/>
  <c r="BU546" i="2"/>
  <c r="BQ546" i="2"/>
  <c r="BS546" i="2"/>
  <c r="BT546" i="2"/>
  <c r="BR530" i="2"/>
  <c r="BV530" i="2"/>
  <c r="BP530" i="2"/>
  <c r="BU530" i="2"/>
  <c r="BQ530" i="2"/>
  <c r="BS530" i="2"/>
  <c r="BT530" i="2"/>
  <c r="BQ465" i="2"/>
  <c r="BU465" i="2"/>
  <c r="BR465" i="2"/>
  <c r="BV465" i="2"/>
  <c r="BP465" i="2"/>
  <c r="BS465" i="2"/>
  <c r="BO465" i="2"/>
  <c r="BT465" i="2"/>
  <c r="BQ445" i="2"/>
  <c r="BU445" i="2"/>
  <c r="BR445" i="2"/>
  <c r="BV445" i="2"/>
  <c r="BO445" i="2"/>
  <c r="BP445" i="2"/>
  <c r="BS445" i="2"/>
  <c r="BT445" i="2"/>
  <c r="BQ112" i="2"/>
  <c r="BU112" i="2"/>
  <c r="BP112" i="2"/>
  <c r="BV112" i="2"/>
  <c r="BR112" i="2"/>
  <c r="BT112" i="2"/>
  <c r="BS112" i="2"/>
  <c r="BO112" i="2"/>
  <c r="BR759" i="2"/>
  <c r="BV759" i="2"/>
  <c r="BR755" i="2"/>
  <c r="BV755" i="2"/>
  <c r="BR751" i="2"/>
  <c r="BV751" i="2"/>
  <c r="BR747" i="2"/>
  <c r="BV747" i="2"/>
  <c r="BR743" i="2"/>
  <c r="BV743" i="2"/>
  <c r="BR739" i="2"/>
  <c r="BV739" i="2"/>
  <c r="BQ734" i="2"/>
  <c r="BU734" i="2"/>
  <c r="BP734" i="2"/>
  <c r="BV734" i="2"/>
  <c r="BR727" i="2"/>
  <c r="BV727" i="2"/>
  <c r="BS727" i="2"/>
  <c r="BO724" i="2"/>
  <c r="BS724" i="2"/>
  <c r="BP724" i="2"/>
  <c r="BU724" i="2"/>
  <c r="BQ718" i="2"/>
  <c r="BU718" i="2"/>
  <c r="BP718" i="2"/>
  <c r="BV718" i="2"/>
  <c r="BR711" i="2"/>
  <c r="BV711" i="2"/>
  <c r="BS711" i="2"/>
  <c r="BO708" i="2"/>
  <c r="BS708" i="2"/>
  <c r="BP708" i="2"/>
  <c r="BU708" i="2"/>
  <c r="BQ702" i="2"/>
  <c r="BU702" i="2"/>
  <c r="BP702" i="2"/>
  <c r="BV702" i="2"/>
  <c r="BR695" i="2"/>
  <c r="BV695" i="2"/>
  <c r="BS695" i="2"/>
  <c r="BR646" i="2"/>
  <c r="BV646" i="2"/>
  <c r="BQ646" i="2"/>
  <c r="BT646" i="2"/>
  <c r="BO646" i="2"/>
  <c r="BU646" i="2"/>
  <c r="BR642" i="2"/>
  <c r="BV642" i="2"/>
  <c r="BQ642" i="2"/>
  <c r="BO642" i="2"/>
  <c r="BU642" i="2"/>
  <c r="BP642" i="2"/>
  <c r="BR522" i="2"/>
  <c r="BV522" i="2"/>
  <c r="BP522" i="2"/>
  <c r="BU522" i="2"/>
  <c r="BQ522" i="2"/>
  <c r="BT522" i="2"/>
  <c r="BO522" i="2"/>
  <c r="BR622" i="2"/>
  <c r="BV622" i="2"/>
  <c r="BP622" i="2"/>
  <c r="BU622" i="2"/>
  <c r="BQ622" i="2"/>
  <c r="BR606" i="2"/>
  <c r="BV606" i="2"/>
  <c r="BP606" i="2"/>
  <c r="BU606" i="2"/>
  <c r="BQ606" i="2"/>
  <c r="BR590" i="2"/>
  <c r="BV590" i="2"/>
  <c r="BP590" i="2"/>
  <c r="BU590" i="2"/>
  <c r="BQ590" i="2"/>
  <c r="BR574" i="2"/>
  <c r="BV574" i="2"/>
  <c r="BP574" i="2"/>
  <c r="BU574" i="2"/>
  <c r="BQ574" i="2"/>
  <c r="BR558" i="2"/>
  <c r="BV558" i="2"/>
  <c r="BP558" i="2"/>
  <c r="BU558" i="2"/>
  <c r="BQ558" i="2"/>
  <c r="BR542" i="2"/>
  <c r="BV542" i="2"/>
  <c r="BP542" i="2"/>
  <c r="BU542" i="2"/>
  <c r="BQ542" i="2"/>
  <c r="BR526" i="2"/>
  <c r="BV526" i="2"/>
  <c r="BP526" i="2"/>
  <c r="BU526" i="2"/>
  <c r="BQ526" i="2"/>
  <c r="BR494" i="2"/>
  <c r="BV494" i="2"/>
  <c r="BP494" i="2"/>
  <c r="BU494" i="2"/>
  <c r="BQ494" i="2"/>
  <c r="BS494" i="2"/>
  <c r="BR482" i="2"/>
  <c r="BV482" i="2"/>
  <c r="BO482" i="2"/>
  <c r="BS482" i="2"/>
  <c r="BU482" i="2"/>
  <c r="BP482" i="2"/>
  <c r="BQ481" i="2"/>
  <c r="BU481" i="2"/>
  <c r="BR481" i="2"/>
  <c r="BV481" i="2"/>
  <c r="BP481" i="2"/>
  <c r="BS481" i="2"/>
  <c r="BR450" i="2"/>
  <c r="BV450" i="2"/>
  <c r="BO450" i="2"/>
  <c r="BS450" i="2"/>
  <c r="BU450" i="2"/>
  <c r="BP450" i="2"/>
  <c r="BQ450" i="2"/>
  <c r="BU692" i="2"/>
  <c r="BV690" i="2"/>
  <c r="BP690" i="2"/>
  <c r="BU688" i="2"/>
  <c r="BV686" i="2"/>
  <c r="BP686" i="2"/>
  <c r="BU684" i="2"/>
  <c r="BV682" i="2"/>
  <c r="BP682" i="2"/>
  <c r="BU680" i="2"/>
  <c r="BV678" i="2"/>
  <c r="BP678" i="2"/>
  <c r="BU676" i="2"/>
  <c r="BV674" i="2"/>
  <c r="BP674" i="2"/>
  <c r="BU672" i="2"/>
  <c r="BV670" i="2"/>
  <c r="BP670" i="2"/>
  <c r="BU668" i="2"/>
  <c r="BV666" i="2"/>
  <c r="BP666" i="2"/>
  <c r="BR654" i="2"/>
  <c r="BV654" i="2"/>
  <c r="BQ654" i="2"/>
  <c r="BR634" i="2"/>
  <c r="BV634" i="2"/>
  <c r="BP634" i="2"/>
  <c r="BU634" i="2"/>
  <c r="BQ634" i="2"/>
  <c r="BR618" i="2"/>
  <c r="BV618" i="2"/>
  <c r="BP618" i="2"/>
  <c r="BU618" i="2"/>
  <c r="BQ618" i="2"/>
  <c r="BR602" i="2"/>
  <c r="BV602" i="2"/>
  <c r="BP602" i="2"/>
  <c r="BU602" i="2"/>
  <c r="BQ602" i="2"/>
  <c r="BR586" i="2"/>
  <c r="BV586" i="2"/>
  <c r="BP586" i="2"/>
  <c r="BU586" i="2"/>
  <c r="BQ586" i="2"/>
  <c r="BR570" i="2"/>
  <c r="BV570" i="2"/>
  <c r="BP570" i="2"/>
  <c r="BU570" i="2"/>
  <c r="BQ570" i="2"/>
  <c r="BR554" i="2"/>
  <c r="BV554" i="2"/>
  <c r="BP554" i="2"/>
  <c r="BU554" i="2"/>
  <c r="BQ554" i="2"/>
  <c r="BR538" i="2"/>
  <c r="BV538" i="2"/>
  <c r="BP538" i="2"/>
  <c r="BU538" i="2"/>
  <c r="BQ538" i="2"/>
  <c r="BR510" i="2"/>
  <c r="BV510" i="2"/>
  <c r="BP510" i="2"/>
  <c r="BU510" i="2"/>
  <c r="BQ510" i="2"/>
  <c r="BS510" i="2"/>
  <c r="BR502" i="2"/>
  <c r="BV502" i="2"/>
  <c r="BP502" i="2"/>
  <c r="BU502" i="2"/>
  <c r="BQ502" i="2"/>
  <c r="BO494" i="2"/>
  <c r="BT482" i="2"/>
  <c r="BT481" i="2"/>
  <c r="BT450" i="2"/>
  <c r="BR438" i="2"/>
  <c r="BV438" i="2"/>
  <c r="BO438" i="2"/>
  <c r="BS438" i="2"/>
  <c r="BP438" i="2"/>
  <c r="BQ438" i="2"/>
  <c r="BU438" i="2"/>
  <c r="BQ128" i="2"/>
  <c r="BU128" i="2"/>
  <c r="BP128" i="2"/>
  <c r="BV128" i="2"/>
  <c r="BR128" i="2"/>
  <c r="BT128" i="2"/>
  <c r="BS128" i="2"/>
  <c r="BO128" i="2"/>
  <c r="BO692" i="2"/>
  <c r="BS692" i="2"/>
  <c r="BQ690" i="2"/>
  <c r="BU690" i="2"/>
  <c r="BO688" i="2"/>
  <c r="BS688" i="2"/>
  <c r="BQ686" i="2"/>
  <c r="BU686" i="2"/>
  <c r="BO684" i="2"/>
  <c r="BS684" i="2"/>
  <c r="BQ682" i="2"/>
  <c r="BU682" i="2"/>
  <c r="BO680" i="2"/>
  <c r="BS680" i="2"/>
  <c r="BQ678" i="2"/>
  <c r="BU678" i="2"/>
  <c r="BO676" i="2"/>
  <c r="BS676" i="2"/>
  <c r="BQ674" i="2"/>
  <c r="BU674" i="2"/>
  <c r="BO672" i="2"/>
  <c r="BS672" i="2"/>
  <c r="BQ670" i="2"/>
  <c r="BU670" i="2"/>
  <c r="BO668" i="2"/>
  <c r="BS668" i="2"/>
  <c r="BQ666" i="2"/>
  <c r="BU666" i="2"/>
  <c r="BR650" i="2"/>
  <c r="BV650" i="2"/>
  <c r="BQ650" i="2"/>
  <c r="BR630" i="2"/>
  <c r="BV630" i="2"/>
  <c r="BP630" i="2"/>
  <c r="BU630" i="2"/>
  <c r="BQ630" i="2"/>
  <c r="BT622" i="2"/>
  <c r="BR614" i="2"/>
  <c r="BV614" i="2"/>
  <c r="BP614" i="2"/>
  <c r="BU614" i="2"/>
  <c r="BQ614" i="2"/>
  <c r="BT606" i="2"/>
  <c r="BR598" i="2"/>
  <c r="BV598" i="2"/>
  <c r="BP598" i="2"/>
  <c r="BU598" i="2"/>
  <c r="BQ598" i="2"/>
  <c r="BT590" i="2"/>
  <c r="BR582" i="2"/>
  <c r="BV582" i="2"/>
  <c r="BP582" i="2"/>
  <c r="BU582" i="2"/>
  <c r="BQ582" i="2"/>
  <c r="BT574" i="2"/>
  <c r="BR566" i="2"/>
  <c r="BV566" i="2"/>
  <c r="BP566" i="2"/>
  <c r="BU566" i="2"/>
  <c r="BQ566" i="2"/>
  <c r="BT558" i="2"/>
  <c r="BR550" i="2"/>
  <c r="BV550" i="2"/>
  <c r="BP550" i="2"/>
  <c r="BU550" i="2"/>
  <c r="BQ550" i="2"/>
  <c r="BT542" i="2"/>
  <c r="BR534" i="2"/>
  <c r="BV534" i="2"/>
  <c r="BP534" i="2"/>
  <c r="BU534" i="2"/>
  <c r="BQ534" i="2"/>
  <c r="BT526" i="2"/>
  <c r="BR518" i="2"/>
  <c r="BV518" i="2"/>
  <c r="BP518" i="2"/>
  <c r="BU518" i="2"/>
  <c r="BQ518" i="2"/>
  <c r="BO510" i="2"/>
  <c r="BR506" i="2"/>
  <c r="BV506" i="2"/>
  <c r="BP506" i="2"/>
  <c r="BU506" i="2"/>
  <c r="BQ506" i="2"/>
  <c r="BT506" i="2"/>
  <c r="BO502" i="2"/>
  <c r="BQ482" i="2"/>
  <c r="BO481" i="2"/>
  <c r="BR470" i="2"/>
  <c r="BV470" i="2"/>
  <c r="BO470" i="2"/>
  <c r="BS470" i="2"/>
  <c r="BP470" i="2"/>
  <c r="BQ470" i="2"/>
  <c r="BU470" i="2"/>
  <c r="BR454" i="2"/>
  <c r="BV454" i="2"/>
  <c r="BO454" i="2"/>
  <c r="BS454" i="2"/>
  <c r="BP454" i="2"/>
  <c r="BQ454" i="2"/>
  <c r="BQ433" i="2"/>
  <c r="BU433" i="2"/>
  <c r="BR433" i="2"/>
  <c r="BV433" i="2"/>
  <c r="BP433" i="2"/>
  <c r="BS433" i="2"/>
  <c r="BO433" i="2"/>
  <c r="BR216" i="2"/>
  <c r="BV216" i="2"/>
  <c r="BQ216" i="2"/>
  <c r="BP216" i="2"/>
  <c r="BS216" i="2"/>
  <c r="BT216" i="2"/>
  <c r="BO216" i="2"/>
  <c r="BU216" i="2"/>
  <c r="BR201" i="2"/>
  <c r="BV201" i="2"/>
  <c r="BO201" i="2"/>
  <c r="BS201" i="2"/>
  <c r="BU201" i="2"/>
  <c r="BT201" i="2"/>
  <c r="BQ201" i="2"/>
  <c r="BP201" i="2"/>
  <c r="BQ429" i="2"/>
  <c r="BU429" i="2"/>
  <c r="BR429" i="2"/>
  <c r="BV429" i="2"/>
  <c r="BO429" i="2"/>
  <c r="BP429" i="2"/>
  <c r="BR284" i="2"/>
  <c r="BV284" i="2"/>
  <c r="BQ284" i="2"/>
  <c r="BO284" i="2"/>
  <c r="BU284" i="2"/>
  <c r="BS284" i="2"/>
  <c r="BT284" i="2"/>
  <c r="BR268" i="2"/>
  <c r="BV268" i="2"/>
  <c r="BQ268" i="2"/>
  <c r="BO268" i="2"/>
  <c r="BU268" i="2"/>
  <c r="BP268" i="2"/>
  <c r="BS268" i="2"/>
  <c r="BT268" i="2"/>
  <c r="BR209" i="2"/>
  <c r="BV209" i="2"/>
  <c r="BO209" i="2"/>
  <c r="BS209" i="2"/>
  <c r="BU209" i="2"/>
  <c r="BP209" i="2"/>
  <c r="BQ209" i="2"/>
  <c r="BT209" i="2"/>
  <c r="BQ200" i="2"/>
  <c r="BU200" i="2"/>
  <c r="BR200" i="2"/>
  <c r="BV200" i="2"/>
  <c r="BP200" i="2"/>
  <c r="BT200" i="2"/>
  <c r="BO200" i="2"/>
  <c r="BS200" i="2"/>
  <c r="BR156" i="2"/>
  <c r="BV156" i="2"/>
  <c r="BQ156" i="2"/>
  <c r="BS156" i="2"/>
  <c r="BP156" i="2"/>
  <c r="BU156" i="2"/>
  <c r="BO156" i="2"/>
  <c r="BT156" i="2"/>
  <c r="BR152" i="2"/>
  <c r="BV152" i="2"/>
  <c r="BQ152" i="2"/>
  <c r="BS152" i="2"/>
  <c r="BP152" i="2"/>
  <c r="BO152" i="2"/>
  <c r="BT152" i="2"/>
  <c r="BU152" i="2"/>
  <c r="BQ132" i="2"/>
  <c r="BU132" i="2"/>
  <c r="BP132" i="2"/>
  <c r="BV132" i="2"/>
  <c r="BR132" i="2"/>
  <c r="BT132" i="2"/>
  <c r="BO132" i="2"/>
  <c r="BS132" i="2"/>
  <c r="BR90" i="2"/>
  <c r="BV90" i="2"/>
  <c r="BO90" i="2"/>
  <c r="BS90" i="2"/>
  <c r="BU90" i="2"/>
  <c r="BP90" i="2"/>
  <c r="BQ90" i="2"/>
  <c r="BT90" i="2"/>
  <c r="BR280" i="2"/>
  <c r="BV280" i="2"/>
  <c r="BQ280" i="2"/>
  <c r="BP280" i="2"/>
  <c r="BS280" i="2"/>
  <c r="BT280" i="2"/>
  <c r="BR224" i="2"/>
  <c r="BV224" i="2"/>
  <c r="BQ224" i="2"/>
  <c r="BT224" i="2"/>
  <c r="BP224" i="2"/>
  <c r="BS224" i="2"/>
  <c r="BO224" i="2"/>
  <c r="BU224" i="2"/>
  <c r="BQ140" i="2"/>
  <c r="BP140" i="2"/>
  <c r="BU140" i="2"/>
  <c r="BR140" i="2"/>
  <c r="BV140" i="2"/>
  <c r="BT140" i="2"/>
  <c r="BS140" i="2"/>
  <c r="BR514" i="2"/>
  <c r="BV514" i="2"/>
  <c r="BP514" i="2"/>
  <c r="BU514" i="2"/>
  <c r="BQ514" i="2"/>
  <c r="BR498" i="2"/>
  <c r="BV498" i="2"/>
  <c r="BP498" i="2"/>
  <c r="BU498" i="2"/>
  <c r="BQ498" i="2"/>
  <c r="BR486" i="2"/>
  <c r="BV486" i="2"/>
  <c r="BO486" i="2"/>
  <c r="BS486" i="2"/>
  <c r="BP486" i="2"/>
  <c r="BQ486" i="2"/>
  <c r="BQ461" i="2"/>
  <c r="BU461" i="2"/>
  <c r="BR461" i="2"/>
  <c r="BV461" i="2"/>
  <c r="BO461" i="2"/>
  <c r="BP461" i="2"/>
  <c r="BQ449" i="2"/>
  <c r="BU449" i="2"/>
  <c r="BR449" i="2"/>
  <c r="BV449" i="2"/>
  <c r="BP449" i="2"/>
  <c r="BS449" i="2"/>
  <c r="BR434" i="2"/>
  <c r="BV434" i="2"/>
  <c r="BO434" i="2"/>
  <c r="BS434" i="2"/>
  <c r="BU434" i="2"/>
  <c r="BP434" i="2"/>
  <c r="BR422" i="2"/>
  <c r="BV422" i="2"/>
  <c r="BO422" i="2"/>
  <c r="BS422" i="2"/>
  <c r="BP422" i="2"/>
  <c r="BQ422" i="2"/>
  <c r="BR288" i="2"/>
  <c r="BV288" i="2"/>
  <c r="BQ288" i="2"/>
  <c r="BT288" i="2"/>
  <c r="BP288" i="2"/>
  <c r="BS288" i="2"/>
  <c r="BO288" i="2"/>
  <c r="BR220" i="2"/>
  <c r="BV220" i="2"/>
  <c r="BQ220" i="2"/>
  <c r="BO220" i="2"/>
  <c r="BU220" i="2"/>
  <c r="BS220" i="2"/>
  <c r="BT220" i="2"/>
  <c r="BP220" i="2"/>
  <c r="BR184" i="2"/>
  <c r="BV184" i="2"/>
  <c r="BQ184" i="2"/>
  <c r="BS184" i="2"/>
  <c r="BU184" i="2"/>
  <c r="BT184" i="2"/>
  <c r="BO184" i="2"/>
  <c r="BO663" i="2"/>
  <c r="BS663" i="2"/>
  <c r="BQ661" i="2"/>
  <c r="BU661" i="2"/>
  <c r="BO659" i="2"/>
  <c r="BS659" i="2"/>
  <c r="BQ657" i="2"/>
  <c r="BU657" i="2"/>
  <c r="BO655" i="2"/>
  <c r="BS655" i="2"/>
  <c r="BQ653" i="2"/>
  <c r="BU653" i="2"/>
  <c r="BO651" i="2"/>
  <c r="BS651" i="2"/>
  <c r="BQ649" i="2"/>
  <c r="BU649" i="2"/>
  <c r="BO647" i="2"/>
  <c r="BS647" i="2"/>
  <c r="BQ645" i="2"/>
  <c r="BU645" i="2"/>
  <c r="BO643" i="2"/>
  <c r="BS643" i="2"/>
  <c r="BQ641" i="2"/>
  <c r="BU641" i="2"/>
  <c r="BO639" i="2"/>
  <c r="BS639" i="2"/>
  <c r="BQ637" i="2"/>
  <c r="BU637" i="2"/>
  <c r="BO635" i="2"/>
  <c r="BS635" i="2"/>
  <c r="BQ633" i="2"/>
  <c r="BU633" i="2"/>
  <c r="BO631" i="2"/>
  <c r="BS631" i="2"/>
  <c r="BQ629" i="2"/>
  <c r="BU629" i="2"/>
  <c r="BO627" i="2"/>
  <c r="BS627" i="2"/>
  <c r="BQ625" i="2"/>
  <c r="BU625" i="2"/>
  <c r="BO623" i="2"/>
  <c r="BS623" i="2"/>
  <c r="BQ621" i="2"/>
  <c r="BU621" i="2"/>
  <c r="BO619" i="2"/>
  <c r="BS619" i="2"/>
  <c r="BQ617" i="2"/>
  <c r="BU617" i="2"/>
  <c r="BO615" i="2"/>
  <c r="BS615" i="2"/>
  <c r="BQ613" i="2"/>
  <c r="BU613" i="2"/>
  <c r="BO611" i="2"/>
  <c r="BS611" i="2"/>
  <c r="BQ609" i="2"/>
  <c r="BU609" i="2"/>
  <c r="BO607" i="2"/>
  <c r="BS607" i="2"/>
  <c r="BQ605" i="2"/>
  <c r="BU605" i="2"/>
  <c r="BO603" i="2"/>
  <c r="BS603" i="2"/>
  <c r="BQ601" i="2"/>
  <c r="BU601" i="2"/>
  <c r="BO599" i="2"/>
  <c r="BS599" i="2"/>
  <c r="BQ597" i="2"/>
  <c r="BU597" i="2"/>
  <c r="BO595" i="2"/>
  <c r="BS595" i="2"/>
  <c r="BQ593" i="2"/>
  <c r="BU593" i="2"/>
  <c r="BO591" i="2"/>
  <c r="BS591" i="2"/>
  <c r="BQ589" i="2"/>
  <c r="BU589" i="2"/>
  <c r="BO587" i="2"/>
  <c r="BS587" i="2"/>
  <c r="BQ585" i="2"/>
  <c r="BU585" i="2"/>
  <c r="BO583" i="2"/>
  <c r="BS583" i="2"/>
  <c r="BQ581" i="2"/>
  <c r="BU581" i="2"/>
  <c r="BO579" i="2"/>
  <c r="BS579" i="2"/>
  <c r="BQ577" i="2"/>
  <c r="BU577" i="2"/>
  <c r="BO575" i="2"/>
  <c r="BS575" i="2"/>
  <c r="BQ573" i="2"/>
  <c r="BU573" i="2"/>
  <c r="BO571" i="2"/>
  <c r="BS571" i="2"/>
  <c r="BQ569" i="2"/>
  <c r="BU569" i="2"/>
  <c r="BO567" i="2"/>
  <c r="BS567" i="2"/>
  <c r="BQ565" i="2"/>
  <c r="BU565" i="2"/>
  <c r="BO563" i="2"/>
  <c r="BS563" i="2"/>
  <c r="BQ561" i="2"/>
  <c r="BU561" i="2"/>
  <c r="BO559" i="2"/>
  <c r="BS559" i="2"/>
  <c r="BQ557" i="2"/>
  <c r="BU557" i="2"/>
  <c r="BO555" i="2"/>
  <c r="BS555" i="2"/>
  <c r="BQ553" i="2"/>
  <c r="BU553" i="2"/>
  <c r="BO551" i="2"/>
  <c r="BS551" i="2"/>
  <c r="BQ549" i="2"/>
  <c r="BU549" i="2"/>
  <c r="BO547" i="2"/>
  <c r="BS547" i="2"/>
  <c r="BQ545" i="2"/>
  <c r="BU545" i="2"/>
  <c r="BO543" i="2"/>
  <c r="BS543" i="2"/>
  <c r="BQ541" i="2"/>
  <c r="BU541" i="2"/>
  <c r="BO539" i="2"/>
  <c r="BS539" i="2"/>
  <c r="BQ537" i="2"/>
  <c r="BU537" i="2"/>
  <c r="BO535" i="2"/>
  <c r="BS535" i="2"/>
  <c r="BQ533" i="2"/>
  <c r="BU533" i="2"/>
  <c r="BO531" i="2"/>
  <c r="BS531" i="2"/>
  <c r="BQ529" i="2"/>
  <c r="BU529" i="2"/>
  <c r="BO527" i="2"/>
  <c r="BS527" i="2"/>
  <c r="BQ525" i="2"/>
  <c r="BU525" i="2"/>
  <c r="BO523" i="2"/>
  <c r="BS523" i="2"/>
  <c r="BQ521" i="2"/>
  <c r="BU521" i="2"/>
  <c r="BO519" i="2"/>
  <c r="BS519" i="2"/>
  <c r="BQ517" i="2"/>
  <c r="BU517" i="2"/>
  <c r="BO515" i="2"/>
  <c r="BS515" i="2"/>
  <c r="BQ513" i="2"/>
  <c r="BU513" i="2"/>
  <c r="BO511" i="2"/>
  <c r="BS511" i="2"/>
  <c r="BQ509" i="2"/>
  <c r="BU509" i="2"/>
  <c r="BO507" i="2"/>
  <c r="BS507" i="2"/>
  <c r="BQ505" i="2"/>
  <c r="BU505" i="2"/>
  <c r="BO503" i="2"/>
  <c r="BS503" i="2"/>
  <c r="BQ501" i="2"/>
  <c r="BU501" i="2"/>
  <c r="BO499" i="2"/>
  <c r="BS499" i="2"/>
  <c r="BQ497" i="2"/>
  <c r="BU497" i="2"/>
  <c r="BO495" i="2"/>
  <c r="BS495" i="2"/>
  <c r="BQ493" i="2"/>
  <c r="BU493" i="2"/>
  <c r="BR490" i="2"/>
  <c r="BV490" i="2"/>
  <c r="BO490" i="2"/>
  <c r="BS490" i="2"/>
  <c r="BQ485" i="2"/>
  <c r="BU485" i="2"/>
  <c r="BR485" i="2"/>
  <c r="BV485" i="2"/>
  <c r="BR474" i="2"/>
  <c r="BV474" i="2"/>
  <c r="BO474" i="2"/>
  <c r="BS474" i="2"/>
  <c r="BQ469" i="2"/>
  <c r="BU469" i="2"/>
  <c r="BR469" i="2"/>
  <c r="BV469" i="2"/>
  <c r="BR458" i="2"/>
  <c r="BV458" i="2"/>
  <c r="BO458" i="2"/>
  <c r="BS458" i="2"/>
  <c r="BQ453" i="2"/>
  <c r="BU453" i="2"/>
  <c r="BR453" i="2"/>
  <c r="BV453" i="2"/>
  <c r="BR442" i="2"/>
  <c r="BV442" i="2"/>
  <c r="BO442" i="2"/>
  <c r="BS442" i="2"/>
  <c r="BQ437" i="2"/>
  <c r="BU437" i="2"/>
  <c r="BR437" i="2"/>
  <c r="BV437" i="2"/>
  <c r="BR426" i="2"/>
  <c r="BV426" i="2"/>
  <c r="BO426" i="2"/>
  <c r="BS426" i="2"/>
  <c r="BQ421" i="2"/>
  <c r="BU421" i="2"/>
  <c r="BR421" i="2"/>
  <c r="BV421" i="2"/>
  <c r="BR313" i="2"/>
  <c r="BV313" i="2"/>
  <c r="BQ313" i="2"/>
  <c r="BS313" i="2"/>
  <c r="BR304" i="2"/>
  <c r="BV304" i="2"/>
  <c r="BQ304" i="2"/>
  <c r="BT304" i="2"/>
  <c r="BS304" i="2"/>
  <c r="BU304" i="2"/>
  <c r="BQ192" i="2"/>
  <c r="BU192" i="2"/>
  <c r="BR192" i="2"/>
  <c r="BV192" i="2"/>
  <c r="BP192" i="2"/>
  <c r="BT192" i="2"/>
  <c r="BR189" i="2"/>
  <c r="BV189" i="2"/>
  <c r="BO189" i="2"/>
  <c r="BS189" i="2"/>
  <c r="BQ189" i="2"/>
  <c r="BT189" i="2"/>
  <c r="BR168" i="2"/>
  <c r="BV168" i="2"/>
  <c r="BQ168" i="2"/>
  <c r="BS168" i="2"/>
  <c r="BU168" i="2"/>
  <c r="BT168" i="2"/>
  <c r="BO168" i="2"/>
  <c r="BR144" i="2"/>
  <c r="BV144" i="2"/>
  <c r="BQ144" i="2"/>
  <c r="BS144" i="2"/>
  <c r="BP144" i="2"/>
  <c r="BO144" i="2"/>
  <c r="BT144" i="2"/>
  <c r="BQ116" i="2"/>
  <c r="BU116" i="2"/>
  <c r="BP116" i="2"/>
  <c r="BV116" i="2"/>
  <c r="BR116" i="2"/>
  <c r="BT116" i="2"/>
  <c r="BO116" i="2"/>
  <c r="BQ489" i="2"/>
  <c r="BU489" i="2"/>
  <c r="BR489" i="2"/>
  <c r="BV489" i="2"/>
  <c r="BR478" i="2"/>
  <c r="BV478" i="2"/>
  <c r="BO478" i="2"/>
  <c r="BS478" i="2"/>
  <c r="BQ473" i="2"/>
  <c r="BU473" i="2"/>
  <c r="BR473" i="2"/>
  <c r="BV473" i="2"/>
  <c r="BR462" i="2"/>
  <c r="BV462" i="2"/>
  <c r="BO462" i="2"/>
  <c r="BS462" i="2"/>
  <c r="BQ457" i="2"/>
  <c r="BU457" i="2"/>
  <c r="BR457" i="2"/>
  <c r="BV457" i="2"/>
  <c r="BR446" i="2"/>
  <c r="BV446" i="2"/>
  <c r="BO446" i="2"/>
  <c r="BS446" i="2"/>
  <c r="BQ441" i="2"/>
  <c r="BU441" i="2"/>
  <c r="BR441" i="2"/>
  <c r="BV441" i="2"/>
  <c r="BR430" i="2"/>
  <c r="BV430" i="2"/>
  <c r="BO430" i="2"/>
  <c r="BS430" i="2"/>
  <c r="BQ425" i="2"/>
  <c r="BU425" i="2"/>
  <c r="BR425" i="2"/>
  <c r="BV425" i="2"/>
  <c r="BR417" i="2"/>
  <c r="BV417" i="2"/>
  <c r="BQ417" i="2"/>
  <c r="BS417" i="2"/>
  <c r="BR413" i="2"/>
  <c r="BV413" i="2"/>
  <c r="BQ413" i="2"/>
  <c r="BS413" i="2"/>
  <c r="BR409" i="2"/>
  <c r="BV409" i="2"/>
  <c r="BQ409" i="2"/>
  <c r="BS409" i="2"/>
  <c r="BR405" i="2"/>
  <c r="BV405" i="2"/>
  <c r="BQ405" i="2"/>
  <c r="BS405" i="2"/>
  <c r="BR401" i="2"/>
  <c r="BV401" i="2"/>
  <c r="BQ401" i="2"/>
  <c r="BS401" i="2"/>
  <c r="BR397" i="2"/>
  <c r="BV397" i="2"/>
  <c r="BQ397" i="2"/>
  <c r="BS397" i="2"/>
  <c r="BR393" i="2"/>
  <c r="BV393" i="2"/>
  <c r="BQ393" i="2"/>
  <c r="BS393" i="2"/>
  <c r="BR389" i="2"/>
  <c r="BV389" i="2"/>
  <c r="BQ389" i="2"/>
  <c r="BS389" i="2"/>
  <c r="BR385" i="2"/>
  <c r="BV385" i="2"/>
  <c r="BQ385" i="2"/>
  <c r="BS385" i="2"/>
  <c r="BR381" i="2"/>
  <c r="BV381" i="2"/>
  <c r="BQ381" i="2"/>
  <c r="BS381" i="2"/>
  <c r="BR377" i="2"/>
  <c r="BV377" i="2"/>
  <c r="BQ377" i="2"/>
  <c r="BS377" i="2"/>
  <c r="BR373" i="2"/>
  <c r="BV373" i="2"/>
  <c r="BQ373" i="2"/>
  <c r="BS373" i="2"/>
  <c r="BR369" i="2"/>
  <c r="BV369" i="2"/>
  <c r="BQ369" i="2"/>
  <c r="BS369" i="2"/>
  <c r="BR365" i="2"/>
  <c r="BV365" i="2"/>
  <c r="BQ365" i="2"/>
  <c r="BS365" i="2"/>
  <c r="BR361" i="2"/>
  <c r="BV361" i="2"/>
  <c r="BQ361" i="2"/>
  <c r="BS361" i="2"/>
  <c r="BR357" i="2"/>
  <c r="BV357" i="2"/>
  <c r="BQ357" i="2"/>
  <c r="BS357" i="2"/>
  <c r="BR353" i="2"/>
  <c r="BV353" i="2"/>
  <c r="BQ353" i="2"/>
  <c r="BS353" i="2"/>
  <c r="BR349" i="2"/>
  <c r="BV349" i="2"/>
  <c r="BQ349" i="2"/>
  <c r="BS349" i="2"/>
  <c r="BR345" i="2"/>
  <c r="BV345" i="2"/>
  <c r="BQ345" i="2"/>
  <c r="BS345" i="2"/>
  <c r="BR341" i="2"/>
  <c r="BV341" i="2"/>
  <c r="BQ341" i="2"/>
  <c r="BS341" i="2"/>
  <c r="BR337" i="2"/>
  <c r="BV337" i="2"/>
  <c r="BQ337" i="2"/>
  <c r="BS337" i="2"/>
  <c r="BR333" i="2"/>
  <c r="BV333" i="2"/>
  <c r="BQ333" i="2"/>
  <c r="BS333" i="2"/>
  <c r="BR329" i="2"/>
  <c r="BV329" i="2"/>
  <c r="BQ329" i="2"/>
  <c r="BS329" i="2"/>
  <c r="BR325" i="2"/>
  <c r="BV325" i="2"/>
  <c r="BQ325" i="2"/>
  <c r="BS325" i="2"/>
  <c r="BR321" i="2"/>
  <c r="BV321" i="2"/>
  <c r="BQ321" i="2"/>
  <c r="BS321" i="2"/>
  <c r="BR317" i="2"/>
  <c r="BV317" i="2"/>
  <c r="BQ317" i="2"/>
  <c r="BS317" i="2"/>
  <c r="BR264" i="2"/>
  <c r="BV264" i="2"/>
  <c r="BQ264" i="2"/>
  <c r="BP264" i="2"/>
  <c r="BO264" i="2"/>
  <c r="BS264" i="2"/>
  <c r="BR240" i="2"/>
  <c r="BV240" i="2"/>
  <c r="BQ240" i="2"/>
  <c r="BT240" i="2"/>
  <c r="BS240" i="2"/>
  <c r="BU240" i="2"/>
  <c r="BU189" i="2"/>
  <c r="BR180" i="2"/>
  <c r="BV180" i="2"/>
  <c r="BQ180" i="2"/>
  <c r="BS180" i="2"/>
  <c r="BU180" i="2"/>
  <c r="BT180" i="2"/>
  <c r="BO180" i="2"/>
  <c r="BP180" i="2"/>
  <c r="BR164" i="2"/>
  <c r="BV164" i="2"/>
  <c r="BQ164" i="2"/>
  <c r="BS164" i="2"/>
  <c r="BP164" i="2"/>
  <c r="BU164" i="2"/>
  <c r="BO164" i="2"/>
  <c r="BR300" i="2"/>
  <c r="BV300" i="2"/>
  <c r="BQ300" i="2"/>
  <c r="BO300" i="2"/>
  <c r="BU300" i="2"/>
  <c r="BR296" i="2"/>
  <c r="BV296" i="2"/>
  <c r="BQ296" i="2"/>
  <c r="BP296" i="2"/>
  <c r="BR256" i="2"/>
  <c r="BV256" i="2"/>
  <c r="BQ256" i="2"/>
  <c r="BT256" i="2"/>
  <c r="BR236" i="2"/>
  <c r="BV236" i="2"/>
  <c r="BQ236" i="2"/>
  <c r="BO236" i="2"/>
  <c r="BU236" i="2"/>
  <c r="BR232" i="2"/>
  <c r="BV232" i="2"/>
  <c r="BQ232" i="2"/>
  <c r="BP232" i="2"/>
  <c r="BQ208" i="2"/>
  <c r="BU208" i="2"/>
  <c r="BR208" i="2"/>
  <c r="BV208" i="2"/>
  <c r="BP208" i="2"/>
  <c r="BT208" i="2"/>
  <c r="BR197" i="2"/>
  <c r="BV197" i="2"/>
  <c r="BO197" i="2"/>
  <c r="BS197" i="2"/>
  <c r="BQ197" i="2"/>
  <c r="BT197" i="2"/>
  <c r="BR176" i="2"/>
  <c r="BV176" i="2"/>
  <c r="BQ176" i="2"/>
  <c r="BS176" i="2"/>
  <c r="BU176" i="2"/>
  <c r="BT176" i="2"/>
  <c r="BR148" i="2"/>
  <c r="BV148" i="2"/>
  <c r="BQ148" i="2"/>
  <c r="BS148" i="2"/>
  <c r="BP148" i="2"/>
  <c r="BU148" i="2"/>
  <c r="BQ124" i="2"/>
  <c r="BU124" i="2"/>
  <c r="BP124" i="2"/>
  <c r="BV124" i="2"/>
  <c r="BR124" i="2"/>
  <c r="BT124" i="2"/>
  <c r="BS491" i="2"/>
  <c r="BO491" i="2"/>
  <c r="BS487" i="2"/>
  <c r="BO487" i="2"/>
  <c r="BS483" i="2"/>
  <c r="BO483" i="2"/>
  <c r="BS479" i="2"/>
  <c r="BO479" i="2"/>
  <c r="BS475" i="2"/>
  <c r="BO475" i="2"/>
  <c r="BS471" i="2"/>
  <c r="BO471" i="2"/>
  <c r="BS467" i="2"/>
  <c r="BO467" i="2"/>
  <c r="BS463" i="2"/>
  <c r="BO463" i="2"/>
  <c r="BS459" i="2"/>
  <c r="BO459" i="2"/>
  <c r="BS455" i="2"/>
  <c r="BO455" i="2"/>
  <c r="BS451" i="2"/>
  <c r="BO451" i="2"/>
  <c r="BS447" i="2"/>
  <c r="BO447" i="2"/>
  <c r="BS443" i="2"/>
  <c r="BO443" i="2"/>
  <c r="BS439" i="2"/>
  <c r="BO439" i="2"/>
  <c r="BS435" i="2"/>
  <c r="BO435" i="2"/>
  <c r="BS431" i="2"/>
  <c r="BO431" i="2"/>
  <c r="BS427" i="2"/>
  <c r="BO427" i="2"/>
  <c r="BS423" i="2"/>
  <c r="BO423" i="2"/>
  <c r="BQ420" i="2"/>
  <c r="BO418" i="2"/>
  <c r="BS418" i="2"/>
  <c r="BQ416" i="2"/>
  <c r="BU416" i="2"/>
  <c r="BO414" i="2"/>
  <c r="BS414" i="2"/>
  <c r="BQ412" i="2"/>
  <c r="BU412" i="2"/>
  <c r="BO410" i="2"/>
  <c r="BS410" i="2"/>
  <c r="BQ408" i="2"/>
  <c r="BU408" i="2"/>
  <c r="BO406" i="2"/>
  <c r="BS406" i="2"/>
  <c r="BQ404" i="2"/>
  <c r="BU404" i="2"/>
  <c r="BO402" i="2"/>
  <c r="BS402" i="2"/>
  <c r="BQ400" i="2"/>
  <c r="BU400" i="2"/>
  <c r="BO398" i="2"/>
  <c r="BS398" i="2"/>
  <c r="BQ396" i="2"/>
  <c r="BU396" i="2"/>
  <c r="BO394" i="2"/>
  <c r="BS394" i="2"/>
  <c r="BQ392" i="2"/>
  <c r="BU392" i="2"/>
  <c r="BO390" i="2"/>
  <c r="BS390" i="2"/>
  <c r="BQ388" i="2"/>
  <c r="BU388" i="2"/>
  <c r="BO386" i="2"/>
  <c r="BS386" i="2"/>
  <c r="BQ384" i="2"/>
  <c r="BU384" i="2"/>
  <c r="BO382" i="2"/>
  <c r="BS382" i="2"/>
  <c r="BQ380" i="2"/>
  <c r="BU380" i="2"/>
  <c r="BO378" i="2"/>
  <c r="BS378" i="2"/>
  <c r="BQ376" i="2"/>
  <c r="BU376" i="2"/>
  <c r="BO374" i="2"/>
  <c r="BS374" i="2"/>
  <c r="BQ372" i="2"/>
  <c r="BU372" i="2"/>
  <c r="BO370" i="2"/>
  <c r="BS370" i="2"/>
  <c r="BQ368" i="2"/>
  <c r="BU368" i="2"/>
  <c r="BO366" i="2"/>
  <c r="BS366" i="2"/>
  <c r="BQ364" i="2"/>
  <c r="BU364" i="2"/>
  <c r="BO362" i="2"/>
  <c r="BS362" i="2"/>
  <c r="BQ360" i="2"/>
  <c r="BU360" i="2"/>
  <c r="BO358" i="2"/>
  <c r="BS358" i="2"/>
  <c r="BQ356" i="2"/>
  <c r="BU356" i="2"/>
  <c r="BO354" i="2"/>
  <c r="BS354" i="2"/>
  <c r="BQ352" i="2"/>
  <c r="BU352" i="2"/>
  <c r="BO350" i="2"/>
  <c r="BS350" i="2"/>
  <c r="BQ348" i="2"/>
  <c r="BU348" i="2"/>
  <c r="BO346" i="2"/>
  <c r="BS346" i="2"/>
  <c r="BQ344" i="2"/>
  <c r="BU344" i="2"/>
  <c r="BO342" i="2"/>
  <c r="BS342" i="2"/>
  <c r="BQ340" i="2"/>
  <c r="BU340" i="2"/>
  <c r="BO338" i="2"/>
  <c r="BS338" i="2"/>
  <c r="BQ336" i="2"/>
  <c r="BU336" i="2"/>
  <c r="BO334" i="2"/>
  <c r="BS334" i="2"/>
  <c r="BQ332" i="2"/>
  <c r="BU332" i="2"/>
  <c r="BO330" i="2"/>
  <c r="BS330" i="2"/>
  <c r="BQ328" i="2"/>
  <c r="BU328" i="2"/>
  <c r="BO326" i="2"/>
  <c r="BS326" i="2"/>
  <c r="BQ324" i="2"/>
  <c r="BU324" i="2"/>
  <c r="BO322" i="2"/>
  <c r="BS322" i="2"/>
  <c r="BQ320" i="2"/>
  <c r="BU320" i="2"/>
  <c r="BO318" i="2"/>
  <c r="BS318" i="2"/>
  <c r="BQ316" i="2"/>
  <c r="BU316" i="2"/>
  <c r="BO314" i="2"/>
  <c r="BS314" i="2"/>
  <c r="BR312" i="2"/>
  <c r="BV312" i="2"/>
  <c r="BS312" i="2"/>
  <c r="BT300" i="2"/>
  <c r="BT296" i="2"/>
  <c r="BR272" i="2"/>
  <c r="BV272" i="2"/>
  <c r="BQ272" i="2"/>
  <c r="BT272" i="2"/>
  <c r="BU256" i="2"/>
  <c r="BR252" i="2"/>
  <c r="BV252" i="2"/>
  <c r="BQ252" i="2"/>
  <c r="BO252" i="2"/>
  <c r="BU252" i="2"/>
  <c r="BR248" i="2"/>
  <c r="BV248" i="2"/>
  <c r="BQ248" i="2"/>
  <c r="BP248" i="2"/>
  <c r="BT236" i="2"/>
  <c r="BT232" i="2"/>
  <c r="BO208" i="2"/>
  <c r="BR205" i="2"/>
  <c r="BV205" i="2"/>
  <c r="BO205" i="2"/>
  <c r="BS205" i="2"/>
  <c r="BQ205" i="2"/>
  <c r="BT205" i="2"/>
  <c r="BR193" i="2"/>
  <c r="BV193" i="2"/>
  <c r="BO193" i="2"/>
  <c r="BS193" i="2"/>
  <c r="BU193" i="2"/>
  <c r="BP176" i="2"/>
  <c r="BR172" i="2"/>
  <c r="BV172" i="2"/>
  <c r="BQ172" i="2"/>
  <c r="BS172" i="2"/>
  <c r="BU172" i="2"/>
  <c r="BT172" i="2"/>
  <c r="BR160" i="2"/>
  <c r="BV160" i="2"/>
  <c r="BQ160" i="2"/>
  <c r="BS160" i="2"/>
  <c r="BP160" i="2"/>
  <c r="BO160" i="2"/>
  <c r="BT148" i="2"/>
  <c r="BQ108" i="2"/>
  <c r="BU108" i="2"/>
  <c r="BP108" i="2"/>
  <c r="BV108" i="2"/>
  <c r="BR108" i="2"/>
  <c r="BT108" i="2"/>
  <c r="BR105" i="2"/>
  <c r="BV105" i="2"/>
  <c r="BS105" i="2"/>
  <c r="BO105" i="2"/>
  <c r="BT105" i="2"/>
  <c r="BQ105" i="2"/>
  <c r="BU105" i="2"/>
  <c r="BR308" i="2"/>
  <c r="BV308" i="2"/>
  <c r="BQ308" i="2"/>
  <c r="BR292" i="2"/>
  <c r="BV292" i="2"/>
  <c r="BQ292" i="2"/>
  <c r="BR276" i="2"/>
  <c r="BV276" i="2"/>
  <c r="BQ276" i="2"/>
  <c r="BR260" i="2"/>
  <c r="BV260" i="2"/>
  <c r="BQ260" i="2"/>
  <c r="BR244" i="2"/>
  <c r="BV244" i="2"/>
  <c r="BQ244" i="2"/>
  <c r="BR228" i="2"/>
  <c r="BV228" i="2"/>
  <c r="BQ228" i="2"/>
  <c r="BR212" i="2"/>
  <c r="BV212" i="2"/>
  <c r="BQ212" i="2"/>
  <c r="BQ136" i="2"/>
  <c r="BU136" i="2"/>
  <c r="BP136" i="2"/>
  <c r="BV136" i="2"/>
  <c r="BR136" i="2"/>
  <c r="BT136" i="2"/>
  <c r="BQ120" i="2"/>
  <c r="BU120" i="2"/>
  <c r="BP120" i="2"/>
  <c r="BV120" i="2"/>
  <c r="BR120" i="2"/>
  <c r="BT120" i="2"/>
  <c r="BQ97" i="2"/>
  <c r="BU97" i="2"/>
  <c r="BR97" i="2"/>
  <c r="BV97" i="2"/>
  <c r="BP97" i="2"/>
  <c r="BS97" i="2"/>
  <c r="BO97" i="2"/>
  <c r="BQ311" i="2"/>
  <c r="BU311" i="2"/>
  <c r="BO309" i="2"/>
  <c r="BS309" i="2"/>
  <c r="BQ307" i="2"/>
  <c r="BU307" i="2"/>
  <c r="BO305" i="2"/>
  <c r="BS305" i="2"/>
  <c r="BQ303" i="2"/>
  <c r="BU303" i="2"/>
  <c r="BO301" i="2"/>
  <c r="BS301" i="2"/>
  <c r="BQ299" i="2"/>
  <c r="BU299" i="2"/>
  <c r="BO297" i="2"/>
  <c r="BS297" i="2"/>
  <c r="BQ295" i="2"/>
  <c r="BU295" i="2"/>
  <c r="BO293" i="2"/>
  <c r="BS293" i="2"/>
  <c r="BQ291" i="2"/>
  <c r="BU291" i="2"/>
  <c r="BO289" i="2"/>
  <c r="BS289" i="2"/>
  <c r="BQ287" i="2"/>
  <c r="BU287" i="2"/>
  <c r="BO285" i="2"/>
  <c r="BS285" i="2"/>
  <c r="BQ283" i="2"/>
  <c r="BU283" i="2"/>
  <c r="BO281" i="2"/>
  <c r="BS281" i="2"/>
  <c r="BQ279" i="2"/>
  <c r="BU279" i="2"/>
  <c r="BO277" i="2"/>
  <c r="BS277" i="2"/>
  <c r="BQ275" i="2"/>
  <c r="BU275" i="2"/>
  <c r="BO273" i="2"/>
  <c r="BS273" i="2"/>
  <c r="BQ271" i="2"/>
  <c r="BU271" i="2"/>
  <c r="BO269" i="2"/>
  <c r="BS269" i="2"/>
  <c r="BQ267" i="2"/>
  <c r="BU267" i="2"/>
  <c r="BO265" i="2"/>
  <c r="BS265" i="2"/>
  <c r="BQ263" i="2"/>
  <c r="BU263" i="2"/>
  <c r="BO261" i="2"/>
  <c r="BS261" i="2"/>
  <c r="BQ259" i="2"/>
  <c r="BU259" i="2"/>
  <c r="BO257" i="2"/>
  <c r="BS257" i="2"/>
  <c r="BQ255" i="2"/>
  <c r="BU255" i="2"/>
  <c r="BO253" i="2"/>
  <c r="BS253" i="2"/>
  <c r="BQ251" i="2"/>
  <c r="BU251" i="2"/>
  <c r="BO249" i="2"/>
  <c r="BS249" i="2"/>
  <c r="BQ247" i="2"/>
  <c r="BU247" i="2"/>
  <c r="BO245" i="2"/>
  <c r="BS245" i="2"/>
  <c r="BQ243" i="2"/>
  <c r="BU243" i="2"/>
  <c r="BO241" i="2"/>
  <c r="BS241" i="2"/>
  <c r="BQ239" i="2"/>
  <c r="BU239" i="2"/>
  <c r="BO237" i="2"/>
  <c r="BS237" i="2"/>
  <c r="BQ235" i="2"/>
  <c r="BU235" i="2"/>
  <c r="BO233" i="2"/>
  <c r="BS233" i="2"/>
  <c r="BQ231" i="2"/>
  <c r="BU231" i="2"/>
  <c r="BO229" i="2"/>
  <c r="BS229" i="2"/>
  <c r="BQ227" i="2"/>
  <c r="BU227" i="2"/>
  <c r="BO225" i="2"/>
  <c r="BS225" i="2"/>
  <c r="BQ223" i="2"/>
  <c r="BU223" i="2"/>
  <c r="BO221" i="2"/>
  <c r="BS221" i="2"/>
  <c r="BQ219" i="2"/>
  <c r="BU219" i="2"/>
  <c r="BO217" i="2"/>
  <c r="BS217" i="2"/>
  <c r="BQ215" i="2"/>
  <c r="BU215" i="2"/>
  <c r="BO213" i="2"/>
  <c r="BS213" i="2"/>
  <c r="BQ211" i="2"/>
  <c r="BU211" i="2"/>
  <c r="BQ204" i="2"/>
  <c r="BU204" i="2"/>
  <c r="BR204" i="2"/>
  <c r="BV204" i="2"/>
  <c r="BQ196" i="2"/>
  <c r="BU196" i="2"/>
  <c r="BR196" i="2"/>
  <c r="BV196" i="2"/>
  <c r="BQ188" i="2"/>
  <c r="BU188" i="2"/>
  <c r="BR188" i="2"/>
  <c r="BV188" i="2"/>
  <c r="BO138" i="2"/>
  <c r="BS138" i="2"/>
  <c r="BP138" i="2"/>
  <c r="BU138" i="2"/>
  <c r="BQ138" i="2"/>
  <c r="BV138" i="2"/>
  <c r="BT138" i="2"/>
  <c r="BO134" i="2"/>
  <c r="BS134" i="2"/>
  <c r="BP134" i="2"/>
  <c r="BU134" i="2"/>
  <c r="BQ134" i="2"/>
  <c r="BV134" i="2"/>
  <c r="BT134" i="2"/>
  <c r="BO130" i="2"/>
  <c r="BS130" i="2"/>
  <c r="BP130" i="2"/>
  <c r="BU130" i="2"/>
  <c r="BQ130" i="2"/>
  <c r="BV130" i="2"/>
  <c r="BT130" i="2"/>
  <c r="BO126" i="2"/>
  <c r="BS126" i="2"/>
  <c r="BP126" i="2"/>
  <c r="BU126" i="2"/>
  <c r="BQ126" i="2"/>
  <c r="BV126" i="2"/>
  <c r="BT126" i="2"/>
  <c r="BO122" i="2"/>
  <c r="BS122" i="2"/>
  <c r="BP122" i="2"/>
  <c r="BU122" i="2"/>
  <c r="BQ122" i="2"/>
  <c r="BV122" i="2"/>
  <c r="BT122" i="2"/>
  <c r="BO118" i="2"/>
  <c r="BS118" i="2"/>
  <c r="BP118" i="2"/>
  <c r="BU118" i="2"/>
  <c r="BQ118" i="2"/>
  <c r="BV118" i="2"/>
  <c r="BT118" i="2"/>
  <c r="BO114" i="2"/>
  <c r="BS114" i="2"/>
  <c r="BP114" i="2"/>
  <c r="BU114" i="2"/>
  <c r="BQ114" i="2"/>
  <c r="BV114" i="2"/>
  <c r="BT114" i="2"/>
  <c r="BO110" i="2"/>
  <c r="BS110" i="2"/>
  <c r="BP110" i="2"/>
  <c r="BU110" i="2"/>
  <c r="BQ110" i="2"/>
  <c r="BV110" i="2"/>
  <c r="BT110" i="2"/>
  <c r="BO106" i="2"/>
  <c r="BS106" i="2"/>
  <c r="BP106" i="2"/>
  <c r="BU106" i="2"/>
  <c r="BQ106" i="2"/>
  <c r="BV106" i="2"/>
  <c r="BT106" i="2"/>
  <c r="BR98" i="2"/>
  <c r="BV98" i="2"/>
  <c r="BO98" i="2"/>
  <c r="BS98" i="2"/>
  <c r="BU98" i="2"/>
  <c r="BP98" i="2"/>
  <c r="BU207" i="2"/>
  <c r="BQ207" i="2"/>
  <c r="BU203" i="2"/>
  <c r="BQ203" i="2"/>
  <c r="BU199" i="2"/>
  <c r="BQ199" i="2"/>
  <c r="BU195" i="2"/>
  <c r="BQ195" i="2"/>
  <c r="BU191" i="2"/>
  <c r="BQ191" i="2"/>
  <c r="BU187" i="2"/>
  <c r="BQ187" i="2"/>
  <c r="BU185" i="2"/>
  <c r="BV183" i="2"/>
  <c r="BP183" i="2"/>
  <c r="BU181" i="2"/>
  <c r="BV179" i="2"/>
  <c r="BP179" i="2"/>
  <c r="BU177" i="2"/>
  <c r="BV175" i="2"/>
  <c r="BP175" i="2"/>
  <c r="BU173" i="2"/>
  <c r="BV171" i="2"/>
  <c r="BP171" i="2"/>
  <c r="BU169" i="2"/>
  <c r="BV167" i="2"/>
  <c r="BP167" i="2"/>
  <c r="BR141" i="2"/>
  <c r="BV141" i="2"/>
  <c r="BO141" i="2"/>
  <c r="BS141" i="2"/>
  <c r="BQ89" i="2"/>
  <c r="BU89" i="2"/>
  <c r="BR89" i="2"/>
  <c r="BV89" i="2"/>
  <c r="BP89" i="2"/>
  <c r="BS89" i="2"/>
  <c r="BR82" i="2"/>
  <c r="BV82" i="2"/>
  <c r="BO82" i="2"/>
  <c r="BS82" i="2"/>
  <c r="BU82" i="2"/>
  <c r="BP82" i="2"/>
  <c r="BR52" i="2"/>
  <c r="BV52" i="2"/>
  <c r="BO52" i="2"/>
  <c r="BS52" i="2"/>
  <c r="BP52" i="2"/>
  <c r="BQ52" i="2"/>
  <c r="BQ41" i="2"/>
  <c r="BU41" i="2"/>
  <c r="BR41" i="2"/>
  <c r="BV41" i="2"/>
  <c r="BP41" i="2"/>
  <c r="BS41" i="2"/>
  <c r="BO41" i="2"/>
  <c r="BO185" i="2"/>
  <c r="BS185" i="2"/>
  <c r="BQ183" i="2"/>
  <c r="BU183" i="2"/>
  <c r="BO181" i="2"/>
  <c r="BS181" i="2"/>
  <c r="BQ179" i="2"/>
  <c r="BU179" i="2"/>
  <c r="BO177" i="2"/>
  <c r="BS177" i="2"/>
  <c r="BQ175" i="2"/>
  <c r="BU175" i="2"/>
  <c r="BO173" i="2"/>
  <c r="BS173" i="2"/>
  <c r="BQ171" i="2"/>
  <c r="BU171" i="2"/>
  <c r="BO169" i="2"/>
  <c r="BS169" i="2"/>
  <c r="BQ167" i="2"/>
  <c r="BU167" i="2"/>
  <c r="BO165" i="2"/>
  <c r="BS165" i="2"/>
  <c r="BQ163" i="2"/>
  <c r="BU163" i="2"/>
  <c r="BO161" i="2"/>
  <c r="BS161" i="2"/>
  <c r="BQ159" i="2"/>
  <c r="BU159" i="2"/>
  <c r="BO157" i="2"/>
  <c r="BS157" i="2"/>
  <c r="BQ155" i="2"/>
  <c r="BU155" i="2"/>
  <c r="BO153" i="2"/>
  <c r="BS153" i="2"/>
  <c r="BQ151" i="2"/>
  <c r="BU151" i="2"/>
  <c r="BO149" i="2"/>
  <c r="BS149" i="2"/>
  <c r="BQ147" i="2"/>
  <c r="BU147" i="2"/>
  <c r="BO145" i="2"/>
  <c r="BS145" i="2"/>
  <c r="BQ141" i="2"/>
  <c r="BO89" i="2"/>
  <c r="BQ82" i="2"/>
  <c r="BQ81" i="2"/>
  <c r="BU81" i="2"/>
  <c r="BR81" i="2"/>
  <c r="BV81" i="2"/>
  <c r="BP81" i="2"/>
  <c r="BS81" i="2"/>
  <c r="BR60" i="2"/>
  <c r="BV60" i="2"/>
  <c r="BO60" i="2"/>
  <c r="BS60" i="2"/>
  <c r="BP60" i="2"/>
  <c r="BQ60" i="2"/>
  <c r="BU52" i="2"/>
  <c r="BU143" i="2"/>
  <c r="BQ143" i="2"/>
  <c r="BR137" i="2"/>
  <c r="BV137" i="2"/>
  <c r="BR133" i="2"/>
  <c r="BV133" i="2"/>
  <c r="BR129" i="2"/>
  <c r="BV129" i="2"/>
  <c r="BR125" i="2"/>
  <c r="BV125" i="2"/>
  <c r="BR121" i="2"/>
  <c r="BV121" i="2"/>
  <c r="BR117" i="2"/>
  <c r="BV117" i="2"/>
  <c r="BR113" i="2"/>
  <c r="BV113" i="2"/>
  <c r="BR109" i="2"/>
  <c r="BV109" i="2"/>
  <c r="BR102" i="2"/>
  <c r="BV102" i="2"/>
  <c r="BO102" i="2"/>
  <c r="BS102" i="2"/>
  <c r="BR94" i="2"/>
  <c r="BV94" i="2"/>
  <c r="BO94" i="2"/>
  <c r="BS94" i="2"/>
  <c r="BR86" i="2"/>
  <c r="BV86" i="2"/>
  <c r="BO86" i="2"/>
  <c r="BS86" i="2"/>
  <c r="BR63" i="2"/>
  <c r="BV63" i="2"/>
  <c r="BQ63" i="2"/>
  <c r="BS63" i="2"/>
  <c r="BQ55" i="2"/>
  <c r="BU55" i="2"/>
  <c r="BR55" i="2"/>
  <c r="BV55" i="2"/>
  <c r="BO55" i="2"/>
  <c r="BP55" i="2"/>
  <c r="BQ47" i="2"/>
  <c r="BU47" i="2"/>
  <c r="BR47" i="2"/>
  <c r="BV47" i="2"/>
  <c r="BO47" i="2"/>
  <c r="BP47" i="2"/>
  <c r="BP46" i="2"/>
  <c r="BT46" i="2"/>
  <c r="BQ46" i="2"/>
  <c r="BU46" i="2"/>
  <c r="BR46" i="2"/>
  <c r="BS46" i="2"/>
  <c r="BQ101" i="2"/>
  <c r="BU101" i="2"/>
  <c r="BR101" i="2"/>
  <c r="BV101" i="2"/>
  <c r="BQ93" i="2"/>
  <c r="BU93" i="2"/>
  <c r="BR93" i="2"/>
  <c r="BV93" i="2"/>
  <c r="BQ85" i="2"/>
  <c r="BU85" i="2"/>
  <c r="BR85" i="2"/>
  <c r="BV85" i="2"/>
  <c r="BO79" i="2"/>
  <c r="BS79" i="2"/>
  <c r="BP79" i="2"/>
  <c r="BT79" i="2"/>
  <c r="BR75" i="2"/>
  <c r="BV75" i="2"/>
  <c r="BQ75" i="2"/>
  <c r="BS75" i="2"/>
  <c r="BR71" i="2"/>
  <c r="BV71" i="2"/>
  <c r="BQ71" i="2"/>
  <c r="BS71" i="2"/>
  <c r="BR67" i="2"/>
  <c r="BV67" i="2"/>
  <c r="BQ67" i="2"/>
  <c r="BS67" i="2"/>
  <c r="BU104" i="2"/>
  <c r="BQ104" i="2"/>
  <c r="BU100" i="2"/>
  <c r="BQ100" i="2"/>
  <c r="BU96" i="2"/>
  <c r="BQ96" i="2"/>
  <c r="BU92" i="2"/>
  <c r="BQ92" i="2"/>
  <c r="BU88" i="2"/>
  <c r="BQ88" i="2"/>
  <c r="BU84" i="2"/>
  <c r="BQ84" i="2"/>
  <c r="BU80" i="2"/>
  <c r="BQ80" i="2"/>
  <c r="BV78" i="2"/>
  <c r="BP78" i="2"/>
  <c r="BU76" i="2"/>
  <c r="BV74" i="2"/>
  <c r="BP74" i="2"/>
  <c r="BU72" i="2"/>
  <c r="BV70" i="2"/>
  <c r="BP70" i="2"/>
  <c r="BU68" i="2"/>
  <c r="BV66" i="2"/>
  <c r="BP66" i="2"/>
  <c r="BU64" i="2"/>
  <c r="BQ59" i="2"/>
  <c r="BU59" i="2"/>
  <c r="BR59" i="2"/>
  <c r="BV59" i="2"/>
  <c r="BQ51" i="2"/>
  <c r="BU51" i="2"/>
  <c r="BR51" i="2"/>
  <c r="BV51" i="2"/>
  <c r="BQ78" i="2"/>
  <c r="BU78" i="2"/>
  <c r="BO76" i="2"/>
  <c r="BS76" i="2"/>
  <c r="BQ74" i="2"/>
  <c r="BU74" i="2"/>
  <c r="BO72" i="2"/>
  <c r="BS72" i="2"/>
  <c r="BQ70" i="2"/>
  <c r="BU70" i="2"/>
  <c r="BO68" i="2"/>
  <c r="BS68" i="2"/>
  <c r="BQ66" i="2"/>
  <c r="BU66" i="2"/>
  <c r="BO64" i="2"/>
  <c r="BS64" i="2"/>
  <c r="BR56" i="2"/>
  <c r="BV56" i="2"/>
  <c r="BO56" i="2"/>
  <c r="BS56" i="2"/>
  <c r="BR48" i="2"/>
  <c r="BV48" i="2"/>
  <c r="BO48" i="2"/>
  <c r="BS48" i="2"/>
  <c r="BR42" i="2"/>
  <c r="BV42" i="2"/>
  <c r="BO42" i="2"/>
  <c r="BS42" i="2"/>
  <c r="BU42" i="2"/>
  <c r="BP42" i="2"/>
  <c r="BU62" i="2"/>
  <c r="BQ62" i="2"/>
  <c r="BU58" i="2"/>
  <c r="BQ58" i="2"/>
  <c r="BU54" i="2"/>
  <c r="BQ54" i="2"/>
  <c r="BU50" i="2"/>
  <c r="BQ50" i="2"/>
  <c r="BQ45" i="2"/>
  <c r="BU45" i="2"/>
  <c r="BO43" i="2"/>
  <c r="BS43" i="2"/>
  <c r="CK2" i="4" l="1"/>
  <c r="BX10" i="4"/>
  <c r="BE5" i="4"/>
  <c r="AY4" i="4"/>
  <c r="AY5" i="4"/>
  <c r="AY6" i="4"/>
  <c r="AY7" i="4"/>
  <c r="AY8" i="4"/>
  <c r="AY9" i="4"/>
  <c r="AY10" i="4"/>
  <c r="AY3" i="4"/>
  <c r="BB10" i="4"/>
  <c r="AI24" i="3" s="1"/>
  <c r="BA11" i="4"/>
  <c r="BA12" i="4" s="1"/>
  <c r="BA13" i="4" s="1"/>
  <c r="BA14" i="4" s="1"/>
  <c r="BA15" i="4" s="1"/>
  <c r="BA16" i="4" s="1"/>
  <c r="BA17" i="4" s="1"/>
  <c r="BA18" i="4" s="1"/>
  <c r="BA19" i="4" s="1"/>
  <c r="BA20" i="4" s="1"/>
  <c r="BA21" i="4" s="1"/>
  <c r="BA22" i="4" s="1"/>
  <c r="BA23" i="4" s="1"/>
  <c r="BA24" i="4" s="1"/>
  <c r="BA25" i="4" s="1"/>
  <c r="BA26" i="4" s="1"/>
  <c r="BA27" i="4" s="1"/>
  <c r="BA28" i="4" s="1"/>
  <c r="BA29" i="4" s="1"/>
  <c r="BA30" i="4" s="1"/>
  <c r="BA31" i="4" s="1"/>
  <c r="BA32" i="4" s="1"/>
  <c r="BA33" i="4" s="1"/>
  <c r="BA34" i="4" s="1"/>
  <c r="BA35" i="4" s="1"/>
  <c r="BA36" i="4" s="1"/>
  <c r="BA37" i="4" s="1"/>
  <c r="BA38" i="4" s="1"/>
  <c r="BA39" i="4" s="1"/>
  <c r="BA40" i="4" s="1"/>
  <c r="BA41" i="4" s="1"/>
  <c r="BA42" i="4" s="1"/>
  <c r="BA43" i="4" s="1"/>
  <c r="BA44" i="4" s="1"/>
  <c r="BA45" i="4" s="1"/>
  <c r="BA46" i="4" s="1"/>
  <c r="BA47" i="4" s="1"/>
  <c r="BA48" i="4" s="1"/>
  <c r="BA49" i="4" s="1"/>
  <c r="BA50" i="4" s="1"/>
  <c r="BA51" i="4" s="1"/>
  <c r="BA52" i="4" s="1"/>
  <c r="BA53" i="4" s="1"/>
  <c r="BA54" i="4" s="1"/>
  <c r="BA55" i="4" s="1"/>
  <c r="BA56" i="4" s="1"/>
  <c r="BA57" i="4" s="1"/>
  <c r="BA58" i="4" s="1"/>
  <c r="BA59" i="4" s="1"/>
  <c r="BA60" i="4" s="1"/>
  <c r="BA61" i="4" s="1"/>
  <c r="BA62" i="4" s="1"/>
  <c r="BA63" i="4" s="1"/>
  <c r="BA64" i="4" s="1"/>
  <c r="BA65" i="4" s="1"/>
  <c r="BA66" i="4" s="1"/>
  <c r="BA67" i="4" s="1"/>
  <c r="BA68" i="4" s="1"/>
  <c r="BA69" i="4" s="1"/>
  <c r="BA70" i="4" s="1"/>
  <c r="BA71" i="4" s="1"/>
  <c r="BA72" i="4" s="1"/>
  <c r="BA73" i="4" s="1"/>
  <c r="BA74" i="4" s="1"/>
  <c r="BA75" i="4" s="1"/>
  <c r="BA76" i="4" s="1"/>
  <c r="BA77" i="4" s="1"/>
  <c r="BA78" i="4" s="1"/>
  <c r="BA79" i="4" s="1"/>
  <c r="BA80" i="4" s="1"/>
  <c r="BA81" i="4" s="1"/>
  <c r="BA82" i="4" s="1"/>
  <c r="BA83" i="4" s="1"/>
  <c r="BA84" i="4" s="1"/>
  <c r="BA85" i="4" s="1"/>
  <c r="BA86" i="4" s="1"/>
  <c r="BA87" i="4" s="1"/>
  <c r="BA88" i="4" s="1"/>
  <c r="BA89" i="4" s="1"/>
  <c r="BA90" i="4" s="1"/>
  <c r="BA91" i="4" s="1"/>
  <c r="BA92" i="4" s="1"/>
  <c r="BA93" i="4" s="1"/>
  <c r="BA94" i="4" s="1"/>
  <c r="BA95" i="4" s="1"/>
  <c r="BA96" i="4" s="1"/>
  <c r="BA97" i="4" s="1"/>
  <c r="BA98" i="4" s="1"/>
  <c r="BA99" i="4" s="1"/>
  <c r="BA100" i="4" s="1"/>
  <c r="BA101" i="4" s="1"/>
  <c r="BA102" i="4" s="1"/>
  <c r="BA103" i="4" s="1"/>
  <c r="BA104" i="4" s="1"/>
  <c r="BA105" i="4" s="1"/>
  <c r="BA106" i="4" s="1"/>
  <c r="BA107" i="4" s="1"/>
  <c r="BA108" i="4" s="1"/>
  <c r="BA109" i="4" s="1"/>
  <c r="BA110" i="4" s="1"/>
  <c r="BA111" i="4" s="1"/>
  <c r="BA112" i="4" s="1"/>
  <c r="BA113" i="4" s="1"/>
  <c r="BA114" i="4" s="1"/>
  <c r="BA115" i="4" s="1"/>
  <c r="BA116" i="4" s="1"/>
  <c r="BA117" i="4" s="1"/>
  <c r="BA118" i="4" s="1"/>
  <c r="BA119" i="4" s="1"/>
  <c r="BA120" i="4" s="1"/>
  <c r="BA121" i="4" s="1"/>
  <c r="BA122" i="4" s="1"/>
  <c r="BA123" i="4" s="1"/>
  <c r="BA124" i="4" s="1"/>
  <c r="BA125" i="4" s="1"/>
  <c r="BA126" i="4" s="1"/>
  <c r="BA127" i="4" s="1"/>
  <c r="BA128" i="4" s="1"/>
  <c r="BA129" i="4" s="1"/>
  <c r="BA130" i="4" s="1"/>
  <c r="BA131" i="4" s="1"/>
  <c r="BA132" i="4" s="1"/>
  <c r="BA133" i="4" s="1"/>
  <c r="BA134" i="4" s="1"/>
  <c r="BA135" i="4" s="1"/>
  <c r="BA136" i="4" s="1"/>
  <c r="BA137" i="4" s="1"/>
  <c r="BA138" i="4" s="1"/>
  <c r="BA139" i="4" s="1"/>
  <c r="BA140" i="4" s="1"/>
  <c r="BA141" i="4" s="1"/>
  <c r="BA142" i="4" s="1"/>
  <c r="BA143" i="4" s="1"/>
  <c r="BA144" i="4" s="1"/>
  <c r="BA145" i="4" s="1"/>
  <c r="BA146" i="4" s="1"/>
  <c r="BA147" i="4" s="1"/>
  <c r="BA148" i="4" s="1"/>
  <c r="BA149" i="4" s="1"/>
  <c r="BA150" i="4" s="1"/>
  <c r="BA151" i="4" s="1"/>
  <c r="BA152" i="4" s="1"/>
  <c r="BA153" i="4" s="1"/>
  <c r="BA154" i="4" s="1"/>
  <c r="BA155" i="4" s="1"/>
  <c r="BA156" i="4" s="1"/>
  <c r="BA157" i="4" s="1"/>
  <c r="BA158" i="4" s="1"/>
  <c r="BA159" i="4" s="1"/>
  <c r="BA160" i="4" s="1"/>
  <c r="BA161" i="4" s="1"/>
  <c r="BA162" i="4" s="1"/>
  <c r="BA163" i="4" s="1"/>
  <c r="BA164" i="4" s="1"/>
  <c r="BA165" i="4" s="1"/>
  <c r="BA166" i="4" s="1"/>
  <c r="BA167" i="4" s="1"/>
  <c r="BA168" i="4" s="1"/>
  <c r="BA169" i="4" s="1"/>
  <c r="BA170" i="4" s="1"/>
  <c r="BA171" i="4" s="1"/>
  <c r="BA172" i="4" s="1"/>
  <c r="BA173" i="4" s="1"/>
  <c r="BA174" i="4" s="1"/>
  <c r="BA175" i="4" s="1"/>
  <c r="BA176" i="4" s="1"/>
  <c r="BA177" i="4" s="1"/>
  <c r="BA178" i="4" s="1"/>
  <c r="BB178" i="4" s="1"/>
  <c r="AI27" i="3" s="1"/>
  <c r="BA4" i="4"/>
  <c r="BK9" i="4" l="1"/>
  <c r="BU2" i="2" s="1"/>
  <c r="CB9" i="2"/>
  <c r="V9" i="2"/>
  <c r="AV2" i="2"/>
  <c r="BP9" i="4"/>
  <c r="CB5" i="2"/>
  <c r="AF2" i="2"/>
  <c r="V5" i="2"/>
  <c r="BS9" i="4"/>
  <c r="CB8" i="2"/>
  <c r="AR2" i="2"/>
  <c r="V8" i="2"/>
  <c r="BO9" i="4"/>
  <c r="CB4" i="2"/>
  <c r="AB2" i="2"/>
  <c r="V4" i="2"/>
  <c r="BN9" i="4"/>
  <c r="CB3" i="2"/>
  <c r="V3" i="2"/>
  <c r="X2" i="2"/>
  <c r="BR9" i="4"/>
  <c r="CB7" i="2"/>
  <c r="AN2" i="2"/>
  <c r="V7" i="2"/>
  <c r="BU9" i="4"/>
  <c r="CB10" i="2"/>
  <c r="AZ2" i="2"/>
  <c r="V10" i="2"/>
  <c r="BQ9" i="4"/>
  <c r="CB6" i="2"/>
  <c r="AJ2" i="2"/>
  <c r="V6" i="2"/>
  <c r="BV3" i="2"/>
  <c r="BR3" i="2"/>
  <c r="BU3" i="2"/>
  <c r="BQ3" i="2"/>
  <c r="BO3" i="2"/>
  <c r="BT3" i="2"/>
  <c r="BP3" i="2"/>
  <c r="BS3" i="2"/>
  <c r="BA6" i="4"/>
  <c r="BB6" i="4" s="1"/>
  <c r="AX3" i="6"/>
  <c r="AW3" i="6" s="1"/>
  <c r="AV3" i="6" s="1"/>
  <c r="BF5" i="4"/>
  <c r="BG5" i="4" s="1"/>
  <c r="BH5" i="4" s="1"/>
  <c r="BI5" i="4" s="1"/>
  <c r="BJ5" i="4" s="1"/>
  <c r="BK5" i="4" s="1"/>
  <c r="BG11" i="4"/>
  <c r="BG12" i="4" s="1"/>
  <c r="BG13" i="4" s="1"/>
  <c r="BG14" i="4" s="1"/>
  <c r="BG15" i="4" s="1"/>
  <c r="BG16" i="4" s="1"/>
  <c r="BG17" i="4" s="1"/>
  <c r="BG18" i="4" s="1"/>
  <c r="BG19" i="4" s="1"/>
  <c r="BG20" i="4" s="1"/>
  <c r="BG21" i="4" s="1"/>
  <c r="BG22" i="4" s="1"/>
  <c r="BG23" i="4" s="1"/>
  <c r="BG24" i="4" s="1"/>
  <c r="BG25" i="4" s="1"/>
  <c r="BG26" i="4" s="1"/>
  <c r="BG27" i="4" s="1"/>
  <c r="BG28" i="4" s="1"/>
  <c r="BG29" i="4" s="1"/>
  <c r="BG30" i="4" s="1"/>
  <c r="BG31" i="4" s="1"/>
  <c r="BG32" i="4" s="1"/>
  <c r="BG33" i="4" s="1"/>
  <c r="BG34" i="4" s="1"/>
  <c r="BG35" i="4" s="1"/>
  <c r="BG36" i="4" s="1"/>
  <c r="BG37" i="4" s="1"/>
  <c r="BG38" i="4" s="1"/>
  <c r="BB19" i="4"/>
  <c r="BB35" i="4"/>
  <c r="BB51" i="4"/>
  <c r="BB67" i="4"/>
  <c r="BB83" i="4"/>
  <c r="BB99" i="4"/>
  <c r="BB115" i="4"/>
  <c r="BB131" i="4"/>
  <c r="BB147" i="4"/>
  <c r="BB163" i="4"/>
  <c r="BB23" i="4"/>
  <c r="BB39" i="4"/>
  <c r="BB55" i="4"/>
  <c r="BB71" i="4"/>
  <c r="BB87" i="4"/>
  <c r="BB103" i="4"/>
  <c r="BB119" i="4"/>
  <c r="BB135" i="4"/>
  <c r="BB151" i="4"/>
  <c r="BB167" i="4"/>
  <c r="BB11" i="4"/>
  <c r="BB27" i="4"/>
  <c r="BB43" i="4"/>
  <c r="BB59" i="4"/>
  <c r="BB75" i="4"/>
  <c r="BB91" i="4"/>
  <c r="BB107" i="4"/>
  <c r="BB123" i="4"/>
  <c r="BB139" i="4"/>
  <c r="BB155" i="4"/>
  <c r="BB171" i="4"/>
  <c r="BB15" i="4"/>
  <c r="BB31" i="4"/>
  <c r="BB47" i="4"/>
  <c r="BB63" i="4"/>
  <c r="BB79" i="4"/>
  <c r="BB95" i="4"/>
  <c r="BB111" i="4"/>
  <c r="BB127" i="4"/>
  <c r="BB143" i="4"/>
  <c r="BB159" i="4"/>
  <c r="BB175" i="4"/>
  <c r="BH9" i="4"/>
  <c r="BR2" i="2" s="1"/>
  <c r="BL9" i="4"/>
  <c r="BV2" i="2" s="1"/>
  <c r="BT9" i="4"/>
  <c r="BE9" i="4"/>
  <c r="BO2" i="2" s="1"/>
  <c r="BI9" i="4"/>
  <c r="BS2" i="2" s="1"/>
  <c r="BG9" i="4"/>
  <c r="BQ2" i="2" s="1"/>
  <c r="BF9" i="4"/>
  <c r="BP2" i="2" s="1"/>
  <c r="BJ9" i="4"/>
  <c r="BT2" i="2" s="1"/>
  <c r="BB12" i="4"/>
  <c r="BB16" i="4"/>
  <c r="BB20" i="4"/>
  <c r="BB24" i="4"/>
  <c r="BB28" i="4"/>
  <c r="BB32" i="4"/>
  <c r="BB36" i="4"/>
  <c r="BB40" i="4"/>
  <c r="BB44" i="4"/>
  <c r="BB48" i="4"/>
  <c r="BB52" i="4"/>
  <c r="BB56" i="4"/>
  <c r="BB60" i="4"/>
  <c r="BB64" i="4"/>
  <c r="BB68" i="4"/>
  <c r="BB72" i="4"/>
  <c r="BB76" i="4"/>
  <c r="BB80" i="4"/>
  <c r="BB84" i="4"/>
  <c r="BB88" i="4"/>
  <c r="BB92" i="4"/>
  <c r="BB96" i="4"/>
  <c r="BB100" i="4"/>
  <c r="BB104" i="4"/>
  <c r="BB108" i="4"/>
  <c r="BB112" i="4"/>
  <c r="BB116" i="4"/>
  <c r="BB120" i="4"/>
  <c r="BB124" i="4"/>
  <c r="BB128" i="4"/>
  <c r="BB132" i="4"/>
  <c r="BB136" i="4"/>
  <c r="BB140" i="4"/>
  <c r="BB144" i="4"/>
  <c r="BB148" i="4"/>
  <c r="BB152" i="4"/>
  <c r="BB156" i="4"/>
  <c r="BB160" i="4"/>
  <c r="BB164" i="4"/>
  <c r="BB168" i="4"/>
  <c r="BB172" i="4"/>
  <c r="BB176" i="4"/>
  <c r="BB13" i="4"/>
  <c r="BB17" i="4"/>
  <c r="BB21" i="4"/>
  <c r="BB25" i="4"/>
  <c r="BB29" i="4"/>
  <c r="BB33" i="4"/>
  <c r="BB37" i="4"/>
  <c r="BB41" i="4"/>
  <c r="BB45" i="4"/>
  <c r="BB49" i="4"/>
  <c r="BB53" i="4"/>
  <c r="BB57" i="4"/>
  <c r="BB61" i="4"/>
  <c r="BB65" i="4"/>
  <c r="BB69" i="4"/>
  <c r="BB73" i="4"/>
  <c r="BB77" i="4"/>
  <c r="BB81" i="4"/>
  <c r="BB85" i="4"/>
  <c r="BB89" i="4"/>
  <c r="BB93" i="4"/>
  <c r="BB97" i="4"/>
  <c r="BB101" i="4"/>
  <c r="BB105" i="4"/>
  <c r="BB109" i="4"/>
  <c r="BB113" i="4"/>
  <c r="BB117" i="4"/>
  <c r="BB121" i="4"/>
  <c r="BB125" i="4"/>
  <c r="BB129" i="4"/>
  <c r="BB133" i="4"/>
  <c r="BB137" i="4"/>
  <c r="BB141" i="4"/>
  <c r="BB145" i="4"/>
  <c r="BB149" i="4"/>
  <c r="BB153" i="4"/>
  <c r="BB157" i="4"/>
  <c r="BB161" i="4"/>
  <c r="BB165" i="4"/>
  <c r="BB169" i="4"/>
  <c r="BB173" i="4"/>
  <c r="BB177" i="4"/>
  <c r="BB14" i="4"/>
  <c r="BB18" i="4"/>
  <c r="BB22" i="4"/>
  <c r="BB26" i="4"/>
  <c r="BB30" i="4"/>
  <c r="BB34" i="4"/>
  <c r="BB38" i="4"/>
  <c r="BB42" i="4"/>
  <c r="BB46" i="4"/>
  <c r="BB50" i="4"/>
  <c r="BB54" i="4"/>
  <c r="BB58" i="4"/>
  <c r="BB62" i="4"/>
  <c r="BB66" i="4"/>
  <c r="BB70" i="4"/>
  <c r="BB74" i="4"/>
  <c r="BB78" i="4"/>
  <c r="BB82" i="4"/>
  <c r="BB86" i="4"/>
  <c r="BB90" i="4"/>
  <c r="BB94" i="4"/>
  <c r="BB98" i="4"/>
  <c r="BB102" i="4"/>
  <c r="BB106" i="4"/>
  <c r="BB110" i="4"/>
  <c r="BB114" i="4"/>
  <c r="BB118" i="4"/>
  <c r="BB122" i="4"/>
  <c r="BB126" i="4"/>
  <c r="BB130" i="4"/>
  <c r="BB134" i="4"/>
  <c r="BB138" i="4"/>
  <c r="BB142" i="4"/>
  <c r="BB146" i="4"/>
  <c r="BB150" i="4"/>
  <c r="BB154" i="4"/>
  <c r="BB158" i="4"/>
  <c r="BB162" i="4"/>
  <c r="BB166" i="4"/>
  <c r="BB170" i="4"/>
  <c r="BB174" i="4"/>
  <c r="BE11" i="4" l="1"/>
  <c r="CJ2" i="4"/>
  <c r="BI17" i="5"/>
  <c r="BI6" i="5"/>
  <c r="CX9" i="4"/>
  <c r="DG9" i="4"/>
  <c r="CC2" i="4"/>
  <c r="BB17" i="5"/>
  <c r="CZ9" i="4"/>
  <c r="CQ9" i="4"/>
  <c r="BB6" i="5"/>
  <c r="BU35" i="2"/>
  <c r="BU24" i="2"/>
  <c r="BU17" i="2"/>
  <c r="BU30" i="2"/>
  <c r="BU28" i="2"/>
  <c r="BU38" i="2"/>
  <c r="BU33" i="2"/>
  <c r="BU23" i="2"/>
  <c r="BU34" i="2"/>
  <c r="BU18" i="2"/>
  <c r="BU37" i="2"/>
  <c r="BU16" i="2"/>
  <c r="BU25" i="2"/>
  <c r="BU26" i="2"/>
  <c r="BU20" i="2"/>
  <c r="BU36" i="2"/>
  <c r="BU31" i="2"/>
  <c r="BU27" i="2"/>
  <c r="BU15" i="2"/>
  <c r="BU29" i="2"/>
  <c r="BU32" i="2"/>
  <c r="BU22" i="2"/>
  <c r="BS18" i="2"/>
  <c r="BS38" i="2"/>
  <c r="BS24" i="2"/>
  <c r="BS16" i="2"/>
  <c r="BS33" i="2"/>
  <c r="BS29" i="2"/>
  <c r="BS25" i="2"/>
  <c r="BS17" i="2"/>
  <c r="BS37" i="2"/>
  <c r="BS23" i="2"/>
  <c r="BS27" i="2"/>
  <c r="BS26" i="2"/>
  <c r="BS20" i="2"/>
  <c r="BS28" i="2"/>
  <c r="BS31" i="2"/>
  <c r="BS36" i="2"/>
  <c r="BS14" i="2"/>
  <c r="BS21" i="2"/>
  <c r="BS19" i="2"/>
  <c r="BS35" i="2"/>
  <c r="BS30" i="2"/>
  <c r="BS22" i="2"/>
  <c r="BR17" i="2"/>
  <c r="BR23" i="2"/>
  <c r="BR14" i="2"/>
  <c r="BR27" i="2"/>
  <c r="BR22" i="2"/>
  <c r="BR18" i="2"/>
  <c r="BR29" i="2"/>
  <c r="BR16" i="2"/>
  <c r="BR19" i="2"/>
  <c r="BR32" i="2"/>
  <c r="BR34" i="2"/>
  <c r="BR30" i="2"/>
  <c r="BR31" i="2"/>
  <c r="BR35" i="2"/>
  <c r="BR26" i="2"/>
  <c r="BR21" i="2"/>
  <c r="BR36" i="2"/>
  <c r="BR33" i="2"/>
  <c r="BR25" i="2"/>
  <c r="BR37" i="2"/>
  <c r="BR20" i="2"/>
  <c r="BR28" i="2"/>
  <c r="BR24" i="2"/>
  <c r="BP19" i="2"/>
  <c r="BP36" i="2"/>
  <c r="BP21" i="2"/>
  <c r="BP34" i="2"/>
  <c r="BP32" i="2"/>
  <c r="BP37" i="2"/>
  <c r="BP26" i="2"/>
  <c r="BP15" i="2"/>
  <c r="BP33" i="2"/>
  <c r="BP14" i="2"/>
  <c r="BP38" i="2"/>
  <c r="BP20" i="2"/>
  <c r="BP25" i="2"/>
  <c r="BP22" i="2"/>
  <c r="BP17" i="2"/>
  <c r="BP30" i="2"/>
  <c r="BP24" i="2"/>
  <c r="BP23" i="2"/>
  <c r="CI2" i="4"/>
  <c r="BH17" i="5"/>
  <c r="BH6" i="5"/>
  <c r="DF9" i="4"/>
  <c r="CW9" i="4"/>
  <c r="BQ16" i="2"/>
  <c r="BQ29" i="2"/>
  <c r="BQ28" i="2"/>
  <c r="BQ19" i="2"/>
  <c r="BQ32" i="2"/>
  <c r="BQ31" i="2"/>
  <c r="BQ36" i="2"/>
  <c r="BQ21" i="2"/>
  <c r="BQ14" i="2"/>
  <c r="BQ25" i="2"/>
  <c r="BQ27" i="2"/>
  <c r="BQ34" i="2"/>
  <c r="BQ18" i="2"/>
  <c r="BQ38" i="2"/>
  <c r="BQ15" i="2"/>
  <c r="BQ35" i="2"/>
  <c r="BQ33" i="2"/>
  <c r="BV35" i="2"/>
  <c r="BV15" i="2"/>
  <c r="BV32" i="2"/>
  <c r="BV27" i="2"/>
  <c r="BV29" i="2"/>
  <c r="BV17" i="2"/>
  <c r="BV30" i="2"/>
  <c r="BV37" i="2"/>
  <c r="BV36" i="2"/>
  <c r="BV21" i="2"/>
  <c r="BV38" i="2"/>
  <c r="BV16" i="2"/>
  <c r="BV31" i="2"/>
  <c r="BV23" i="2"/>
  <c r="BV19" i="2"/>
  <c r="BV28" i="2"/>
  <c r="BV26" i="2"/>
  <c r="BV34" i="2"/>
  <c r="BV22" i="2"/>
  <c r="BV18" i="2"/>
  <c r="BV20" i="2"/>
  <c r="BV24" i="2"/>
  <c r="CF2" i="4"/>
  <c r="BE17" i="5"/>
  <c r="BE6" i="5"/>
  <c r="DC9" i="4"/>
  <c r="CT9" i="4"/>
  <c r="CG2" i="4"/>
  <c r="BF17" i="5"/>
  <c r="DD9" i="4"/>
  <c r="CU9" i="4"/>
  <c r="BF6" i="5"/>
  <c r="CD2" i="4"/>
  <c r="BC17" i="5"/>
  <c r="DA9" i="4"/>
  <c r="CR9" i="4"/>
  <c r="BC6" i="5"/>
  <c r="CH2" i="4"/>
  <c r="BG17" i="5"/>
  <c r="DE9" i="4"/>
  <c r="CV9" i="4"/>
  <c r="BG6" i="5"/>
  <c r="BD17" i="5"/>
  <c r="DB9" i="4"/>
  <c r="CS9" i="4"/>
  <c r="BD6" i="5"/>
  <c r="CE2" i="4"/>
  <c r="BT30" i="2"/>
  <c r="BT22" i="2"/>
  <c r="BT31" i="2"/>
  <c r="BT21" i="2"/>
  <c r="BT33" i="2"/>
  <c r="BT24" i="2"/>
  <c r="BT37" i="2"/>
  <c r="BT35" i="2"/>
  <c r="BT19" i="2"/>
  <c r="BT16" i="2"/>
  <c r="BT20" i="2"/>
  <c r="BT32" i="2"/>
  <c r="BT36" i="2"/>
  <c r="BT14" i="2"/>
  <c r="BT15" i="2"/>
  <c r="BT25" i="2"/>
  <c r="BT27" i="2"/>
  <c r="BT26" i="2"/>
  <c r="BT17" i="2"/>
  <c r="BT23" i="2"/>
  <c r="BT34" i="2"/>
  <c r="BT18" i="2"/>
  <c r="BT29" i="2"/>
  <c r="BT28" i="2"/>
  <c r="BT38" i="2"/>
  <c r="BO35" i="2"/>
  <c r="BO19" i="2"/>
  <c r="BO26" i="2"/>
  <c r="BO20" i="2"/>
  <c r="BO29" i="2"/>
  <c r="BO27" i="2"/>
  <c r="BO18" i="2"/>
  <c r="BO17" i="2"/>
  <c r="BO16" i="2"/>
  <c r="BO33" i="2"/>
  <c r="BO21" i="2"/>
  <c r="BO15" i="2"/>
  <c r="BO22" i="2"/>
  <c r="BO30" i="2"/>
  <c r="BO28" i="2"/>
  <c r="BO24" i="2"/>
  <c r="BO25" i="2"/>
  <c r="BO37" i="2"/>
  <c r="BO14" i="2"/>
  <c r="BO23" i="2"/>
  <c r="BO31" i="2"/>
  <c r="BO34" i="2"/>
  <c r="BO32" i="2"/>
  <c r="BO38" i="2"/>
  <c r="AX7" i="6"/>
  <c r="AV7" i="6"/>
  <c r="AV8" i="6"/>
  <c r="AX8" i="6"/>
  <c r="BC178" i="4"/>
  <c r="BC177" i="4" s="1"/>
  <c r="BJ4" i="2"/>
  <c r="BE12" i="4"/>
  <c r="BI11" i="4"/>
  <c r="BI12" i="4" s="1"/>
  <c r="BI13" i="4" s="1"/>
  <c r="BI14" i="4" s="1"/>
  <c r="BI15" i="4" s="1"/>
  <c r="BI16" i="4" s="1"/>
  <c r="BI17" i="4" s="1"/>
  <c r="BI18" i="4" s="1"/>
  <c r="BI19" i="4" s="1"/>
  <c r="BI20" i="4" s="1"/>
  <c r="BI21" i="4" s="1"/>
  <c r="BI22" i="4" s="1"/>
  <c r="BI23" i="4" s="1"/>
  <c r="BI24" i="4" s="1"/>
  <c r="BI25" i="4" s="1"/>
  <c r="BI26" i="4" s="1"/>
  <c r="BI27" i="4" s="1"/>
  <c r="BI28" i="4" s="1"/>
  <c r="BI29" i="4" s="1"/>
  <c r="BI30" i="4" s="1"/>
  <c r="BI31" i="4" s="1"/>
  <c r="BI32" i="4" s="1"/>
  <c r="BI33" i="4" s="1"/>
  <c r="BI34" i="4" s="1"/>
  <c r="BI35" i="4" s="1"/>
  <c r="BI36" i="4" s="1"/>
  <c r="BI37" i="4" s="1"/>
  <c r="BI38" i="4" s="1"/>
  <c r="BH11" i="4"/>
  <c r="BH12" i="4" s="1"/>
  <c r="BH13" i="4" s="1"/>
  <c r="BH14" i="4" s="1"/>
  <c r="BF11" i="4"/>
  <c r="BF12" i="4" s="1"/>
  <c r="BF13" i="4" s="1"/>
  <c r="BF14" i="4" s="1"/>
  <c r="BF15" i="4" s="1"/>
  <c r="BF16" i="4" s="1"/>
  <c r="BF17" i="4" s="1"/>
  <c r="BF18" i="4" s="1"/>
  <c r="BF19" i="4" s="1"/>
  <c r="BF20" i="4" s="1"/>
  <c r="BF21" i="4" s="1"/>
  <c r="BF22" i="4" s="1"/>
  <c r="BF23" i="4" s="1"/>
  <c r="BF24" i="4" s="1"/>
  <c r="BF25" i="4" s="1"/>
  <c r="BF26" i="4" s="1"/>
  <c r="BF27" i="4" s="1"/>
  <c r="BF28" i="4" s="1"/>
  <c r="BF29" i="4" s="1"/>
  <c r="BF30" i="4" s="1"/>
  <c r="BF31" i="4" s="1"/>
  <c r="BF32" i="4" s="1"/>
  <c r="BF33" i="4" s="1"/>
  <c r="BF34" i="4" s="1"/>
  <c r="BF35" i="4" s="1"/>
  <c r="BF36" i="4" s="1"/>
  <c r="BK11" i="4"/>
  <c r="BL11" i="4"/>
  <c r="BL12" i="4" s="1"/>
  <c r="BL13" i="4" s="1"/>
  <c r="BL14" i="4" s="1"/>
  <c r="BL15" i="4" s="1"/>
  <c r="BL16" i="4" s="1"/>
  <c r="BL17" i="4" s="1"/>
  <c r="BL18" i="4" s="1"/>
  <c r="BL19" i="4" s="1"/>
  <c r="BL20" i="4" s="1"/>
  <c r="BL21" i="4" s="1"/>
  <c r="BL22" i="4" s="1"/>
  <c r="BL23" i="4" s="1"/>
  <c r="BL24" i="4" s="1"/>
  <c r="BL25" i="4" s="1"/>
  <c r="BL26" i="4" s="1"/>
  <c r="BL27" i="4" s="1"/>
  <c r="BL28" i="4" s="1"/>
  <c r="BL29" i="4" s="1"/>
  <c r="BJ11" i="4"/>
  <c r="BJ12" i="4" s="1"/>
  <c r="BJ13" i="4" s="1"/>
  <c r="BJ14" i="4" s="1"/>
  <c r="BJ15" i="4" s="1"/>
  <c r="BJ16" i="4" s="1"/>
  <c r="BJ17" i="4" s="1"/>
  <c r="BJ18" i="4" s="1"/>
  <c r="BJ19" i="4" s="1"/>
  <c r="BJ20" i="4" s="1"/>
  <c r="BJ21" i="4" s="1"/>
  <c r="BJ22" i="4" s="1"/>
  <c r="BJ23" i="4" s="1"/>
  <c r="BJ24" i="4" s="1"/>
  <c r="BJ25" i="4" s="1"/>
  <c r="BJ26" i="4" s="1"/>
  <c r="BJ27" i="4" s="1"/>
  <c r="BK12" i="4" l="1"/>
  <c r="BK13" i="4" s="1"/>
  <c r="BK14" i="4" s="1"/>
  <c r="BK15" i="4" s="1"/>
  <c r="BK16" i="4" s="1"/>
  <c r="BK17" i="4" s="1"/>
  <c r="BK18" i="4" s="1"/>
  <c r="BK19" i="4" s="1"/>
  <c r="BK20" i="4" s="1"/>
  <c r="BQ13" i="2"/>
  <c r="BT13" i="2"/>
  <c r="BP13" i="2"/>
  <c r="BO13" i="2"/>
  <c r="BJ13" i="2"/>
  <c r="BJ14" i="2"/>
  <c r="BJ18" i="2"/>
  <c r="BJ22" i="2"/>
  <c r="BJ26" i="2"/>
  <c r="BJ30" i="2"/>
  <c r="BJ34" i="2"/>
  <c r="BJ17" i="2"/>
  <c r="BJ21" i="2"/>
  <c r="BJ24" i="2"/>
  <c r="BJ28" i="2"/>
  <c r="BJ32" i="2"/>
  <c r="BJ36" i="2"/>
  <c r="BJ40" i="2"/>
  <c r="BJ44" i="2"/>
  <c r="BJ19" i="2"/>
  <c r="BJ39" i="2"/>
  <c r="BJ25" i="2"/>
  <c r="BJ29" i="2"/>
  <c r="BJ33" i="2"/>
  <c r="BJ50" i="2"/>
  <c r="BJ54" i="2"/>
  <c r="BJ58" i="2"/>
  <c r="BJ62" i="2"/>
  <c r="BJ15" i="2"/>
  <c r="BJ46" i="2"/>
  <c r="BJ49" i="2"/>
  <c r="BJ53" i="2"/>
  <c r="BJ57" i="2"/>
  <c r="BJ61" i="2"/>
  <c r="BJ65" i="2"/>
  <c r="BJ69" i="2"/>
  <c r="BJ73" i="2"/>
  <c r="BJ77" i="2"/>
  <c r="BJ20" i="2"/>
  <c r="BJ31" i="2"/>
  <c r="BJ45" i="2"/>
  <c r="BJ48" i="2"/>
  <c r="BJ56" i="2"/>
  <c r="BJ63" i="2"/>
  <c r="BJ67" i="2"/>
  <c r="BJ71" i="2"/>
  <c r="BJ75" i="2"/>
  <c r="BJ80" i="2"/>
  <c r="BJ84" i="2"/>
  <c r="BJ88" i="2"/>
  <c r="BJ92" i="2"/>
  <c r="BJ96" i="2"/>
  <c r="BJ100" i="2"/>
  <c r="BJ104" i="2"/>
  <c r="BJ41" i="2"/>
  <c r="BJ51" i="2"/>
  <c r="BJ59" i="2"/>
  <c r="BJ79" i="2"/>
  <c r="BJ83" i="2"/>
  <c r="BJ87" i="2"/>
  <c r="BJ91" i="2"/>
  <c r="BJ95" i="2"/>
  <c r="BJ99" i="2"/>
  <c r="BJ103" i="2"/>
  <c r="BJ107" i="2"/>
  <c r="BJ111" i="2"/>
  <c r="BJ115" i="2"/>
  <c r="BJ119" i="2"/>
  <c r="BJ123" i="2"/>
  <c r="BJ127" i="2"/>
  <c r="BJ131" i="2"/>
  <c r="BJ135" i="2"/>
  <c r="BJ139" i="2"/>
  <c r="BJ37" i="2"/>
  <c r="BJ43" i="2"/>
  <c r="BJ52" i="2"/>
  <c r="BJ60" i="2"/>
  <c r="BJ64" i="2"/>
  <c r="BJ68" i="2"/>
  <c r="BJ72" i="2"/>
  <c r="BJ76" i="2"/>
  <c r="BJ85" i="2"/>
  <c r="BJ93" i="2"/>
  <c r="BJ101" i="2"/>
  <c r="BJ143" i="2"/>
  <c r="BJ16" i="2"/>
  <c r="BJ38" i="2"/>
  <c r="BJ86" i="2"/>
  <c r="BJ94" i="2"/>
  <c r="BJ102" i="2"/>
  <c r="BJ106" i="2"/>
  <c r="BJ108" i="2"/>
  <c r="BJ110" i="2"/>
  <c r="BJ112" i="2"/>
  <c r="BJ114" i="2"/>
  <c r="BJ116" i="2"/>
  <c r="BJ118" i="2"/>
  <c r="BJ120" i="2"/>
  <c r="BJ122" i="2"/>
  <c r="BJ124" i="2"/>
  <c r="BJ126" i="2"/>
  <c r="BJ128" i="2"/>
  <c r="BJ130" i="2"/>
  <c r="BJ132" i="2"/>
  <c r="BJ134" i="2"/>
  <c r="BJ136" i="2"/>
  <c r="BJ138" i="2"/>
  <c r="BJ140" i="2"/>
  <c r="BJ142" i="2"/>
  <c r="BJ146" i="2"/>
  <c r="BJ150" i="2"/>
  <c r="BJ154" i="2"/>
  <c r="BJ158" i="2"/>
  <c r="BJ162" i="2"/>
  <c r="BJ166" i="2"/>
  <c r="BJ170" i="2"/>
  <c r="BJ174" i="2"/>
  <c r="BJ178" i="2"/>
  <c r="BJ182" i="2"/>
  <c r="BJ186" i="2"/>
  <c r="BJ23" i="2"/>
  <c r="BJ27" i="2"/>
  <c r="BJ90" i="2"/>
  <c r="BJ97" i="2"/>
  <c r="BJ144" i="2"/>
  <c r="BJ148" i="2"/>
  <c r="BJ152" i="2"/>
  <c r="BJ156" i="2"/>
  <c r="BJ160" i="2"/>
  <c r="BJ164" i="2"/>
  <c r="BJ168" i="2"/>
  <c r="BJ172" i="2"/>
  <c r="BJ176" i="2"/>
  <c r="BJ180" i="2"/>
  <c r="BJ184" i="2"/>
  <c r="BJ187" i="2"/>
  <c r="BJ191" i="2"/>
  <c r="BJ195" i="2"/>
  <c r="BJ199" i="2"/>
  <c r="BJ203" i="2"/>
  <c r="BJ207" i="2"/>
  <c r="BJ98" i="2"/>
  <c r="BJ141" i="2"/>
  <c r="BJ190" i="2"/>
  <c r="BJ194" i="2"/>
  <c r="BJ198" i="2"/>
  <c r="BJ202" i="2"/>
  <c r="BJ206" i="2"/>
  <c r="BJ210" i="2"/>
  <c r="BJ214" i="2"/>
  <c r="BJ218" i="2"/>
  <c r="BJ222" i="2"/>
  <c r="BJ226" i="2"/>
  <c r="BJ230" i="2"/>
  <c r="BJ234" i="2"/>
  <c r="BJ238" i="2"/>
  <c r="BJ242" i="2"/>
  <c r="BJ246" i="2"/>
  <c r="BJ250" i="2"/>
  <c r="BJ254" i="2"/>
  <c r="BJ258" i="2"/>
  <c r="BJ262" i="2"/>
  <c r="BJ266" i="2"/>
  <c r="BJ270" i="2"/>
  <c r="BJ274" i="2"/>
  <c r="BJ278" i="2"/>
  <c r="BJ282" i="2"/>
  <c r="BJ286" i="2"/>
  <c r="BJ290" i="2"/>
  <c r="BJ294" i="2"/>
  <c r="BJ298" i="2"/>
  <c r="BJ302" i="2"/>
  <c r="BJ306" i="2"/>
  <c r="BJ310" i="2"/>
  <c r="BJ42" i="2"/>
  <c r="BJ78" i="2"/>
  <c r="BJ89" i="2"/>
  <c r="BJ188" i="2"/>
  <c r="BJ196" i="2"/>
  <c r="BJ204" i="2"/>
  <c r="BJ212" i="2"/>
  <c r="BJ216" i="2"/>
  <c r="BJ220" i="2"/>
  <c r="BJ224" i="2"/>
  <c r="BJ228" i="2"/>
  <c r="BJ232" i="2"/>
  <c r="BJ236" i="2"/>
  <c r="BJ240" i="2"/>
  <c r="BJ244" i="2"/>
  <c r="BJ248" i="2"/>
  <c r="BJ252" i="2"/>
  <c r="BJ256" i="2"/>
  <c r="BJ260" i="2"/>
  <c r="BJ264" i="2"/>
  <c r="BJ268" i="2"/>
  <c r="BJ272" i="2"/>
  <c r="BJ276" i="2"/>
  <c r="BJ280" i="2"/>
  <c r="BJ284" i="2"/>
  <c r="BJ288" i="2"/>
  <c r="BJ292" i="2"/>
  <c r="BJ296" i="2"/>
  <c r="BJ300" i="2"/>
  <c r="BJ304" i="2"/>
  <c r="BJ308" i="2"/>
  <c r="BJ66" i="2"/>
  <c r="BJ82" i="2"/>
  <c r="BJ105" i="2"/>
  <c r="BJ109" i="2"/>
  <c r="BJ125" i="2"/>
  <c r="BJ147" i="2"/>
  <c r="BJ149" i="2"/>
  <c r="BJ155" i="2"/>
  <c r="BJ157" i="2"/>
  <c r="BJ163" i="2"/>
  <c r="BJ165" i="2"/>
  <c r="BJ193" i="2"/>
  <c r="BJ201" i="2"/>
  <c r="BJ209" i="2"/>
  <c r="BJ211" i="2"/>
  <c r="BJ225" i="2"/>
  <c r="BJ227" i="2"/>
  <c r="BJ241" i="2"/>
  <c r="BJ243" i="2"/>
  <c r="BJ257" i="2"/>
  <c r="BJ259" i="2"/>
  <c r="BJ273" i="2"/>
  <c r="BJ275" i="2"/>
  <c r="BJ289" i="2"/>
  <c r="BJ291" i="2"/>
  <c r="BJ305" i="2"/>
  <c r="BJ307" i="2"/>
  <c r="BJ315" i="2"/>
  <c r="BJ319" i="2"/>
  <c r="BJ323" i="2"/>
  <c r="BJ327" i="2"/>
  <c r="BJ331" i="2"/>
  <c r="BJ335" i="2"/>
  <c r="BJ339" i="2"/>
  <c r="BJ343" i="2"/>
  <c r="BJ347" i="2"/>
  <c r="BJ351" i="2"/>
  <c r="BJ355" i="2"/>
  <c r="BJ359" i="2"/>
  <c r="BJ363" i="2"/>
  <c r="BJ367" i="2"/>
  <c r="BJ371" i="2"/>
  <c r="BJ375" i="2"/>
  <c r="BJ379" i="2"/>
  <c r="BJ383" i="2"/>
  <c r="BJ387" i="2"/>
  <c r="BJ391" i="2"/>
  <c r="BJ395" i="2"/>
  <c r="BJ399" i="2"/>
  <c r="BJ403" i="2"/>
  <c r="BJ407" i="2"/>
  <c r="BJ411" i="2"/>
  <c r="BJ415" i="2"/>
  <c r="BJ419" i="2"/>
  <c r="BJ113" i="2"/>
  <c r="BJ117" i="2"/>
  <c r="BJ121" i="2"/>
  <c r="BJ151" i="2"/>
  <c r="BJ161" i="2"/>
  <c r="BJ173" i="2"/>
  <c r="BJ175" i="2"/>
  <c r="BJ189" i="2"/>
  <c r="BJ200" i="2"/>
  <c r="BJ221" i="2"/>
  <c r="BJ223" i="2"/>
  <c r="BJ233" i="2"/>
  <c r="BJ247" i="2"/>
  <c r="BJ251" i="2"/>
  <c r="BJ261" i="2"/>
  <c r="BJ285" i="2"/>
  <c r="BJ287" i="2"/>
  <c r="BJ297" i="2"/>
  <c r="BJ311" i="2"/>
  <c r="BJ313" i="2"/>
  <c r="BJ317" i="2"/>
  <c r="BJ321" i="2"/>
  <c r="BJ325" i="2"/>
  <c r="BJ329" i="2"/>
  <c r="BJ333" i="2"/>
  <c r="BJ337" i="2"/>
  <c r="BJ341" i="2"/>
  <c r="BJ345" i="2"/>
  <c r="BJ349" i="2"/>
  <c r="BJ353" i="2"/>
  <c r="BJ357" i="2"/>
  <c r="BJ361" i="2"/>
  <c r="BJ365" i="2"/>
  <c r="BJ369" i="2"/>
  <c r="BJ373" i="2"/>
  <c r="BJ377" i="2"/>
  <c r="BJ381" i="2"/>
  <c r="BJ385" i="2"/>
  <c r="BJ389" i="2"/>
  <c r="BJ393" i="2"/>
  <c r="BJ397" i="2"/>
  <c r="BJ401" i="2"/>
  <c r="BJ405" i="2"/>
  <c r="BJ409" i="2"/>
  <c r="BJ413" i="2"/>
  <c r="BJ417" i="2"/>
  <c r="BJ424" i="2"/>
  <c r="BJ428" i="2"/>
  <c r="BJ432" i="2"/>
  <c r="BJ436" i="2"/>
  <c r="BJ440" i="2"/>
  <c r="BJ444" i="2"/>
  <c r="BJ448" i="2"/>
  <c r="BJ452" i="2"/>
  <c r="BJ456" i="2"/>
  <c r="BJ460" i="2"/>
  <c r="BJ464" i="2"/>
  <c r="BJ468" i="2"/>
  <c r="BJ472" i="2"/>
  <c r="BJ476" i="2"/>
  <c r="BJ480" i="2"/>
  <c r="BJ484" i="2"/>
  <c r="BJ488" i="2"/>
  <c r="BJ492" i="2"/>
  <c r="BJ496" i="2"/>
  <c r="BJ500" i="2"/>
  <c r="BJ504" i="2"/>
  <c r="BJ508" i="2"/>
  <c r="BJ512" i="2"/>
  <c r="BJ516" i="2"/>
  <c r="BJ520" i="2"/>
  <c r="BJ524" i="2"/>
  <c r="BJ528" i="2"/>
  <c r="BJ532" i="2"/>
  <c r="BJ536" i="2"/>
  <c r="BJ540" i="2"/>
  <c r="BJ544" i="2"/>
  <c r="BJ548" i="2"/>
  <c r="BJ552" i="2"/>
  <c r="BJ556" i="2"/>
  <c r="BJ560" i="2"/>
  <c r="BJ564" i="2"/>
  <c r="BJ568" i="2"/>
  <c r="BJ572" i="2"/>
  <c r="BJ576" i="2"/>
  <c r="BJ580" i="2"/>
  <c r="BJ584" i="2"/>
  <c r="BJ588" i="2"/>
  <c r="BJ592" i="2"/>
  <c r="BJ596" i="2"/>
  <c r="BJ600" i="2"/>
  <c r="BJ604" i="2"/>
  <c r="BJ608" i="2"/>
  <c r="BJ612" i="2"/>
  <c r="BJ616" i="2"/>
  <c r="BJ620" i="2"/>
  <c r="BJ624" i="2"/>
  <c r="BJ628" i="2"/>
  <c r="BJ632" i="2"/>
  <c r="BJ636" i="2"/>
  <c r="BJ640" i="2"/>
  <c r="BJ644" i="2"/>
  <c r="BJ648" i="2"/>
  <c r="BJ652" i="2"/>
  <c r="BJ656" i="2"/>
  <c r="BJ660" i="2"/>
  <c r="BJ664" i="2"/>
  <c r="BJ35" i="2"/>
  <c r="BJ129" i="2"/>
  <c r="BJ133" i="2"/>
  <c r="BJ137" i="2"/>
  <c r="BJ159" i="2"/>
  <c r="BJ177" i="2"/>
  <c r="BJ179" i="2"/>
  <c r="BJ192" i="2"/>
  <c r="BJ217" i="2"/>
  <c r="BJ231" i="2"/>
  <c r="BJ235" i="2"/>
  <c r="BJ245" i="2"/>
  <c r="BJ269" i="2"/>
  <c r="BJ271" i="2"/>
  <c r="BJ281" i="2"/>
  <c r="BJ295" i="2"/>
  <c r="BJ299" i="2"/>
  <c r="BJ309" i="2"/>
  <c r="BJ312" i="2"/>
  <c r="BJ423" i="2"/>
  <c r="BJ427" i="2"/>
  <c r="BJ431" i="2"/>
  <c r="BJ435" i="2"/>
  <c r="BJ439" i="2"/>
  <c r="BJ443" i="2"/>
  <c r="BJ447" i="2"/>
  <c r="BJ451" i="2"/>
  <c r="BJ455" i="2"/>
  <c r="BJ459" i="2"/>
  <c r="BJ463" i="2"/>
  <c r="BJ467" i="2"/>
  <c r="BJ471" i="2"/>
  <c r="BJ475" i="2"/>
  <c r="BJ479" i="2"/>
  <c r="BJ483" i="2"/>
  <c r="BJ487" i="2"/>
  <c r="BJ491" i="2"/>
  <c r="BJ70" i="2"/>
  <c r="BJ167" i="2"/>
  <c r="BJ171" i="2"/>
  <c r="BJ208" i="2"/>
  <c r="BJ229" i="2"/>
  <c r="BJ237" i="2"/>
  <c r="BJ314" i="2"/>
  <c r="BJ316" i="2"/>
  <c r="BJ318" i="2"/>
  <c r="BJ320" i="2"/>
  <c r="BJ322" i="2"/>
  <c r="BJ324" i="2"/>
  <c r="BJ326" i="2"/>
  <c r="BJ328" i="2"/>
  <c r="BJ330" i="2"/>
  <c r="BJ332" i="2"/>
  <c r="BJ334" i="2"/>
  <c r="BJ336" i="2"/>
  <c r="BJ338" i="2"/>
  <c r="BJ340" i="2"/>
  <c r="BJ342" i="2"/>
  <c r="BJ344" i="2"/>
  <c r="BJ346" i="2"/>
  <c r="BJ348" i="2"/>
  <c r="BJ350" i="2"/>
  <c r="BJ352" i="2"/>
  <c r="BJ354" i="2"/>
  <c r="BJ356" i="2"/>
  <c r="BJ358" i="2"/>
  <c r="BJ360" i="2"/>
  <c r="BJ362" i="2"/>
  <c r="BJ364" i="2"/>
  <c r="BJ366" i="2"/>
  <c r="BJ368" i="2"/>
  <c r="BJ370" i="2"/>
  <c r="BJ372" i="2"/>
  <c r="BJ374" i="2"/>
  <c r="BJ376" i="2"/>
  <c r="BJ378" i="2"/>
  <c r="BJ380" i="2"/>
  <c r="BJ382" i="2"/>
  <c r="BJ384" i="2"/>
  <c r="BJ386" i="2"/>
  <c r="BJ388" i="2"/>
  <c r="BJ390" i="2"/>
  <c r="BJ392" i="2"/>
  <c r="BJ394" i="2"/>
  <c r="BJ396" i="2"/>
  <c r="BJ398" i="2"/>
  <c r="BJ400" i="2"/>
  <c r="BJ402" i="2"/>
  <c r="BJ404" i="2"/>
  <c r="BJ406" i="2"/>
  <c r="BJ408" i="2"/>
  <c r="BJ410" i="2"/>
  <c r="BJ412" i="2"/>
  <c r="BJ414" i="2"/>
  <c r="BJ416" i="2"/>
  <c r="BJ418" i="2"/>
  <c r="BJ420" i="2"/>
  <c r="BJ425" i="2"/>
  <c r="BJ430" i="2"/>
  <c r="BJ441" i="2"/>
  <c r="BJ446" i="2"/>
  <c r="BJ457" i="2"/>
  <c r="BJ462" i="2"/>
  <c r="BJ473" i="2"/>
  <c r="BJ478" i="2"/>
  <c r="BJ489" i="2"/>
  <c r="BJ55" i="2"/>
  <c r="BJ153" i="2"/>
  <c r="BJ183" i="2"/>
  <c r="BJ239" i="2"/>
  <c r="BJ249" i="2"/>
  <c r="BJ263" i="2"/>
  <c r="BJ265" i="2"/>
  <c r="BJ293" i="2"/>
  <c r="BJ301" i="2"/>
  <c r="BJ421" i="2"/>
  <c r="BJ426" i="2"/>
  <c r="BJ437" i="2"/>
  <c r="BJ442" i="2"/>
  <c r="BJ453" i="2"/>
  <c r="BJ458" i="2"/>
  <c r="BJ469" i="2"/>
  <c r="BJ474" i="2"/>
  <c r="BJ485" i="2"/>
  <c r="BJ490" i="2"/>
  <c r="BJ494" i="2"/>
  <c r="BJ498" i="2"/>
  <c r="BJ502" i="2"/>
  <c r="BJ506" i="2"/>
  <c r="BJ510" i="2"/>
  <c r="BJ514" i="2"/>
  <c r="BJ518" i="2"/>
  <c r="BJ522" i="2"/>
  <c r="BJ526" i="2"/>
  <c r="BJ530" i="2"/>
  <c r="BJ534" i="2"/>
  <c r="BJ538" i="2"/>
  <c r="BJ542" i="2"/>
  <c r="BJ546" i="2"/>
  <c r="BJ550" i="2"/>
  <c r="BJ554" i="2"/>
  <c r="BJ558" i="2"/>
  <c r="BJ562" i="2"/>
  <c r="BJ566" i="2"/>
  <c r="BJ570" i="2"/>
  <c r="BJ574" i="2"/>
  <c r="BJ578" i="2"/>
  <c r="BJ582" i="2"/>
  <c r="BJ586" i="2"/>
  <c r="BJ590" i="2"/>
  <c r="BJ594" i="2"/>
  <c r="BJ598" i="2"/>
  <c r="BJ602" i="2"/>
  <c r="BJ606" i="2"/>
  <c r="BJ610" i="2"/>
  <c r="BJ614" i="2"/>
  <c r="BJ618" i="2"/>
  <c r="BJ622" i="2"/>
  <c r="BJ626" i="2"/>
  <c r="BJ630" i="2"/>
  <c r="BJ634" i="2"/>
  <c r="BJ638" i="2"/>
  <c r="BJ642" i="2"/>
  <c r="BJ646" i="2"/>
  <c r="BJ650" i="2"/>
  <c r="BJ654" i="2"/>
  <c r="BJ658" i="2"/>
  <c r="BJ662" i="2"/>
  <c r="BJ665" i="2"/>
  <c r="BJ669" i="2"/>
  <c r="BJ673" i="2"/>
  <c r="BJ677" i="2"/>
  <c r="BJ681" i="2"/>
  <c r="BJ685" i="2"/>
  <c r="BJ689" i="2"/>
  <c r="BJ693" i="2"/>
  <c r="BJ697" i="2"/>
  <c r="BJ701" i="2"/>
  <c r="BJ705" i="2"/>
  <c r="BJ709" i="2"/>
  <c r="BJ713" i="2"/>
  <c r="BJ717" i="2"/>
  <c r="BJ721" i="2"/>
  <c r="BJ725" i="2"/>
  <c r="BJ729" i="2"/>
  <c r="BJ733" i="2"/>
  <c r="BJ737" i="2"/>
  <c r="BJ741" i="2"/>
  <c r="BJ745" i="2"/>
  <c r="BJ749" i="2"/>
  <c r="BJ753" i="2"/>
  <c r="BJ757" i="2"/>
  <c r="BJ761" i="2"/>
  <c r="BJ765" i="2"/>
  <c r="BJ769" i="2"/>
  <c r="BJ773" i="2"/>
  <c r="BJ777" i="2"/>
  <c r="BJ781" i="2"/>
  <c r="BJ785" i="2"/>
  <c r="BJ789" i="2"/>
  <c r="BJ793" i="2"/>
  <c r="BJ797" i="2"/>
  <c r="BJ801" i="2"/>
  <c r="BJ805" i="2"/>
  <c r="BJ809" i="2"/>
  <c r="BJ813" i="2"/>
  <c r="BJ817" i="2"/>
  <c r="BJ821" i="2"/>
  <c r="BJ825" i="2"/>
  <c r="BJ829" i="2"/>
  <c r="BJ833" i="2"/>
  <c r="BJ81" i="2"/>
  <c r="BJ145" i="2"/>
  <c r="BJ169" i="2"/>
  <c r="BJ205" i="2"/>
  <c r="BJ213" i="2"/>
  <c r="BJ219" i="2"/>
  <c r="BJ429" i="2"/>
  <c r="BJ454" i="2"/>
  <c r="BJ466" i="2"/>
  <c r="BJ481" i="2"/>
  <c r="BJ493" i="2"/>
  <c r="BJ495" i="2"/>
  <c r="BJ509" i="2"/>
  <c r="BJ511" i="2"/>
  <c r="BJ181" i="2"/>
  <c r="BJ185" i="2"/>
  <c r="BJ197" i="2"/>
  <c r="BJ433" i="2"/>
  <c r="BJ47" i="2"/>
  <c r="BJ279" i="2"/>
  <c r="BJ422" i="2"/>
  <c r="BJ434" i="2"/>
  <c r="BJ74" i="2"/>
  <c r="BJ267" i="2"/>
  <c r="BJ445" i="2"/>
  <c r="BJ450" i="2"/>
  <c r="BJ513" i="2"/>
  <c r="BJ519" i="2"/>
  <c r="BJ521" i="2"/>
  <c r="BJ529" i="2"/>
  <c r="BJ531" i="2"/>
  <c r="BJ545" i="2"/>
  <c r="BJ547" i="2"/>
  <c r="BJ561" i="2"/>
  <c r="BJ563" i="2"/>
  <c r="BJ577" i="2"/>
  <c r="BJ579" i="2"/>
  <c r="BJ593" i="2"/>
  <c r="BJ595" i="2"/>
  <c r="BJ609" i="2"/>
  <c r="BJ611" i="2"/>
  <c r="BJ625" i="2"/>
  <c r="BJ627" i="2"/>
  <c r="BJ647" i="2"/>
  <c r="BJ649" i="2"/>
  <c r="BJ663" i="2"/>
  <c r="BJ667" i="2"/>
  <c r="BJ671" i="2"/>
  <c r="BJ675" i="2"/>
  <c r="BJ679" i="2"/>
  <c r="BJ683" i="2"/>
  <c r="BJ687" i="2"/>
  <c r="BJ691" i="2"/>
  <c r="BJ215" i="2"/>
  <c r="BJ255" i="2"/>
  <c r="BJ465" i="2"/>
  <c r="BJ470" i="2"/>
  <c r="BJ477" i="2"/>
  <c r="BJ497" i="2"/>
  <c r="BJ503" i="2"/>
  <c r="BJ505" i="2"/>
  <c r="BJ517" i="2"/>
  <c r="BJ533" i="2"/>
  <c r="BJ535" i="2"/>
  <c r="BJ549" i="2"/>
  <c r="BJ551" i="2"/>
  <c r="BJ565" i="2"/>
  <c r="BJ567" i="2"/>
  <c r="BJ581" i="2"/>
  <c r="BJ583" i="2"/>
  <c r="BJ597" i="2"/>
  <c r="BJ599" i="2"/>
  <c r="BJ613" i="2"/>
  <c r="BJ615" i="2"/>
  <c r="BJ629" i="2"/>
  <c r="BJ631" i="2"/>
  <c r="BJ651" i="2"/>
  <c r="BJ653" i="2"/>
  <c r="BJ253" i="2"/>
  <c r="BJ277" i="2"/>
  <c r="BJ303" i="2"/>
  <c r="BJ438" i="2"/>
  <c r="BJ461" i="2"/>
  <c r="BJ486" i="2"/>
  <c r="BJ501" i="2"/>
  <c r="BJ515" i="2"/>
  <c r="BJ523" i="2"/>
  <c r="BJ537" i="2"/>
  <c r="BJ539" i="2"/>
  <c r="BJ553" i="2"/>
  <c r="BJ555" i="2"/>
  <c r="BJ569" i="2"/>
  <c r="BJ571" i="2"/>
  <c r="BJ585" i="2"/>
  <c r="BJ587" i="2"/>
  <c r="BJ601" i="2"/>
  <c r="BJ603" i="2"/>
  <c r="BJ617" i="2"/>
  <c r="BJ619" i="2"/>
  <c r="BJ633" i="2"/>
  <c r="BJ635" i="2"/>
  <c r="BJ449" i="2"/>
  <c r="BJ637" i="2"/>
  <c r="BJ641" i="2"/>
  <c r="BJ643" i="2"/>
  <c r="BJ699" i="2"/>
  <c r="BJ702" i="2"/>
  <c r="BJ708" i="2"/>
  <c r="BJ715" i="2"/>
  <c r="BJ718" i="2"/>
  <c r="BJ724" i="2"/>
  <c r="BJ731" i="2"/>
  <c r="BJ734" i="2"/>
  <c r="BJ736" i="2"/>
  <c r="BJ738" i="2"/>
  <c r="BJ740" i="2"/>
  <c r="BJ742" i="2"/>
  <c r="BJ744" i="2"/>
  <c r="BJ746" i="2"/>
  <c r="BJ748" i="2"/>
  <c r="BJ750" i="2"/>
  <c r="BJ752" i="2"/>
  <c r="BJ754" i="2"/>
  <c r="BJ756" i="2"/>
  <c r="BJ758" i="2"/>
  <c r="BJ283" i="2"/>
  <c r="BJ639" i="2"/>
  <c r="BJ645" i="2"/>
  <c r="BJ655" i="2"/>
  <c r="BJ657" i="2"/>
  <c r="BJ659" i="2"/>
  <c r="BJ666" i="2"/>
  <c r="BJ670" i="2"/>
  <c r="BJ674" i="2"/>
  <c r="BJ678" i="2"/>
  <c r="BJ682" i="2"/>
  <c r="BJ686" i="2"/>
  <c r="BJ690" i="2"/>
  <c r="BJ695" i="2"/>
  <c r="BJ698" i="2"/>
  <c r="BJ704" i="2"/>
  <c r="BJ711" i="2"/>
  <c r="BJ714" i="2"/>
  <c r="BJ720" i="2"/>
  <c r="BJ727" i="2"/>
  <c r="BJ730" i="2"/>
  <c r="BJ482" i="2"/>
  <c r="BJ507" i="2"/>
  <c r="BJ527" i="2"/>
  <c r="BJ543" i="2"/>
  <c r="BJ559" i="2"/>
  <c r="BJ575" i="2"/>
  <c r="BJ591" i="2"/>
  <c r="BJ607" i="2"/>
  <c r="BJ623" i="2"/>
  <c r="BJ661" i="2"/>
  <c r="BJ694" i="2"/>
  <c r="BJ700" i="2"/>
  <c r="BJ707" i="2"/>
  <c r="BJ710" i="2"/>
  <c r="BJ716" i="2"/>
  <c r="BJ723" i="2"/>
  <c r="BJ726" i="2"/>
  <c r="BJ732" i="2"/>
  <c r="BJ739" i="2"/>
  <c r="BJ743" i="2"/>
  <c r="BJ747" i="2"/>
  <c r="BJ751" i="2"/>
  <c r="BJ755" i="2"/>
  <c r="BJ759" i="2"/>
  <c r="BJ763" i="2"/>
  <c r="BJ767" i="2"/>
  <c r="BJ771" i="2"/>
  <c r="BJ775" i="2"/>
  <c r="BJ779" i="2"/>
  <c r="BJ783" i="2"/>
  <c r="BJ787" i="2"/>
  <c r="BJ791" i="2"/>
  <c r="BJ795" i="2"/>
  <c r="BJ799" i="2"/>
  <c r="BJ803" i="2"/>
  <c r="BJ807" i="2"/>
  <c r="BJ811" i="2"/>
  <c r="BJ499" i="2"/>
  <c r="BJ525" i="2"/>
  <c r="BJ557" i="2"/>
  <c r="BJ589" i="2"/>
  <c r="BJ621" i="2"/>
  <c r="BJ672" i="2"/>
  <c r="BJ680" i="2"/>
  <c r="BJ688" i="2"/>
  <c r="BJ766" i="2"/>
  <c r="BJ768" i="2"/>
  <c r="BJ814" i="2"/>
  <c r="BJ838" i="2"/>
  <c r="BJ842" i="2"/>
  <c r="BJ846" i="2"/>
  <c r="BJ850" i="2"/>
  <c r="BJ854" i="2"/>
  <c r="BJ858" i="2"/>
  <c r="BJ862" i="2"/>
  <c r="BJ866" i="2"/>
  <c r="BJ870" i="2"/>
  <c r="BJ874" i="2"/>
  <c r="BJ878" i="2"/>
  <c r="BJ882" i="2"/>
  <c r="BJ886" i="2"/>
  <c r="BJ890" i="2"/>
  <c r="BJ894" i="2"/>
  <c r="BJ898" i="2"/>
  <c r="BJ902" i="2"/>
  <c r="BJ906" i="2"/>
  <c r="BJ910" i="2"/>
  <c r="BJ914" i="2"/>
  <c r="BJ918" i="2"/>
  <c r="BJ922" i="2"/>
  <c r="BJ926" i="2"/>
  <c r="BJ930" i="2"/>
  <c r="BJ934" i="2"/>
  <c r="BJ938" i="2"/>
  <c r="BJ942" i="2"/>
  <c r="BJ946" i="2"/>
  <c r="BJ950" i="2"/>
  <c r="BJ954" i="2"/>
  <c r="BJ958" i="2"/>
  <c r="BJ962" i="2"/>
  <c r="BJ966" i="2"/>
  <c r="BJ970" i="2"/>
  <c r="BJ974" i="2"/>
  <c r="BJ978" i="2"/>
  <c r="BJ982" i="2"/>
  <c r="BJ986" i="2"/>
  <c r="BJ990" i="2"/>
  <c r="BJ994" i="2"/>
  <c r="BJ998" i="2"/>
  <c r="BJ1002" i="2"/>
  <c r="BJ1006" i="2"/>
  <c r="BJ1010" i="2"/>
  <c r="BJ901" i="2"/>
  <c r="BJ905" i="2"/>
  <c r="BJ921" i="2"/>
  <c r="BJ696" i="2"/>
  <c r="BJ719" i="2"/>
  <c r="BJ722" i="2"/>
  <c r="BJ728" i="2"/>
  <c r="BJ770" i="2"/>
  <c r="BJ772" i="2"/>
  <c r="BJ788" i="2"/>
  <c r="BJ790" i="2"/>
  <c r="BJ796" i="2"/>
  <c r="BJ798" i="2"/>
  <c r="BJ804" i="2"/>
  <c r="BJ806" i="2"/>
  <c r="BJ812" i="2"/>
  <c r="BJ816" i="2"/>
  <c r="BJ818" i="2"/>
  <c r="BJ822" i="2"/>
  <c r="BJ824" i="2"/>
  <c r="BJ826" i="2"/>
  <c r="BJ828" i="2"/>
  <c r="BJ830" i="2"/>
  <c r="BJ832" i="2"/>
  <c r="BJ834" i="2"/>
  <c r="BJ837" i="2"/>
  <c r="BJ841" i="2"/>
  <c r="BJ845" i="2"/>
  <c r="BJ849" i="2"/>
  <c r="BJ853" i="2"/>
  <c r="BJ857" i="2"/>
  <c r="BJ861" i="2"/>
  <c r="BJ865" i="2"/>
  <c r="BJ869" i="2"/>
  <c r="BJ873" i="2"/>
  <c r="BJ877" i="2"/>
  <c r="BJ881" i="2"/>
  <c r="BJ885" i="2"/>
  <c r="BJ889" i="2"/>
  <c r="BJ893" i="2"/>
  <c r="BJ897" i="2"/>
  <c r="BJ909" i="2"/>
  <c r="BJ913" i="2"/>
  <c r="BJ917" i="2"/>
  <c r="BJ925" i="2"/>
  <c r="BJ929" i="2"/>
  <c r="BJ541" i="2"/>
  <c r="BJ573" i="2"/>
  <c r="BJ605" i="2"/>
  <c r="BJ668" i="2"/>
  <c r="BJ676" i="2"/>
  <c r="BJ684" i="2"/>
  <c r="BJ692" i="2"/>
  <c r="BJ760" i="2"/>
  <c r="BJ774" i="2"/>
  <c r="BJ776" i="2"/>
  <c r="BJ780" i="2"/>
  <c r="BJ784" i="2"/>
  <c r="BJ815" i="2"/>
  <c r="BJ820" i="2"/>
  <c r="BJ836" i="2"/>
  <c r="BJ840" i="2"/>
  <c r="BJ844" i="2"/>
  <c r="BJ848" i="2"/>
  <c r="BJ852" i="2"/>
  <c r="BJ856" i="2"/>
  <c r="BJ860" i="2"/>
  <c r="BJ864" i="2"/>
  <c r="BJ868" i="2"/>
  <c r="BJ872" i="2"/>
  <c r="BJ876" i="2"/>
  <c r="BJ880" i="2"/>
  <c r="BJ884" i="2"/>
  <c r="BJ888" i="2"/>
  <c r="BJ892" i="2"/>
  <c r="BJ896" i="2"/>
  <c r="BJ900" i="2"/>
  <c r="BJ904" i="2"/>
  <c r="BJ908" i="2"/>
  <c r="BJ912" i="2"/>
  <c r="BJ916" i="2"/>
  <c r="BJ920" i="2"/>
  <c r="BJ924" i="2"/>
  <c r="BJ928" i="2"/>
  <c r="BJ932" i="2"/>
  <c r="BJ936" i="2"/>
  <c r="BJ940" i="2"/>
  <c r="BJ944" i="2"/>
  <c r="BJ948" i="2"/>
  <c r="BJ952" i="2"/>
  <c r="BJ956" i="2"/>
  <c r="BJ960" i="2"/>
  <c r="BJ964" i="2"/>
  <c r="BJ968" i="2"/>
  <c r="BJ972" i="2"/>
  <c r="BJ976" i="2"/>
  <c r="BJ980" i="2"/>
  <c r="BJ706" i="2"/>
  <c r="BJ712" i="2"/>
  <c r="BJ735" i="2"/>
  <c r="BJ792" i="2"/>
  <c r="BJ810" i="2"/>
  <c r="BJ827" i="2"/>
  <c r="BJ843" i="2"/>
  <c r="BJ859" i="2"/>
  <c r="BJ875" i="2"/>
  <c r="BJ891" i="2"/>
  <c r="BJ907" i="2"/>
  <c r="BJ919" i="2"/>
  <c r="BJ927" i="2"/>
  <c r="BJ895" i="2"/>
  <c r="BJ933" i="2"/>
  <c r="BJ941" i="2"/>
  <c r="BJ943" i="2"/>
  <c r="BJ965" i="2"/>
  <c r="BJ973" i="2"/>
  <c r="BJ981" i="2"/>
  <c r="BJ991" i="2"/>
  <c r="BJ993" i="2"/>
  <c r="BJ995" i="2"/>
  <c r="BJ1001" i="2"/>
  <c r="BJ703" i="2"/>
  <c r="BJ764" i="2"/>
  <c r="BJ802" i="2"/>
  <c r="BJ831" i="2"/>
  <c r="BJ835" i="2"/>
  <c r="BJ839" i="2"/>
  <c r="BJ855" i="2"/>
  <c r="BJ871" i="2"/>
  <c r="BJ887" i="2"/>
  <c r="BJ923" i="2"/>
  <c r="BJ937" i="2"/>
  <c r="BJ939" i="2"/>
  <c r="BJ945" i="2"/>
  <c r="BJ947" i="2"/>
  <c r="BJ953" i="2"/>
  <c r="BJ955" i="2"/>
  <c r="BJ961" i="2"/>
  <c r="BJ963" i="2"/>
  <c r="BJ969" i="2"/>
  <c r="BJ971" i="2"/>
  <c r="BJ977" i="2"/>
  <c r="BJ979" i="2"/>
  <c r="BJ984" i="2"/>
  <c r="BJ988" i="2"/>
  <c r="BJ992" i="2"/>
  <c r="BJ996" i="2"/>
  <c r="BJ1000" i="2"/>
  <c r="BJ1004" i="2"/>
  <c r="BJ1008" i="2"/>
  <c r="BJ1012" i="2"/>
  <c r="BJ782" i="2"/>
  <c r="BJ786" i="2"/>
  <c r="BJ823" i="2"/>
  <c r="BJ847" i="2"/>
  <c r="BJ911" i="2"/>
  <c r="BJ949" i="2"/>
  <c r="BJ951" i="2"/>
  <c r="BJ959" i="2"/>
  <c r="BJ983" i="2"/>
  <c r="BJ987" i="2"/>
  <c r="BJ989" i="2"/>
  <c r="BJ999" i="2"/>
  <c r="BJ1003" i="2"/>
  <c r="BJ1005" i="2"/>
  <c r="BJ1009" i="2"/>
  <c r="BJ1011" i="2"/>
  <c r="BJ762" i="2"/>
  <c r="BJ794" i="2"/>
  <c r="BJ808" i="2"/>
  <c r="BJ851" i="2"/>
  <c r="BJ867" i="2"/>
  <c r="BJ883" i="2"/>
  <c r="BJ899" i="2"/>
  <c r="BJ915" i="2"/>
  <c r="BJ931" i="2"/>
  <c r="BJ778" i="2"/>
  <c r="BJ800" i="2"/>
  <c r="BJ819" i="2"/>
  <c r="BJ863" i="2"/>
  <c r="BJ879" i="2"/>
  <c r="BJ903" i="2"/>
  <c r="BJ935" i="2"/>
  <c r="BJ957" i="2"/>
  <c r="BJ967" i="2"/>
  <c r="BJ975" i="2"/>
  <c r="BJ985" i="2"/>
  <c r="BJ997" i="2"/>
  <c r="BJ1007" i="2"/>
  <c r="BX11" i="4"/>
  <c r="BE13" i="4"/>
  <c r="BC176" i="4"/>
  <c r="BX12" i="4" l="1"/>
  <c r="BL13" i="2"/>
  <c r="AP1009" i="2"/>
  <c r="AP1005" i="2"/>
  <c r="AP1001" i="2"/>
  <c r="AP997" i="2"/>
  <c r="AP993" i="2"/>
  <c r="AP989" i="2"/>
  <c r="AP985" i="2"/>
  <c r="AP981" i="2"/>
  <c r="AP977" i="2"/>
  <c r="AP973" i="2"/>
  <c r="AP969" i="2"/>
  <c r="AP965" i="2"/>
  <c r="AP961" i="2"/>
  <c r="AP957" i="2"/>
  <c r="AP953" i="2"/>
  <c r="AP949" i="2"/>
  <c r="AP945" i="2"/>
  <c r="AP941" i="2"/>
  <c r="AP937" i="2"/>
  <c r="AP933" i="2"/>
  <c r="AP929" i="2"/>
  <c r="AP925" i="2"/>
  <c r="AP921" i="2"/>
  <c r="AP917" i="2"/>
  <c r="AP913" i="2"/>
  <c r="AP909" i="2"/>
  <c r="AP905" i="2"/>
  <c r="AP901" i="2"/>
  <c r="AP897" i="2"/>
  <c r="AP893" i="2"/>
  <c r="AP889" i="2"/>
  <c r="AP885" i="2"/>
  <c r="AP881" i="2"/>
  <c r="AP877" i="2"/>
  <c r="AP873" i="2"/>
  <c r="AP869" i="2"/>
  <c r="AP865" i="2"/>
  <c r="AP861" i="2"/>
  <c r="AP857" i="2"/>
  <c r="AP853" i="2"/>
  <c r="AP849" i="2"/>
  <c r="AP845" i="2"/>
  <c r="AP841" i="2"/>
  <c r="AP837" i="2"/>
  <c r="AP833" i="2"/>
  <c r="AP829" i="2"/>
  <c r="AP825" i="2"/>
  <c r="AP821" i="2"/>
  <c r="AP817" i="2"/>
  <c r="AP813" i="2"/>
  <c r="AP809" i="2"/>
  <c r="AP805" i="2"/>
  <c r="AP801" i="2"/>
  <c r="AP797" i="2"/>
  <c r="AP793" i="2"/>
  <c r="AP789" i="2"/>
  <c r="AP785" i="2"/>
  <c r="AP781" i="2"/>
  <c r="AP777" i="2"/>
  <c r="AP773" i="2"/>
  <c r="AP769" i="2"/>
  <c r="AP765" i="2"/>
  <c r="AP761" i="2"/>
  <c r="AP757" i="2"/>
  <c r="AP753" i="2"/>
  <c r="AP749" i="2"/>
  <c r="AP745" i="2"/>
  <c r="AP741" i="2"/>
  <c r="AP737" i="2"/>
  <c r="AP733" i="2"/>
  <c r="AP729" i="2"/>
  <c r="AP725" i="2"/>
  <c r="AP721" i="2"/>
  <c r="AP717" i="2"/>
  <c r="AP713" i="2"/>
  <c r="AP709" i="2"/>
  <c r="AP705" i="2"/>
  <c r="AP701" i="2"/>
  <c r="AP697" i="2"/>
  <c r="AP693" i="2"/>
  <c r="AP689" i="2"/>
  <c r="AP685" i="2"/>
  <c r="AP681" i="2"/>
  <c r="AP677" i="2"/>
  <c r="AP1012" i="2"/>
  <c r="AP1008" i="2"/>
  <c r="AP1004" i="2"/>
  <c r="AP1000" i="2"/>
  <c r="AP996" i="2"/>
  <c r="AP992" i="2"/>
  <c r="AP988" i="2"/>
  <c r="AP984" i="2"/>
  <c r="AP980" i="2"/>
  <c r="AP976" i="2"/>
  <c r="AP972" i="2"/>
  <c r="AP968" i="2"/>
  <c r="AP964" i="2"/>
  <c r="AP960" i="2"/>
  <c r="AP956" i="2"/>
  <c r="AP952" i="2"/>
  <c r="AP948" i="2"/>
  <c r="AP944" i="2"/>
  <c r="AP940" i="2"/>
  <c r="AP936" i="2"/>
  <c r="AP932" i="2"/>
  <c r="AP928" i="2"/>
  <c r="AP924" i="2"/>
  <c r="AP920" i="2"/>
  <c r="AP916" i="2"/>
  <c r="AP912" i="2"/>
  <c r="AP908" i="2"/>
  <c r="AP904" i="2"/>
  <c r="AP900" i="2"/>
  <c r="AP896" i="2"/>
  <c r="AP892" i="2"/>
  <c r="AP888" i="2"/>
  <c r="AP884" i="2"/>
  <c r="AP880" i="2"/>
  <c r="AP876" i="2"/>
  <c r="AP872" i="2"/>
  <c r="AP868" i="2"/>
  <c r="AP864" i="2"/>
  <c r="AP860" i="2"/>
  <c r="AP856" i="2"/>
  <c r="AP852" i="2"/>
  <c r="AP848" i="2"/>
  <c r="AP844" i="2"/>
  <c r="AP840" i="2"/>
  <c r="AP836" i="2"/>
  <c r="AP832" i="2"/>
  <c r="AP828" i="2"/>
  <c r="AP824" i="2"/>
  <c r="AP820" i="2"/>
  <c r="AP816" i="2"/>
  <c r="AP812" i="2"/>
  <c r="AP808" i="2"/>
  <c r="AP804" i="2"/>
  <c r="AP800" i="2"/>
  <c r="AP796" i="2"/>
  <c r="AP792" i="2"/>
  <c r="AP788" i="2"/>
  <c r="AP784" i="2"/>
  <c r="AP780" i="2"/>
  <c r="AP776" i="2"/>
  <c r="AP772" i="2"/>
  <c r="AP768" i="2"/>
  <c r="AP764" i="2"/>
  <c r="AP760" i="2"/>
  <c r="AP756" i="2"/>
  <c r="AP752" i="2"/>
  <c r="AP748" i="2"/>
  <c r="AP744" i="2"/>
  <c r="AP740" i="2"/>
  <c r="AP736" i="2"/>
  <c r="AP732" i="2"/>
  <c r="AP728" i="2"/>
  <c r="AP724" i="2"/>
  <c r="AP1011" i="2"/>
  <c r="AP1007" i="2"/>
  <c r="AP1003" i="2"/>
  <c r="AP999" i="2"/>
  <c r="AP995" i="2"/>
  <c r="AP991" i="2"/>
  <c r="AP987" i="2"/>
  <c r="AP983" i="2"/>
  <c r="AP979" i="2"/>
  <c r="AP975" i="2"/>
  <c r="AP971" i="2"/>
  <c r="AP967" i="2"/>
  <c r="AP963" i="2"/>
  <c r="AP959" i="2"/>
  <c r="AP955" i="2"/>
  <c r="AP951" i="2"/>
  <c r="AP947" i="2"/>
  <c r="AP943" i="2"/>
  <c r="AP939" i="2"/>
  <c r="AP935" i="2"/>
  <c r="AP931" i="2"/>
  <c r="AP927" i="2"/>
  <c r="AP923" i="2"/>
  <c r="AP919" i="2"/>
  <c r="AP915" i="2"/>
  <c r="AP911" i="2"/>
  <c r="AP907" i="2"/>
  <c r="AP903" i="2"/>
  <c r="AP899" i="2"/>
  <c r="AP895" i="2"/>
  <c r="AP891" i="2"/>
  <c r="AP887" i="2"/>
  <c r="AP883" i="2"/>
  <c r="AP879" i="2"/>
  <c r="AP875" i="2"/>
  <c r="AP871" i="2"/>
  <c r="AP867" i="2"/>
  <c r="AP863" i="2"/>
  <c r="AP859" i="2"/>
  <c r="AP855" i="2"/>
  <c r="AP851" i="2"/>
  <c r="AP847" i="2"/>
  <c r="AP843" i="2"/>
  <c r="AP839" i="2"/>
  <c r="AP835" i="2"/>
  <c r="AP831" i="2"/>
  <c r="AP827" i="2"/>
  <c r="AP823" i="2"/>
  <c r="AP819" i="2"/>
  <c r="AP815" i="2"/>
  <c r="AP811" i="2"/>
  <c r="AP807" i="2"/>
  <c r="AP803" i="2"/>
  <c r="AP799" i="2"/>
  <c r="AP795" i="2"/>
  <c r="AP791" i="2"/>
  <c r="AP787" i="2"/>
  <c r="AP783" i="2"/>
  <c r="AP779" i="2"/>
  <c r="AP775" i="2"/>
  <c r="AP771" i="2"/>
  <c r="AP767" i="2"/>
  <c r="AP763" i="2"/>
  <c r="AP759" i="2"/>
  <c r="AP755" i="2"/>
  <c r="AP751" i="2"/>
  <c r="AP747" i="2"/>
  <c r="AP743" i="2"/>
  <c r="AP739" i="2"/>
  <c r="AP735" i="2"/>
  <c r="AP731" i="2"/>
  <c r="AP727" i="2"/>
  <c r="AP723" i="2"/>
  <c r="AP719" i="2"/>
  <c r="AP715" i="2"/>
  <c r="AP711" i="2"/>
  <c r="AP707" i="2"/>
  <c r="AP703" i="2"/>
  <c r="AP699" i="2"/>
  <c r="AP695" i="2"/>
  <c r="AP691" i="2"/>
  <c r="AP687" i="2"/>
  <c r="AP683" i="2"/>
  <c r="AP679" i="2"/>
  <c r="AP675" i="2"/>
  <c r="AP1010" i="2"/>
  <c r="AP994" i="2"/>
  <c r="AP978" i="2"/>
  <c r="AP962" i="2"/>
  <c r="AP946" i="2"/>
  <c r="AP930" i="2"/>
  <c r="AP914" i="2"/>
  <c r="AP898" i="2"/>
  <c r="AP882" i="2"/>
  <c r="AP866" i="2"/>
  <c r="AP850" i="2"/>
  <c r="AP834" i="2"/>
  <c r="AP818" i="2"/>
  <c r="AP802" i="2"/>
  <c r="AP786" i="2"/>
  <c r="AP770" i="2"/>
  <c r="AP754" i="2"/>
  <c r="AP738" i="2"/>
  <c r="AP722" i="2"/>
  <c r="AP714" i="2"/>
  <c r="AP706" i="2"/>
  <c r="AP698" i="2"/>
  <c r="AP690" i="2"/>
  <c r="AP682" i="2"/>
  <c r="AP674" i="2"/>
  <c r="AP670" i="2"/>
  <c r="AP666" i="2"/>
  <c r="AP662" i="2"/>
  <c r="AP658" i="2"/>
  <c r="AP654" i="2"/>
  <c r="AP650" i="2"/>
  <c r="AP646" i="2"/>
  <c r="AP642" i="2"/>
  <c r="AP638" i="2"/>
  <c r="AP634" i="2"/>
  <c r="AP630" i="2"/>
  <c r="AP626" i="2"/>
  <c r="AP622" i="2"/>
  <c r="AP618" i="2"/>
  <c r="AP614" i="2"/>
  <c r="AP610" i="2"/>
  <c r="AP606" i="2"/>
  <c r="AP602" i="2"/>
  <c r="AP598" i="2"/>
  <c r="AP594" i="2"/>
  <c r="AP590" i="2"/>
  <c r="AP586" i="2"/>
  <c r="AP582" i="2"/>
  <c r="AP578" i="2"/>
  <c r="AP574" i="2"/>
  <c r="AP570" i="2"/>
  <c r="AP566" i="2"/>
  <c r="AP562" i="2"/>
  <c r="AP558" i="2"/>
  <c r="AP554" i="2"/>
  <c r="AP550" i="2"/>
  <c r="AP546" i="2"/>
  <c r="AP542" i="2"/>
  <c r="AP538" i="2"/>
  <c r="AP534" i="2"/>
  <c r="AP530" i="2"/>
  <c r="AP526" i="2"/>
  <c r="AP522" i="2"/>
  <c r="AP518" i="2"/>
  <c r="AP514" i="2"/>
  <c r="AP510" i="2"/>
  <c r="AP506" i="2"/>
  <c r="AP502" i="2"/>
  <c r="AP498" i="2"/>
  <c r="AP494" i="2"/>
  <c r="AP490" i="2"/>
  <c r="AP486" i="2"/>
  <c r="AP482" i="2"/>
  <c r="AP478" i="2"/>
  <c r="AP474" i="2"/>
  <c r="AP470" i="2"/>
  <c r="AP466" i="2"/>
  <c r="AP462" i="2"/>
  <c r="AP458" i="2"/>
  <c r="AP454" i="2"/>
  <c r="AP450" i="2"/>
  <c r="AP446" i="2"/>
  <c r="AP442" i="2"/>
  <c r="AP438" i="2"/>
  <c r="AP434" i="2"/>
  <c r="AP430" i="2"/>
  <c r="AP426" i="2"/>
  <c r="AP422" i="2"/>
  <c r="AP418" i="2"/>
  <c r="AP414" i="2"/>
  <c r="AP410" i="2"/>
  <c r="AP406" i="2"/>
  <c r="AP402" i="2"/>
  <c r="AP398" i="2"/>
  <c r="AP394" i="2"/>
  <c r="AP390" i="2"/>
  <c r="AP386" i="2"/>
  <c r="AP382" i="2"/>
  <c r="AP378" i="2"/>
  <c r="AP374" i="2"/>
  <c r="AP370" i="2"/>
  <c r="AP366" i="2"/>
  <c r="AP362" i="2"/>
  <c r="AP358" i="2"/>
  <c r="AP354" i="2"/>
  <c r="AP350" i="2"/>
  <c r="AP346" i="2"/>
  <c r="AP342" i="2"/>
  <c r="AP338" i="2"/>
  <c r="AP334" i="2"/>
  <c r="AP330" i="2"/>
  <c r="AP326" i="2"/>
  <c r="AP322" i="2"/>
  <c r="AP318" i="2"/>
  <c r="AP314" i="2"/>
  <c r="AP310" i="2"/>
  <c r="AP306" i="2"/>
  <c r="AP302" i="2"/>
  <c r="AP298" i="2"/>
  <c r="AP294" i="2"/>
  <c r="AP290" i="2"/>
  <c r="AP286" i="2"/>
  <c r="AP282" i="2"/>
  <c r="AP278" i="2"/>
  <c r="AP274" i="2"/>
  <c r="AP270" i="2"/>
  <c r="AP266" i="2"/>
  <c r="AP262" i="2"/>
  <c r="AP258" i="2"/>
  <c r="AP254" i="2"/>
  <c r="AP250" i="2"/>
  <c r="AP246" i="2"/>
  <c r="AP242" i="2"/>
  <c r="AP238" i="2"/>
  <c r="AP234" i="2"/>
  <c r="AP230" i="2"/>
  <c r="AP226" i="2"/>
  <c r="AP222" i="2"/>
  <c r="AP218" i="2"/>
  <c r="AP214" i="2"/>
  <c r="AP210" i="2"/>
  <c r="AP206" i="2"/>
  <c r="AP202" i="2"/>
  <c r="AP198" i="2"/>
  <c r="AP194" i="2"/>
  <c r="AP190" i="2"/>
  <c r="AP186" i="2"/>
  <c r="AP182" i="2"/>
  <c r="AP178" i="2"/>
  <c r="AP174" i="2"/>
  <c r="AP1006" i="2"/>
  <c r="AP990" i="2"/>
  <c r="AP974" i="2"/>
  <c r="AP958" i="2"/>
  <c r="AP942" i="2"/>
  <c r="AP926" i="2"/>
  <c r="AP910" i="2"/>
  <c r="AP894" i="2"/>
  <c r="AP878" i="2"/>
  <c r="AP862" i="2"/>
  <c r="AP846" i="2"/>
  <c r="AP830" i="2"/>
  <c r="AP814" i="2"/>
  <c r="AP798" i="2"/>
  <c r="AP782" i="2"/>
  <c r="AP766" i="2"/>
  <c r="AP750" i="2"/>
  <c r="AP734" i="2"/>
  <c r="AP720" i="2"/>
  <c r="AP712" i="2"/>
  <c r="AP704" i="2"/>
  <c r="AP696" i="2"/>
  <c r="AP688" i="2"/>
  <c r="AP680" i="2"/>
  <c r="AP673" i="2"/>
  <c r="AP669" i="2"/>
  <c r="AP665" i="2"/>
  <c r="AP661" i="2"/>
  <c r="AP657" i="2"/>
  <c r="AP653" i="2"/>
  <c r="AP649" i="2"/>
  <c r="AP645" i="2"/>
  <c r="AP641" i="2"/>
  <c r="AP637" i="2"/>
  <c r="AP633" i="2"/>
  <c r="AP629" i="2"/>
  <c r="AP625" i="2"/>
  <c r="AP621" i="2"/>
  <c r="AP617" i="2"/>
  <c r="AP613" i="2"/>
  <c r="AP609" i="2"/>
  <c r="AP605" i="2"/>
  <c r="AP601" i="2"/>
  <c r="AP597" i="2"/>
  <c r="AP593" i="2"/>
  <c r="AP589" i="2"/>
  <c r="AP585" i="2"/>
  <c r="AP581" i="2"/>
  <c r="AP577" i="2"/>
  <c r="AP573" i="2"/>
  <c r="AP569" i="2"/>
  <c r="AP565" i="2"/>
  <c r="AP561" i="2"/>
  <c r="AP557" i="2"/>
  <c r="AP553" i="2"/>
  <c r="AP549" i="2"/>
  <c r="AP545" i="2"/>
  <c r="AP541" i="2"/>
  <c r="AP537" i="2"/>
  <c r="AP533" i="2"/>
  <c r="AP529" i="2"/>
  <c r="AP525" i="2"/>
  <c r="AP521" i="2"/>
  <c r="AP517" i="2"/>
  <c r="AP513" i="2"/>
  <c r="AP509" i="2"/>
  <c r="AP505" i="2"/>
  <c r="AP501" i="2"/>
  <c r="AP497" i="2"/>
  <c r="AP493" i="2"/>
  <c r="AP489" i="2"/>
  <c r="AP485" i="2"/>
  <c r="AP481" i="2"/>
  <c r="AP477" i="2"/>
  <c r="AP473" i="2"/>
  <c r="AP469" i="2"/>
  <c r="AP465" i="2"/>
  <c r="AP461" i="2"/>
  <c r="AP457" i="2"/>
  <c r="AP453" i="2"/>
  <c r="AP449" i="2"/>
  <c r="AP445" i="2"/>
  <c r="AP441" i="2"/>
  <c r="AP437" i="2"/>
  <c r="AP433" i="2"/>
  <c r="AP1002" i="2"/>
  <c r="AP970" i="2"/>
  <c r="AP938" i="2"/>
  <c r="AP906" i="2"/>
  <c r="AP874" i="2"/>
  <c r="AP842" i="2"/>
  <c r="AP810" i="2"/>
  <c r="AP778" i="2"/>
  <c r="AP746" i="2"/>
  <c r="AP718" i="2"/>
  <c r="AP702" i="2"/>
  <c r="AP686" i="2"/>
  <c r="AP672" i="2"/>
  <c r="AP664" i="2"/>
  <c r="AP656" i="2"/>
  <c r="AP648" i="2"/>
  <c r="AP640" i="2"/>
  <c r="AP632" i="2"/>
  <c r="AP624" i="2"/>
  <c r="AP616" i="2"/>
  <c r="AP608" i="2"/>
  <c r="AP600" i="2"/>
  <c r="AP592" i="2"/>
  <c r="AP584" i="2"/>
  <c r="AP576" i="2"/>
  <c r="AP568" i="2"/>
  <c r="AP560" i="2"/>
  <c r="AP552" i="2"/>
  <c r="AP544" i="2"/>
  <c r="AP536" i="2"/>
  <c r="AP528" i="2"/>
  <c r="AP520" i="2"/>
  <c r="AP512" i="2"/>
  <c r="AP504" i="2"/>
  <c r="AP496" i="2"/>
  <c r="AP488" i="2"/>
  <c r="AP480" i="2"/>
  <c r="AP472" i="2"/>
  <c r="AP464" i="2"/>
  <c r="AP456" i="2"/>
  <c r="AP448" i="2"/>
  <c r="AP440" i="2"/>
  <c r="AP432" i="2"/>
  <c r="AP427" i="2"/>
  <c r="AP421" i="2"/>
  <c r="AP416" i="2"/>
  <c r="AP411" i="2"/>
  <c r="AP405" i="2"/>
  <c r="AP400" i="2"/>
  <c r="AP395" i="2"/>
  <c r="AP389" i="2"/>
  <c r="AP384" i="2"/>
  <c r="AP379" i="2"/>
  <c r="AP373" i="2"/>
  <c r="AP368" i="2"/>
  <c r="AP363" i="2"/>
  <c r="AP357" i="2"/>
  <c r="AP352" i="2"/>
  <c r="AP347" i="2"/>
  <c r="AP341" i="2"/>
  <c r="AP336" i="2"/>
  <c r="AP331" i="2"/>
  <c r="AP325" i="2"/>
  <c r="AP320" i="2"/>
  <c r="AP315" i="2"/>
  <c r="AP309" i="2"/>
  <c r="AP304" i="2"/>
  <c r="AP299" i="2"/>
  <c r="AP293" i="2"/>
  <c r="AP288" i="2"/>
  <c r="AP283" i="2"/>
  <c r="AP277" i="2"/>
  <c r="AP272" i="2"/>
  <c r="AP267" i="2"/>
  <c r="AP261" i="2"/>
  <c r="AP256" i="2"/>
  <c r="AP251" i="2"/>
  <c r="AP245" i="2"/>
  <c r="AP240" i="2"/>
  <c r="AP235" i="2"/>
  <c r="AP229" i="2"/>
  <c r="AP224" i="2"/>
  <c r="AP219" i="2"/>
  <c r="AP213" i="2"/>
  <c r="AP208" i="2"/>
  <c r="AP203" i="2"/>
  <c r="AP197" i="2"/>
  <c r="AP192" i="2"/>
  <c r="AP187" i="2"/>
  <c r="AP181" i="2"/>
  <c r="AP176" i="2"/>
  <c r="AP171" i="2"/>
  <c r="AP167" i="2"/>
  <c r="AP163" i="2"/>
  <c r="AP159" i="2"/>
  <c r="AP155" i="2"/>
  <c r="AP151" i="2"/>
  <c r="AP147" i="2"/>
  <c r="AP143" i="2"/>
  <c r="AP139" i="2"/>
  <c r="AP135" i="2"/>
  <c r="AP131" i="2"/>
  <c r="AP127" i="2"/>
  <c r="AP123" i="2"/>
  <c r="AP119" i="2"/>
  <c r="AP115" i="2"/>
  <c r="AP111" i="2"/>
  <c r="AP107" i="2"/>
  <c r="AP103" i="2"/>
  <c r="AP99" i="2"/>
  <c r="AP95" i="2"/>
  <c r="AP91" i="2"/>
  <c r="AP87" i="2"/>
  <c r="AP83" i="2"/>
  <c r="AP79" i="2"/>
  <c r="AP75" i="2"/>
  <c r="AP71" i="2"/>
  <c r="AP67" i="2"/>
  <c r="AP63" i="2"/>
  <c r="AP59" i="2"/>
  <c r="AP55" i="2"/>
  <c r="AP51" i="2"/>
  <c r="AP47" i="2"/>
  <c r="AP43" i="2"/>
  <c r="AP19" i="2"/>
  <c r="AP998" i="2"/>
  <c r="AP966" i="2"/>
  <c r="AP934" i="2"/>
  <c r="AP902" i="2"/>
  <c r="AP870" i="2"/>
  <c r="AP838" i="2"/>
  <c r="AP806" i="2"/>
  <c r="AP774" i="2"/>
  <c r="AP742" i="2"/>
  <c r="AP716" i="2"/>
  <c r="AP700" i="2"/>
  <c r="AP684" i="2"/>
  <c r="AP671" i="2"/>
  <c r="AP663" i="2"/>
  <c r="AP655" i="2"/>
  <c r="AP647" i="2"/>
  <c r="AP639" i="2"/>
  <c r="AP631" i="2"/>
  <c r="AP623" i="2"/>
  <c r="AP615" i="2"/>
  <c r="AP607" i="2"/>
  <c r="AP599" i="2"/>
  <c r="AP591" i="2"/>
  <c r="AP583" i="2"/>
  <c r="AP575" i="2"/>
  <c r="AP567" i="2"/>
  <c r="AP559" i="2"/>
  <c r="AP551" i="2"/>
  <c r="AP543" i="2"/>
  <c r="AP535" i="2"/>
  <c r="AP527" i="2"/>
  <c r="AP519" i="2"/>
  <c r="AP511" i="2"/>
  <c r="AP503" i="2"/>
  <c r="AP495" i="2"/>
  <c r="AP487" i="2"/>
  <c r="AP479" i="2"/>
  <c r="AP471" i="2"/>
  <c r="AP463" i="2"/>
  <c r="AP455" i="2"/>
  <c r="AP447" i="2"/>
  <c r="AP439" i="2"/>
  <c r="AP431" i="2"/>
  <c r="AP425" i="2"/>
  <c r="AP420" i="2"/>
  <c r="AP415" i="2"/>
  <c r="AP409" i="2"/>
  <c r="AP404" i="2"/>
  <c r="AP399" i="2"/>
  <c r="AP393" i="2"/>
  <c r="AP388" i="2"/>
  <c r="AP383" i="2"/>
  <c r="AP377" i="2"/>
  <c r="AP372" i="2"/>
  <c r="AP367" i="2"/>
  <c r="AP361" i="2"/>
  <c r="AP356" i="2"/>
  <c r="AP351" i="2"/>
  <c r="AP345" i="2"/>
  <c r="AP340" i="2"/>
  <c r="AP335" i="2"/>
  <c r="AP329" i="2"/>
  <c r="AP324" i="2"/>
  <c r="AP319" i="2"/>
  <c r="AP313" i="2"/>
  <c r="AP308" i="2"/>
  <c r="AP303" i="2"/>
  <c r="AP297" i="2"/>
  <c r="AP292" i="2"/>
  <c r="AP287" i="2"/>
  <c r="AP281" i="2"/>
  <c r="AP276" i="2"/>
  <c r="AP271" i="2"/>
  <c r="AP265" i="2"/>
  <c r="AP260" i="2"/>
  <c r="AP255" i="2"/>
  <c r="AP249" i="2"/>
  <c r="AP244" i="2"/>
  <c r="AP239" i="2"/>
  <c r="AP233" i="2"/>
  <c r="AP228" i="2"/>
  <c r="AP223" i="2"/>
  <c r="AP217" i="2"/>
  <c r="AP212" i="2"/>
  <c r="AP207" i="2"/>
  <c r="AP201" i="2"/>
  <c r="AP196" i="2"/>
  <c r="AP191" i="2"/>
  <c r="AP185" i="2"/>
  <c r="AP180" i="2"/>
  <c r="AP175" i="2"/>
  <c r="AP170" i="2"/>
  <c r="AP166" i="2"/>
  <c r="AP162" i="2"/>
  <c r="AP158" i="2"/>
  <c r="AP154" i="2"/>
  <c r="AP150" i="2"/>
  <c r="AP146" i="2"/>
  <c r="AP142" i="2"/>
  <c r="AP138" i="2"/>
  <c r="AP134" i="2"/>
  <c r="AP130" i="2"/>
  <c r="AP126" i="2"/>
  <c r="AP122" i="2"/>
  <c r="AP118" i="2"/>
  <c r="AP114" i="2"/>
  <c r="AP110" i="2"/>
  <c r="AP106" i="2"/>
  <c r="AP102" i="2"/>
  <c r="AP98" i="2"/>
  <c r="AP94" i="2"/>
  <c r="AP90" i="2"/>
  <c r="AP86" i="2"/>
  <c r="AP82" i="2"/>
  <c r="AP78" i="2"/>
  <c r="AP74" i="2"/>
  <c r="AP70" i="2"/>
  <c r="AP66" i="2"/>
  <c r="AP62" i="2"/>
  <c r="AP58" i="2"/>
  <c r="AP54" i="2"/>
  <c r="AP50" i="2"/>
  <c r="AP46" i="2"/>
  <c r="AP986" i="2"/>
  <c r="AP922" i="2"/>
  <c r="AP858" i="2"/>
  <c r="AP794" i="2"/>
  <c r="AP730" i="2"/>
  <c r="AP694" i="2"/>
  <c r="AP668" i="2"/>
  <c r="AP652" i="2"/>
  <c r="AP636" i="2"/>
  <c r="AP620" i="2"/>
  <c r="AP604" i="2"/>
  <c r="AP588" i="2"/>
  <c r="AP572" i="2"/>
  <c r="AP556" i="2"/>
  <c r="AP540" i="2"/>
  <c r="AP524" i="2"/>
  <c r="AP508" i="2"/>
  <c r="AP492" i="2"/>
  <c r="AP476" i="2"/>
  <c r="AP460" i="2"/>
  <c r="AP444" i="2"/>
  <c r="AP429" i="2"/>
  <c r="AP419" i="2"/>
  <c r="AP408" i="2"/>
  <c r="AP397" i="2"/>
  <c r="AP387" i="2"/>
  <c r="AP376" i="2"/>
  <c r="AP365" i="2"/>
  <c r="AP355" i="2"/>
  <c r="AP344" i="2"/>
  <c r="AP333" i="2"/>
  <c r="AP323" i="2"/>
  <c r="AP312" i="2"/>
  <c r="AP301" i="2"/>
  <c r="AP291" i="2"/>
  <c r="AP280" i="2"/>
  <c r="AP269" i="2"/>
  <c r="AP259" i="2"/>
  <c r="AP248" i="2"/>
  <c r="AP237" i="2"/>
  <c r="AP227" i="2"/>
  <c r="AP216" i="2"/>
  <c r="AP205" i="2"/>
  <c r="AP195" i="2"/>
  <c r="AP184" i="2"/>
  <c r="AP173" i="2"/>
  <c r="AP165" i="2"/>
  <c r="AP157" i="2"/>
  <c r="AP149" i="2"/>
  <c r="AP141" i="2"/>
  <c r="AP133" i="2"/>
  <c r="AP125" i="2"/>
  <c r="AP117" i="2"/>
  <c r="AP109" i="2"/>
  <c r="AP101" i="2"/>
  <c r="AP93" i="2"/>
  <c r="AP85" i="2"/>
  <c r="AP77" i="2"/>
  <c r="AP69" i="2"/>
  <c r="AP61" i="2"/>
  <c r="AP53" i="2"/>
  <c r="AP45" i="2"/>
  <c r="AP890" i="2"/>
  <c r="AP762" i="2"/>
  <c r="AP710" i="2"/>
  <c r="AP660" i="2"/>
  <c r="AP612" i="2"/>
  <c r="AP580" i="2"/>
  <c r="AP548" i="2"/>
  <c r="AP516" i="2"/>
  <c r="AP484" i="2"/>
  <c r="AP452" i="2"/>
  <c r="AP982" i="2"/>
  <c r="AP918" i="2"/>
  <c r="AP854" i="2"/>
  <c r="AP790" i="2"/>
  <c r="AP726" i="2"/>
  <c r="AP692" i="2"/>
  <c r="AP667" i="2"/>
  <c r="AP651" i="2"/>
  <c r="AP635" i="2"/>
  <c r="AP619" i="2"/>
  <c r="AP603" i="2"/>
  <c r="AP587" i="2"/>
  <c r="AP571" i="2"/>
  <c r="AP555" i="2"/>
  <c r="AP539" i="2"/>
  <c r="AP523" i="2"/>
  <c r="AP507" i="2"/>
  <c r="AP491" i="2"/>
  <c r="AP475" i="2"/>
  <c r="AP459" i="2"/>
  <c r="AP443" i="2"/>
  <c r="AP428" i="2"/>
  <c r="AP417" i="2"/>
  <c r="AP407" i="2"/>
  <c r="AP396" i="2"/>
  <c r="AP385" i="2"/>
  <c r="AP375" i="2"/>
  <c r="AP364" i="2"/>
  <c r="AP353" i="2"/>
  <c r="AP343" i="2"/>
  <c r="AP332" i="2"/>
  <c r="AP321" i="2"/>
  <c r="AP311" i="2"/>
  <c r="AP300" i="2"/>
  <c r="AP289" i="2"/>
  <c r="AP279" i="2"/>
  <c r="AP268" i="2"/>
  <c r="AP257" i="2"/>
  <c r="AP247" i="2"/>
  <c r="AP236" i="2"/>
  <c r="AP225" i="2"/>
  <c r="AP215" i="2"/>
  <c r="AP204" i="2"/>
  <c r="AP193" i="2"/>
  <c r="AP183" i="2"/>
  <c r="AP172" i="2"/>
  <c r="AP164" i="2"/>
  <c r="AP156" i="2"/>
  <c r="AP148" i="2"/>
  <c r="AP140" i="2"/>
  <c r="AP132" i="2"/>
  <c r="AP124" i="2"/>
  <c r="AP116" i="2"/>
  <c r="AP108" i="2"/>
  <c r="AP100" i="2"/>
  <c r="AP92" i="2"/>
  <c r="AP84" i="2"/>
  <c r="AP76" i="2"/>
  <c r="AP68" i="2"/>
  <c r="AP60" i="2"/>
  <c r="AP52" i="2"/>
  <c r="AP44" i="2"/>
  <c r="AP954" i="2"/>
  <c r="AP826" i="2"/>
  <c r="AP678" i="2"/>
  <c r="AP644" i="2"/>
  <c r="AP628" i="2"/>
  <c r="AP596" i="2"/>
  <c r="AP564" i="2"/>
  <c r="AP532" i="2"/>
  <c r="AP500" i="2"/>
  <c r="AP468" i="2"/>
  <c r="AP950" i="2"/>
  <c r="AP708" i="2"/>
  <c r="AP627" i="2"/>
  <c r="AP563" i="2"/>
  <c r="AP499" i="2"/>
  <c r="AP436" i="2"/>
  <c r="AP413" i="2"/>
  <c r="AP392" i="2"/>
  <c r="AP371" i="2"/>
  <c r="AP349" i="2"/>
  <c r="AP328" i="2"/>
  <c r="AP307" i="2"/>
  <c r="AP285" i="2"/>
  <c r="AP264" i="2"/>
  <c r="AP243" i="2"/>
  <c r="AP221" i="2"/>
  <c r="AP200" i="2"/>
  <c r="AP179" i="2"/>
  <c r="AP161" i="2"/>
  <c r="AP145" i="2"/>
  <c r="AP129" i="2"/>
  <c r="AP113" i="2"/>
  <c r="AP97" i="2"/>
  <c r="AP81" i="2"/>
  <c r="AP65" i="2"/>
  <c r="AP49" i="2"/>
  <c r="AP659" i="2"/>
  <c r="AP595" i="2"/>
  <c r="AP424" i="2"/>
  <c r="AP381" i="2"/>
  <c r="AP339" i="2"/>
  <c r="AP296" i="2"/>
  <c r="AP253" i="2"/>
  <c r="AP211" i="2"/>
  <c r="AP169" i="2"/>
  <c r="AP137" i="2"/>
  <c r="AP105" i="2"/>
  <c r="AP73" i="2"/>
  <c r="AP758" i="2"/>
  <c r="AP515" i="2"/>
  <c r="AP423" i="2"/>
  <c r="AP380" i="2"/>
  <c r="AP337" i="2"/>
  <c r="AP295" i="2"/>
  <c r="AP252" i="2"/>
  <c r="AP209" i="2"/>
  <c r="AP168" i="2"/>
  <c r="AP136" i="2"/>
  <c r="AP104" i="2"/>
  <c r="AP72" i="2"/>
  <c r="AP886" i="2"/>
  <c r="AP676" i="2"/>
  <c r="AP611" i="2"/>
  <c r="AP547" i="2"/>
  <c r="AP483" i="2"/>
  <c r="AP435" i="2"/>
  <c r="AP412" i="2"/>
  <c r="AP391" i="2"/>
  <c r="AP369" i="2"/>
  <c r="AP348" i="2"/>
  <c r="AP327" i="2"/>
  <c r="AP305" i="2"/>
  <c r="AP284" i="2"/>
  <c r="AP263" i="2"/>
  <c r="AP241" i="2"/>
  <c r="AP220" i="2"/>
  <c r="AP199" i="2"/>
  <c r="AP177" i="2"/>
  <c r="AP160" i="2"/>
  <c r="AP144" i="2"/>
  <c r="AP128" i="2"/>
  <c r="AP112" i="2"/>
  <c r="AP96" i="2"/>
  <c r="AP80" i="2"/>
  <c r="AP64" i="2"/>
  <c r="AP48" i="2"/>
  <c r="AP822" i="2"/>
  <c r="AP531" i="2"/>
  <c r="AP467" i="2"/>
  <c r="AP403" i="2"/>
  <c r="AP360" i="2"/>
  <c r="AP317" i="2"/>
  <c r="AP275" i="2"/>
  <c r="AP232" i="2"/>
  <c r="AP189" i="2"/>
  <c r="AP153" i="2"/>
  <c r="AP121" i="2"/>
  <c r="AP89" i="2"/>
  <c r="AP57" i="2"/>
  <c r="AP643" i="2"/>
  <c r="AP579" i="2"/>
  <c r="AP451" i="2"/>
  <c r="AP401" i="2"/>
  <c r="AP359" i="2"/>
  <c r="AP316" i="2"/>
  <c r="AP273" i="2"/>
  <c r="AP231" i="2"/>
  <c r="AP188" i="2"/>
  <c r="AP152" i="2"/>
  <c r="AP120" i="2"/>
  <c r="AP88" i="2"/>
  <c r="AP56" i="2"/>
  <c r="BK778" i="2"/>
  <c r="BL778" i="2"/>
  <c r="BK987" i="2"/>
  <c r="BL987" i="2"/>
  <c r="BL988" i="2"/>
  <c r="BK988" i="2"/>
  <c r="BL831" i="2"/>
  <c r="BK831" i="2"/>
  <c r="BK919" i="2"/>
  <c r="P919" i="2" s="1"/>
  <c r="BL919" i="2"/>
  <c r="BL964" i="2"/>
  <c r="BK964" i="2"/>
  <c r="BL900" i="2"/>
  <c r="BK900" i="2"/>
  <c r="BL836" i="2"/>
  <c r="BK836" i="2"/>
  <c r="BK925" i="2"/>
  <c r="P925" i="2" s="1"/>
  <c r="BL925" i="2"/>
  <c r="BK849" i="2"/>
  <c r="BL849" i="2"/>
  <c r="BK798" i="2"/>
  <c r="P798" i="2" s="1"/>
  <c r="BL798" i="2"/>
  <c r="BL998" i="2"/>
  <c r="BK998" i="2"/>
  <c r="P998" i="2" s="1"/>
  <c r="BL934" i="2"/>
  <c r="BK934" i="2"/>
  <c r="BK870" i="2"/>
  <c r="BL870" i="2"/>
  <c r="BK589" i="2"/>
  <c r="P589" i="2" s="1"/>
  <c r="BL589" i="2"/>
  <c r="BL747" i="2"/>
  <c r="BK747" i="2"/>
  <c r="P747" i="2" s="1"/>
  <c r="BK623" i="2"/>
  <c r="P623" i="2" s="1"/>
  <c r="BL623" i="2"/>
  <c r="BL482" i="2"/>
  <c r="BK482" i="2"/>
  <c r="P482" i="2" s="1"/>
  <c r="BK678" i="2"/>
  <c r="P678" i="2" s="1"/>
  <c r="BL678" i="2"/>
  <c r="BK639" i="2"/>
  <c r="BL639" i="2"/>
  <c r="BK738" i="2"/>
  <c r="P738" i="2" s="1"/>
  <c r="BL738" i="2"/>
  <c r="BK702" i="2"/>
  <c r="BL702" i="2"/>
  <c r="BK619" i="2"/>
  <c r="P619" i="2" s="1"/>
  <c r="BL619" i="2"/>
  <c r="BK555" i="2"/>
  <c r="BL555" i="2"/>
  <c r="BL253" i="2"/>
  <c r="BK253" i="2"/>
  <c r="BK597" i="2"/>
  <c r="BL597" i="2"/>
  <c r="BK533" i="2"/>
  <c r="P533" i="2" s="1"/>
  <c r="BL533" i="2"/>
  <c r="BK255" i="2"/>
  <c r="BL255" i="2"/>
  <c r="BL667" i="2"/>
  <c r="BK667" i="2"/>
  <c r="BK595" i="2"/>
  <c r="BL595" i="2"/>
  <c r="BK563" i="2"/>
  <c r="P563" i="2" s="1"/>
  <c r="BL563" i="2"/>
  <c r="BK531" i="2"/>
  <c r="BL531" i="2"/>
  <c r="BK513" i="2"/>
  <c r="P513" i="2" s="1"/>
  <c r="BL513" i="2"/>
  <c r="BK74" i="2"/>
  <c r="BL74" i="2"/>
  <c r="BK47" i="2"/>
  <c r="P47" i="2" s="1"/>
  <c r="BL47" i="2"/>
  <c r="BK493" i="2"/>
  <c r="BL493" i="2"/>
  <c r="BK429" i="2"/>
  <c r="P429" i="2" s="1"/>
  <c r="BL429" i="2"/>
  <c r="BL169" i="2"/>
  <c r="BK169" i="2"/>
  <c r="BK829" i="2"/>
  <c r="P829" i="2" s="1"/>
  <c r="BL829" i="2"/>
  <c r="BL813" i="2"/>
  <c r="BK813" i="2"/>
  <c r="BL797" i="2"/>
  <c r="BK797" i="2"/>
  <c r="BL781" i="2"/>
  <c r="BK781" i="2"/>
  <c r="BL765" i="2"/>
  <c r="BK765" i="2"/>
  <c r="BK749" i="2"/>
  <c r="BL749" i="2"/>
  <c r="BK733" i="2"/>
  <c r="P733" i="2" s="1"/>
  <c r="BL733" i="2"/>
  <c r="BK717" i="2"/>
  <c r="BL717" i="2"/>
  <c r="BK701" i="2"/>
  <c r="P701" i="2" s="1"/>
  <c r="BL701" i="2"/>
  <c r="BK685" i="2"/>
  <c r="BL685" i="2"/>
  <c r="BK669" i="2"/>
  <c r="BL669" i="2"/>
  <c r="BL654" i="2"/>
  <c r="BK654" i="2"/>
  <c r="BL638" i="2"/>
  <c r="BK638" i="2"/>
  <c r="BL622" i="2"/>
  <c r="BK622" i="2"/>
  <c r="BL606" i="2"/>
  <c r="BK606" i="2"/>
  <c r="BL590" i="2"/>
  <c r="BK590" i="2"/>
  <c r="BL574" i="2"/>
  <c r="BK574" i="2"/>
  <c r="BL558" i="2"/>
  <c r="BK558" i="2"/>
  <c r="P558" i="2" s="1"/>
  <c r="BL542" i="2"/>
  <c r="BK542" i="2"/>
  <c r="BL526" i="2"/>
  <c r="BK526" i="2"/>
  <c r="P526" i="2" s="1"/>
  <c r="BL510" i="2"/>
  <c r="BK510" i="2"/>
  <c r="BL494" i="2"/>
  <c r="BK494" i="2"/>
  <c r="P494" i="2" s="1"/>
  <c r="BK469" i="2"/>
  <c r="BL469" i="2"/>
  <c r="BK437" i="2"/>
  <c r="BL437" i="2"/>
  <c r="BL293" i="2"/>
  <c r="BK293" i="2"/>
  <c r="BK239" i="2"/>
  <c r="BL239" i="2"/>
  <c r="BK489" i="2"/>
  <c r="BL489" i="2"/>
  <c r="BK457" i="2"/>
  <c r="BL457" i="2"/>
  <c r="BK425" i="2"/>
  <c r="P425" i="2" s="1"/>
  <c r="BL425" i="2"/>
  <c r="BL414" i="2"/>
  <c r="BK414" i="2"/>
  <c r="P414" i="2" s="1"/>
  <c r="BL406" i="2"/>
  <c r="BK406" i="2"/>
  <c r="BL398" i="2"/>
  <c r="BK398" i="2"/>
  <c r="P398" i="2" s="1"/>
  <c r="BL390" i="2"/>
  <c r="BK390" i="2"/>
  <c r="BL382" i="2"/>
  <c r="BK382" i="2"/>
  <c r="P382" i="2" s="1"/>
  <c r="BL374" i="2"/>
  <c r="BK374" i="2"/>
  <c r="BL366" i="2"/>
  <c r="BK366" i="2"/>
  <c r="P366" i="2" s="1"/>
  <c r="BL358" i="2"/>
  <c r="BK358" i="2"/>
  <c r="BL350" i="2"/>
  <c r="BK350" i="2"/>
  <c r="P350" i="2" s="1"/>
  <c r="BL342" i="2"/>
  <c r="BK342" i="2"/>
  <c r="BL334" i="2"/>
  <c r="BK334" i="2"/>
  <c r="P334" i="2" s="1"/>
  <c r="BL326" i="2"/>
  <c r="BK326" i="2"/>
  <c r="BL318" i="2"/>
  <c r="BK318" i="2"/>
  <c r="P318" i="2" s="1"/>
  <c r="BL229" i="2"/>
  <c r="BK229" i="2"/>
  <c r="BK70" i="2"/>
  <c r="BL70" i="2"/>
  <c r="BL479" i="2"/>
  <c r="BK479" i="2"/>
  <c r="BL463" i="2"/>
  <c r="BK463" i="2"/>
  <c r="P463" i="2" s="1"/>
  <c r="BL447" i="2"/>
  <c r="BK447" i="2"/>
  <c r="BL431" i="2"/>
  <c r="BK431" i="2"/>
  <c r="P431" i="2" s="1"/>
  <c r="BL309" i="2"/>
  <c r="BK309" i="2"/>
  <c r="BK271" i="2"/>
  <c r="BL271" i="2"/>
  <c r="BK231" i="2"/>
  <c r="BL231" i="2"/>
  <c r="BL177" i="2"/>
  <c r="BK177" i="2"/>
  <c r="P177" i="2" s="1"/>
  <c r="BL129" i="2"/>
  <c r="BK129" i="2"/>
  <c r="BL656" i="2"/>
  <c r="BK656" i="2"/>
  <c r="P656" i="2" s="1"/>
  <c r="BL640" i="2"/>
  <c r="BK640" i="2"/>
  <c r="BL624" i="2"/>
  <c r="BK624" i="2"/>
  <c r="P624" i="2" s="1"/>
  <c r="BL608" i="2"/>
  <c r="BK608" i="2"/>
  <c r="BL592" i="2"/>
  <c r="BK592" i="2"/>
  <c r="P592" i="2" s="1"/>
  <c r="BL576" i="2"/>
  <c r="BK576" i="2"/>
  <c r="BL560" i="2"/>
  <c r="BK560" i="2"/>
  <c r="P560" i="2" s="1"/>
  <c r="BL544" i="2"/>
  <c r="BK544" i="2"/>
  <c r="BL528" i="2"/>
  <c r="BK528" i="2"/>
  <c r="P528" i="2" s="1"/>
  <c r="BL512" i="2"/>
  <c r="BK512" i="2"/>
  <c r="BL496" i="2"/>
  <c r="BK496" i="2"/>
  <c r="P496" i="2" s="1"/>
  <c r="BK480" i="2"/>
  <c r="BL480" i="2"/>
  <c r="BK464" i="2"/>
  <c r="BL464" i="2"/>
  <c r="BK448" i="2"/>
  <c r="BL448" i="2"/>
  <c r="BK432" i="2"/>
  <c r="BL432" i="2"/>
  <c r="BL413" i="2"/>
  <c r="BK413" i="2"/>
  <c r="BL397" i="2"/>
  <c r="BK397" i="2"/>
  <c r="P397" i="2" s="1"/>
  <c r="BL381" i="2"/>
  <c r="BK381" i="2"/>
  <c r="BL365" i="2"/>
  <c r="BK365" i="2"/>
  <c r="P365" i="2" s="1"/>
  <c r="BL349" i="2"/>
  <c r="BK349" i="2"/>
  <c r="BL333" i="2"/>
  <c r="BK333" i="2"/>
  <c r="P333" i="2" s="1"/>
  <c r="BL317" i="2"/>
  <c r="BK317" i="2"/>
  <c r="BK287" i="2"/>
  <c r="BL287" i="2"/>
  <c r="BK247" i="2"/>
  <c r="BL247" i="2"/>
  <c r="BK200" i="2"/>
  <c r="BL200" i="2"/>
  <c r="BL161" i="2"/>
  <c r="BK161" i="2"/>
  <c r="BL113" i="2"/>
  <c r="BK113" i="2"/>
  <c r="P113" i="2" s="1"/>
  <c r="BL407" i="2"/>
  <c r="BK407" i="2"/>
  <c r="BL391" i="2"/>
  <c r="BK391" i="2"/>
  <c r="P391" i="2" s="1"/>
  <c r="BL375" i="2"/>
  <c r="BK375" i="2"/>
  <c r="BL359" i="2"/>
  <c r="BK359" i="2"/>
  <c r="P359" i="2" s="1"/>
  <c r="BL343" i="2"/>
  <c r="BK343" i="2"/>
  <c r="BL327" i="2"/>
  <c r="BK327" i="2"/>
  <c r="P327" i="2" s="1"/>
  <c r="BK307" i="2"/>
  <c r="BL307" i="2"/>
  <c r="BK275" i="2"/>
  <c r="BL275" i="2"/>
  <c r="BK243" i="2"/>
  <c r="BL243" i="2"/>
  <c r="BK211" i="2"/>
  <c r="BL211" i="2"/>
  <c r="BL165" i="2"/>
  <c r="BK165" i="2"/>
  <c r="BL149" i="2"/>
  <c r="BK149" i="2"/>
  <c r="P149" i="2" s="1"/>
  <c r="BL105" i="2"/>
  <c r="BK105" i="2"/>
  <c r="BL304" i="2"/>
  <c r="BK304" i="2"/>
  <c r="P304" i="2" s="1"/>
  <c r="BL288" i="2"/>
  <c r="BK288" i="2"/>
  <c r="BL272" i="2"/>
  <c r="BK272" i="2"/>
  <c r="P272" i="2" s="1"/>
  <c r="BL256" i="2"/>
  <c r="BK256" i="2"/>
  <c r="BL240" i="2"/>
  <c r="BK240" i="2"/>
  <c r="P240" i="2" s="1"/>
  <c r="BL224" i="2"/>
  <c r="BK224" i="2"/>
  <c r="BK204" i="2"/>
  <c r="BL204" i="2"/>
  <c r="BK78" i="2"/>
  <c r="BL78" i="2"/>
  <c r="BK302" i="2"/>
  <c r="BL302" i="2"/>
  <c r="BK286" i="2"/>
  <c r="BL286" i="2"/>
  <c r="BK270" i="2"/>
  <c r="BL270" i="2"/>
  <c r="BK254" i="2"/>
  <c r="BL254" i="2"/>
  <c r="BK238" i="2"/>
  <c r="BL238" i="2"/>
  <c r="BK222" i="2"/>
  <c r="BL222" i="2"/>
  <c r="BK206" i="2"/>
  <c r="BL206" i="2"/>
  <c r="BK190" i="2"/>
  <c r="BL190" i="2"/>
  <c r="BK203" i="2"/>
  <c r="BL203" i="2"/>
  <c r="BK187" i="2"/>
  <c r="BL187" i="2"/>
  <c r="BL172" i="2"/>
  <c r="BK172" i="2"/>
  <c r="P172" i="2" s="1"/>
  <c r="BL156" i="2"/>
  <c r="BK156" i="2"/>
  <c r="BK97" i="2"/>
  <c r="BL97" i="2"/>
  <c r="BL186" i="2"/>
  <c r="BK186" i="2"/>
  <c r="BL170" i="2"/>
  <c r="BK170" i="2"/>
  <c r="P170" i="2" s="1"/>
  <c r="BL154" i="2"/>
  <c r="BK154" i="2"/>
  <c r="BK140" i="2"/>
  <c r="BL140" i="2"/>
  <c r="BK132" i="2"/>
  <c r="BL132" i="2"/>
  <c r="BK124" i="2"/>
  <c r="BL124" i="2"/>
  <c r="BK116" i="2"/>
  <c r="BL116" i="2"/>
  <c r="BK108" i="2"/>
  <c r="BL108" i="2"/>
  <c r="BL86" i="2"/>
  <c r="BK86" i="2"/>
  <c r="BK101" i="2"/>
  <c r="BL101" i="2"/>
  <c r="BL72" i="2"/>
  <c r="BK72" i="2"/>
  <c r="BL52" i="2"/>
  <c r="BK52" i="2"/>
  <c r="P52" i="2" s="1"/>
  <c r="BK135" i="2"/>
  <c r="BL135" i="2"/>
  <c r="BK119" i="2"/>
  <c r="BL119" i="2"/>
  <c r="BK103" i="2"/>
  <c r="BL103" i="2"/>
  <c r="BK87" i="2"/>
  <c r="BL87" i="2"/>
  <c r="BK51" i="2"/>
  <c r="BL51" i="2"/>
  <c r="BK96" i="2"/>
  <c r="BL96" i="2"/>
  <c r="BK80" i="2"/>
  <c r="BL80" i="2"/>
  <c r="BL63" i="2"/>
  <c r="BK63" i="2"/>
  <c r="P63" i="2" s="1"/>
  <c r="BK31" i="2"/>
  <c r="BL31" i="2"/>
  <c r="BK69" i="2"/>
  <c r="BL69" i="2"/>
  <c r="BK53" i="2"/>
  <c r="BL53" i="2"/>
  <c r="BK62" i="2"/>
  <c r="BL62" i="2"/>
  <c r="BL33" i="2"/>
  <c r="BK33" i="2"/>
  <c r="BK19" i="2"/>
  <c r="BL19" i="2"/>
  <c r="BL32" i="2"/>
  <c r="BK32" i="2"/>
  <c r="BK17" i="2"/>
  <c r="BL17" i="2"/>
  <c r="BK22" i="2"/>
  <c r="BL22" i="2"/>
  <c r="BK967" i="2"/>
  <c r="BL967" i="2"/>
  <c r="BK794" i="2"/>
  <c r="BL794" i="2"/>
  <c r="BK786" i="2"/>
  <c r="BL786" i="2"/>
  <c r="BK955" i="2"/>
  <c r="BL955" i="2"/>
  <c r="BK1001" i="2"/>
  <c r="BL1001" i="2"/>
  <c r="BK792" i="2"/>
  <c r="BL792" i="2"/>
  <c r="BL916" i="2"/>
  <c r="BK916" i="2"/>
  <c r="P916" i="2" s="1"/>
  <c r="BL868" i="2"/>
  <c r="BK868" i="2"/>
  <c r="BK605" i="2"/>
  <c r="BL605" i="2"/>
  <c r="BK865" i="2"/>
  <c r="BL865" i="2"/>
  <c r="BK816" i="2"/>
  <c r="BL816" i="2"/>
  <c r="BK901" i="2"/>
  <c r="BL901" i="2"/>
  <c r="BL966" i="2"/>
  <c r="BK966" i="2"/>
  <c r="P966" i="2" s="1"/>
  <c r="BK902" i="2"/>
  <c r="BL902" i="2"/>
  <c r="BK838" i="2"/>
  <c r="BL838" i="2"/>
  <c r="BL795" i="2"/>
  <c r="BK795" i="2"/>
  <c r="BL763" i="2"/>
  <c r="BK763" i="2"/>
  <c r="P763" i="2" s="1"/>
  <c r="BL707" i="2"/>
  <c r="BK707" i="2"/>
  <c r="BK559" i="2"/>
  <c r="BL559" i="2"/>
  <c r="BK714" i="2"/>
  <c r="BL714" i="2"/>
  <c r="BL659" i="2"/>
  <c r="BK659" i="2"/>
  <c r="P659" i="2" s="1"/>
  <c r="BK746" i="2"/>
  <c r="P746" i="2" s="1"/>
  <c r="BL746" i="2"/>
  <c r="BK724" i="2"/>
  <c r="BL724" i="2"/>
  <c r="BK637" i="2"/>
  <c r="P637" i="2" s="1"/>
  <c r="BL637" i="2"/>
  <c r="BK587" i="2"/>
  <c r="BL587" i="2"/>
  <c r="BK523" i="2"/>
  <c r="P523" i="2" s="1"/>
  <c r="BL523" i="2"/>
  <c r="BK461" i="2"/>
  <c r="BL461" i="2"/>
  <c r="BK629" i="2"/>
  <c r="P629" i="2" s="1"/>
  <c r="BL629" i="2"/>
  <c r="BK565" i="2"/>
  <c r="BL565" i="2"/>
  <c r="BK497" i="2"/>
  <c r="P497" i="2" s="1"/>
  <c r="BL497" i="2"/>
  <c r="BL683" i="2"/>
  <c r="BK683" i="2"/>
  <c r="BK627" i="2"/>
  <c r="P627" i="2" s="1"/>
  <c r="BL627" i="2"/>
  <c r="BL181" i="2"/>
  <c r="BK181" i="2"/>
  <c r="P181" i="2" s="1"/>
  <c r="BK997" i="2"/>
  <c r="P997" i="2" s="1"/>
  <c r="BL997" i="2"/>
  <c r="BK957" i="2"/>
  <c r="BL957" i="2"/>
  <c r="BK863" i="2"/>
  <c r="P863" i="2" s="1"/>
  <c r="BL863" i="2"/>
  <c r="BK931" i="2"/>
  <c r="BL931" i="2"/>
  <c r="BK867" i="2"/>
  <c r="P867" i="2" s="1"/>
  <c r="BL867" i="2"/>
  <c r="BK762" i="2"/>
  <c r="BL762" i="2"/>
  <c r="BK1003" i="2"/>
  <c r="P1003" i="2" s="1"/>
  <c r="BL1003" i="2"/>
  <c r="BK983" i="2"/>
  <c r="BL983" i="2"/>
  <c r="BK911" i="2"/>
  <c r="P911" i="2" s="1"/>
  <c r="BL911" i="2"/>
  <c r="BK782" i="2"/>
  <c r="BL782" i="2"/>
  <c r="BL1000" i="2"/>
  <c r="BK1000" i="2"/>
  <c r="BL984" i="2"/>
  <c r="BK984" i="2"/>
  <c r="BK969" i="2"/>
  <c r="P969" i="2" s="1"/>
  <c r="BL969" i="2"/>
  <c r="BK953" i="2"/>
  <c r="BL953" i="2"/>
  <c r="BK937" i="2"/>
  <c r="P937" i="2" s="1"/>
  <c r="BL937" i="2"/>
  <c r="BK855" i="2"/>
  <c r="BL855" i="2"/>
  <c r="BK802" i="2"/>
  <c r="P802" i="2" s="1"/>
  <c r="BL802" i="2"/>
  <c r="BK995" i="2"/>
  <c r="BL995" i="2"/>
  <c r="BK973" i="2"/>
  <c r="P973" i="2" s="1"/>
  <c r="BL973" i="2"/>
  <c r="BK933" i="2"/>
  <c r="BL933" i="2"/>
  <c r="BK907" i="2"/>
  <c r="P907" i="2" s="1"/>
  <c r="BL907" i="2"/>
  <c r="BK843" i="2"/>
  <c r="BL843" i="2"/>
  <c r="BL735" i="2"/>
  <c r="BK735" i="2"/>
  <c r="BL976" i="2"/>
  <c r="BK976" i="2"/>
  <c r="BL960" i="2"/>
  <c r="BK960" i="2"/>
  <c r="BL944" i="2"/>
  <c r="BK944" i="2"/>
  <c r="BL928" i="2"/>
  <c r="BK928" i="2"/>
  <c r="BL912" i="2"/>
  <c r="BK912" i="2"/>
  <c r="BL896" i="2"/>
  <c r="BK896" i="2"/>
  <c r="BL880" i="2"/>
  <c r="BK880" i="2"/>
  <c r="BL864" i="2"/>
  <c r="BK864" i="2"/>
  <c r="BL848" i="2"/>
  <c r="BK848" i="2"/>
  <c r="P848" i="2" s="1"/>
  <c r="BK820" i="2"/>
  <c r="P820" i="2" s="1"/>
  <c r="BL820" i="2"/>
  <c r="BK776" i="2"/>
  <c r="BL776" i="2"/>
  <c r="BL684" i="2"/>
  <c r="BK684" i="2"/>
  <c r="BK573" i="2"/>
  <c r="BL573" i="2"/>
  <c r="BK917" i="2"/>
  <c r="P917" i="2" s="1"/>
  <c r="BL917" i="2"/>
  <c r="BK893" i="2"/>
  <c r="BL893" i="2"/>
  <c r="BK877" i="2"/>
  <c r="P877" i="2" s="1"/>
  <c r="BL877" i="2"/>
  <c r="BK861" i="2"/>
  <c r="BL861" i="2"/>
  <c r="BK845" i="2"/>
  <c r="P845" i="2" s="1"/>
  <c r="BL845" i="2"/>
  <c r="BK832" i="2"/>
  <c r="BL832" i="2"/>
  <c r="BK824" i="2"/>
  <c r="P824" i="2" s="1"/>
  <c r="BL824" i="2"/>
  <c r="BK812" i="2"/>
  <c r="BL812" i="2"/>
  <c r="BK796" i="2"/>
  <c r="P796" i="2" s="1"/>
  <c r="BL796" i="2"/>
  <c r="BK770" i="2"/>
  <c r="BL770" i="2"/>
  <c r="BK696" i="2"/>
  <c r="P696" i="2" s="1"/>
  <c r="BL696" i="2"/>
  <c r="BL1010" i="2"/>
  <c r="BK1010" i="2"/>
  <c r="BL994" i="2"/>
  <c r="BK994" i="2"/>
  <c r="BL978" i="2"/>
  <c r="BK978" i="2"/>
  <c r="BL962" i="2"/>
  <c r="BK962" i="2"/>
  <c r="BL946" i="2"/>
  <c r="BK946" i="2"/>
  <c r="BK930" i="2"/>
  <c r="P930" i="2" s="1"/>
  <c r="BL930" i="2"/>
  <c r="BK914" i="2"/>
  <c r="BL914" i="2"/>
  <c r="BK898" i="2"/>
  <c r="P898" i="2" s="1"/>
  <c r="BL898" i="2"/>
  <c r="BK882" i="2"/>
  <c r="BL882" i="2"/>
  <c r="BK866" i="2"/>
  <c r="P866" i="2" s="1"/>
  <c r="BL866" i="2"/>
  <c r="BK850" i="2"/>
  <c r="BL850" i="2"/>
  <c r="BK814" i="2"/>
  <c r="P814" i="2" s="1"/>
  <c r="BL814" i="2"/>
  <c r="BL680" i="2"/>
  <c r="BK680" i="2"/>
  <c r="BK557" i="2"/>
  <c r="P557" i="2" s="1"/>
  <c r="BL557" i="2"/>
  <c r="BL807" i="2"/>
  <c r="BK807" i="2"/>
  <c r="BL791" i="2"/>
  <c r="BK791" i="2"/>
  <c r="BL775" i="2"/>
  <c r="BK775" i="2"/>
  <c r="BL759" i="2"/>
  <c r="BK759" i="2"/>
  <c r="BL743" i="2"/>
  <c r="BK743" i="2"/>
  <c r="P743" i="2" s="1"/>
  <c r="BL723" i="2"/>
  <c r="BK723" i="2"/>
  <c r="BL700" i="2"/>
  <c r="BK700" i="2"/>
  <c r="P700" i="2" s="1"/>
  <c r="BK607" i="2"/>
  <c r="P607" i="2" s="1"/>
  <c r="BL607" i="2"/>
  <c r="BK543" i="2"/>
  <c r="BL543" i="2"/>
  <c r="BK730" i="2"/>
  <c r="P730" i="2" s="1"/>
  <c r="BL730" i="2"/>
  <c r="BL711" i="2"/>
  <c r="BK711" i="2"/>
  <c r="P711" i="2" s="1"/>
  <c r="BK690" i="2"/>
  <c r="P690" i="2" s="1"/>
  <c r="BL690" i="2"/>
  <c r="BK674" i="2"/>
  <c r="BL674" i="2"/>
  <c r="BK657" i="2"/>
  <c r="P657" i="2" s="1"/>
  <c r="BL657" i="2"/>
  <c r="BK283" i="2"/>
  <c r="BL283" i="2"/>
  <c r="BK752" i="2"/>
  <c r="P752" i="2" s="1"/>
  <c r="BL752" i="2"/>
  <c r="BK744" i="2"/>
  <c r="BL744" i="2"/>
  <c r="BK736" i="2"/>
  <c r="P736" i="2" s="1"/>
  <c r="BL736" i="2"/>
  <c r="BK718" i="2"/>
  <c r="BL718" i="2"/>
  <c r="BL699" i="2"/>
  <c r="BK699" i="2"/>
  <c r="BK449" i="2"/>
  <c r="BL449" i="2"/>
  <c r="BK617" i="2"/>
  <c r="P617" i="2" s="1"/>
  <c r="BL617" i="2"/>
  <c r="BK585" i="2"/>
  <c r="BL585" i="2"/>
  <c r="BK553" i="2"/>
  <c r="P553" i="2" s="1"/>
  <c r="BL553" i="2"/>
  <c r="BK515" i="2"/>
  <c r="BL515" i="2"/>
  <c r="BL438" i="2"/>
  <c r="BK438" i="2"/>
  <c r="BK653" i="2"/>
  <c r="BL653" i="2"/>
  <c r="BK615" i="2"/>
  <c r="P615" i="2" s="1"/>
  <c r="BL615" i="2"/>
  <c r="BK583" i="2"/>
  <c r="BL583" i="2"/>
  <c r="BK551" i="2"/>
  <c r="P551" i="2" s="1"/>
  <c r="BL551" i="2"/>
  <c r="BK517" i="2"/>
  <c r="BL517" i="2"/>
  <c r="BK477" i="2"/>
  <c r="P477" i="2" s="1"/>
  <c r="BL477" i="2"/>
  <c r="BK215" i="2"/>
  <c r="BL215" i="2"/>
  <c r="BL679" i="2"/>
  <c r="BK679" i="2"/>
  <c r="BL663" i="2"/>
  <c r="BK663" i="2"/>
  <c r="BK625" i="2"/>
  <c r="P625" i="2" s="1"/>
  <c r="BL625" i="2"/>
  <c r="BK593" i="2"/>
  <c r="BL593" i="2"/>
  <c r="BK561" i="2"/>
  <c r="P561" i="2" s="1"/>
  <c r="BL561" i="2"/>
  <c r="BK529" i="2"/>
  <c r="BL529" i="2"/>
  <c r="BL450" i="2"/>
  <c r="BK450" i="2"/>
  <c r="BL434" i="2"/>
  <c r="BK434" i="2"/>
  <c r="BK433" i="2"/>
  <c r="P433" i="2" s="1"/>
  <c r="BL433" i="2"/>
  <c r="BK511" i="2"/>
  <c r="BL511" i="2"/>
  <c r="BK481" i="2"/>
  <c r="P481" i="2" s="1"/>
  <c r="BL481" i="2"/>
  <c r="BK219" i="2"/>
  <c r="BL219" i="2"/>
  <c r="BL145" i="2"/>
  <c r="BK145" i="2"/>
  <c r="BK825" i="2"/>
  <c r="BL825" i="2"/>
  <c r="BL809" i="2"/>
  <c r="BK809" i="2"/>
  <c r="BL793" i="2"/>
  <c r="BK793" i="2"/>
  <c r="BL777" i="2"/>
  <c r="BK777" i="2"/>
  <c r="BL761" i="2"/>
  <c r="BK761" i="2"/>
  <c r="BK745" i="2"/>
  <c r="P745" i="2" s="1"/>
  <c r="BL745" i="2"/>
  <c r="BL729" i="2"/>
  <c r="BK729" i="2"/>
  <c r="BL713" i="2"/>
  <c r="BK713" i="2"/>
  <c r="BL697" i="2"/>
  <c r="BK697" i="2"/>
  <c r="BK681" i="2"/>
  <c r="P681" i="2" s="1"/>
  <c r="BL681" i="2"/>
  <c r="BK665" i="2"/>
  <c r="BL665" i="2"/>
  <c r="BL650" i="2"/>
  <c r="BK650" i="2"/>
  <c r="BL634" i="2"/>
  <c r="BK634" i="2"/>
  <c r="BL618" i="2"/>
  <c r="BK618" i="2"/>
  <c r="BL602" i="2"/>
  <c r="BK602" i="2"/>
  <c r="BL586" i="2"/>
  <c r="BK586" i="2"/>
  <c r="BL570" i="2"/>
  <c r="BK570" i="2"/>
  <c r="BL554" i="2"/>
  <c r="BK554" i="2"/>
  <c r="BL538" i="2"/>
  <c r="BK538" i="2"/>
  <c r="BL522" i="2"/>
  <c r="BK522" i="2"/>
  <c r="BL506" i="2"/>
  <c r="BK506" i="2"/>
  <c r="BL490" i="2"/>
  <c r="BK490" i="2"/>
  <c r="BL458" i="2"/>
  <c r="BK458" i="2"/>
  <c r="BL426" i="2"/>
  <c r="BK426" i="2"/>
  <c r="BL265" i="2"/>
  <c r="BK265" i="2"/>
  <c r="BK183" i="2"/>
  <c r="P183" i="2" s="1"/>
  <c r="BL183" i="2"/>
  <c r="BL478" i="2"/>
  <c r="BK478" i="2"/>
  <c r="BL446" i="2"/>
  <c r="BK446" i="2"/>
  <c r="BK420" i="2"/>
  <c r="BL420" i="2"/>
  <c r="BK412" i="2"/>
  <c r="P412" i="2" s="1"/>
  <c r="BL412" i="2"/>
  <c r="BK404" i="2"/>
  <c r="BL404" i="2"/>
  <c r="BK396" i="2"/>
  <c r="P396" i="2" s="1"/>
  <c r="BL396" i="2"/>
  <c r="BK388" i="2"/>
  <c r="BL388" i="2"/>
  <c r="BK380" i="2"/>
  <c r="P380" i="2" s="1"/>
  <c r="BL380" i="2"/>
  <c r="BK372" i="2"/>
  <c r="BL372" i="2"/>
  <c r="BK364" i="2"/>
  <c r="P364" i="2" s="1"/>
  <c r="BL364" i="2"/>
  <c r="BK356" i="2"/>
  <c r="BL356" i="2"/>
  <c r="BK348" i="2"/>
  <c r="P348" i="2" s="1"/>
  <c r="BL348" i="2"/>
  <c r="BK340" i="2"/>
  <c r="BL340" i="2"/>
  <c r="BK332" i="2"/>
  <c r="P332" i="2" s="1"/>
  <c r="BL332" i="2"/>
  <c r="BK324" i="2"/>
  <c r="BL324" i="2"/>
  <c r="BK316" i="2"/>
  <c r="P316" i="2" s="1"/>
  <c r="BL316" i="2"/>
  <c r="BK208" i="2"/>
  <c r="BL208" i="2"/>
  <c r="BK491" i="2"/>
  <c r="P491" i="2" s="1"/>
  <c r="BL491" i="2"/>
  <c r="BK475" i="2"/>
  <c r="BL475" i="2"/>
  <c r="BK459" i="2"/>
  <c r="P459" i="2" s="1"/>
  <c r="BL459" i="2"/>
  <c r="BK443" i="2"/>
  <c r="BL443" i="2"/>
  <c r="BK427" i="2"/>
  <c r="P427" i="2" s="1"/>
  <c r="BL427" i="2"/>
  <c r="BK299" i="2"/>
  <c r="BL299" i="2"/>
  <c r="BL269" i="2"/>
  <c r="BK269" i="2"/>
  <c r="BL217" i="2"/>
  <c r="BK217" i="2"/>
  <c r="BK159" i="2"/>
  <c r="P159" i="2" s="1"/>
  <c r="BL159" i="2"/>
  <c r="BK35" i="2"/>
  <c r="BL35" i="2"/>
  <c r="BL652" i="2"/>
  <c r="BK652" i="2"/>
  <c r="BL636" i="2"/>
  <c r="BK636" i="2"/>
  <c r="BL620" i="2"/>
  <c r="BK620" i="2"/>
  <c r="BL604" i="2"/>
  <c r="BK604" i="2"/>
  <c r="BL588" i="2"/>
  <c r="BK588" i="2"/>
  <c r="BL572" i="2"/>
  <c r="BK572" i="2"/>
  <c r="BL556" i="2"/>
  <c r="BK556" i="2"/>
  <c r="BL540" i="2"/>
  <c r="BK540" i="2"/>
  <c r="BL524" i="2"/>
  <c r="BK524" i="2"/>
  <c r="BL508" i="2"/>
  <c r="BK508" i="2"/>
  <c r="BL492" i="2"/>
  <c r="BK492" i="2"/>
  <c r="BK476" i="2"/>
  <c r="BL476" i="2"/>
  <c r="BK460" i="2"/>
  <c r="P460" i="2" s="1"/>
  <c r="BL460" i="2"/>
  <c r="BK444" i="2"/>
  <c r="BL444" i="2"/>
  <c r="BK428" i="2"/>
  <c r="P428" i="2" s="1"/>
  <c r="BL428" i="2"/>
  <c r="BL409" i="2"/>
  <c r="BK409" i="2"/>
  <c r="BL393" i="2"/>
  <c r="BK393" i="2"/>
  <c r="BL377" i="2"/>
  <c r="BK377" i="2"/>
  <c r="BL361" i="2"/>
  <c r="BK361" i="2"/>
  <c r="BL345" i="2"/>
  <c r="BK345" i="2"/>
  <c r="BL329" i="2"/>
  <c r="BK329" i="2"/>
  <c r="BL313" i="2"/>
  <c r="BK313" i="2"/>
  <c r="BL285" i="2"/>
  <c r="BK285" i="2"/>
  <c r="BL233" i="2"/>
  <c r="BK233" i="2"/>
  <c r="BL189" i="2"/>
  <c r="BK189" i="2"/>
  <c r="BK151" i="2"/>
  <c r="BL151" i="2"/>
  <c r="BL419" i="2"/>
  <c r="BK419" i="2"/>
  <c r="BL403" i="2"/>
  <c r="BK403" i="2"/>
  <c r="BL387" i="2"/>
  <c r="BK387" i="2"/>
  <c r="BL371" i="2"/>
  <c r="BK371" i="2"/>
  <c r="BL355" i="2"/>
  <c r="BK355" i="2"/>
  <c r="BL339" i="2"/>
  <c r="BK339" i="2"/>
  <c r="BL323" i="2"/>
  <c r="BK323" i="2"/>
  <c r="BL305" i="2"/>
  <c r="BK305" i="2"/>
  <c r="BL273" i="2"/>
  <c r="BK273" i="2"/>
  <c r="BL241" i="2"/>
  <c r="BK241" i="2"/>
  <c r="BL209" i="2"/>
  <c r="BK209" i="2"/>
  <c r="BK163" i="2"/>
  <c r="BL163" i="2"/>
  <c r="BK147" i="2"/>
  <c r="P147" i="2" s="1"/>
  <c r="BL147" i="2"/>
  <c r="BL82" i="2"/>
  <c r="BK82" i="2"/>
  <c r="BL300" i="2"/>
  <c r="BK300" i="2"/>
  <c r="BL284" i="2"/>
  <c r="BK284" i="2"/>
  <c r="BL268" i="2"/>
  <c r="BK268" i="2"/>
  <c r="BL252" i="2"/>
  <c r="BK252" i="2"/>
  <c r="BL236" i="2"/>
  <c r="BK236" i="2"/>
  <c r="BL220" i="2"/>
  <c r="BK220" i="2"/>
  <c r="BK196" i="2"/>
  <c r="P196" i="2" s="1"/>
  <c r="BL196" i="2"/>
  <c r="BL42" i="2"/>
  <c r="BK42" i="2"/>
  <c r="BL298" i="2"/>
  <c r="BK298" i="2"/>
  <c r="BL282" i="2"/>
  <c r="BK282" i="2"/>
  <c r="P282" i="2" s="1"/>
  <c r="BL266" i="2"/>
  <c r="BK266" i="2"/>
  <c r="BL250" i="2"/>
  <c r="BK250" i="2"/>
  <c r="P250" i="2" s="1"/>
  <c r="BL234" i="2"/>
  <c r="BK234" i="2"/>
  <c r="BL218" i="2"/>
  <c r="BK218" i="2"/>
  <c r="P218" i="2" s="1"/>
  <c r="BK202" i="2"/>
  <c r="P202" i="2" s="1"/>
  <c r="BL202" i="2"/>
  <c r="BL141" i="2"/>
  <c r="BK141" i="2"/>
  <c r="P141" i="2" s="1"/>
  <c r="BK199" i="2"/>
  <c r="P199" i="2" s="1"/>
  <c r="BL199" i="2"/>
  <c r="BL184" i="2"/>
  <c r="BK184" i="2"/>
  <c r="P184" i="2" s="1"/>
  <c r="BL168" i="2"/>
  <c r="BK168" i="2"/>
  <c r="BL152" i="2"/>
  <c r="BK152" i="2"/>
  <c r="P152" i="2" s="1"/>
  <c r="BL90" i="2"/>
  <c r="BK90" i="2"/>
  <c r="BK182" i="2"/>
  <c r="BL182" i="2"/>
  <c r="BK166" i="2"/>
  <c r="P166" i="2" s="1"/>
  <c r="BL166" i="2"/>
  <c r="BK150" i="2"/>
  <c r="BL150" i="2"/>
  <c r="BK138" i="2"/>
  <c r="P138" i="2" s="1"/>
  <c r="BL138" i="2"/>
  <c r="BK130" i="2"/>
  <c r="BL130" i="2"/>
  <c r="BK122" i="2"/>
  <c r="P122" i="2" s="1"/>
  <c r="BL122" i="2"/>
  <c r="BK114" i="2"/>
  <c r="BL114" i="2"/>
  <c r="BK106" i="2"/>
  <c r="P106" i="2" s="1"/>
  <c r="BL106" i="2"/>
  <c r="BL38" i="2"/>
  <c r="BK38" i="2"/>
  <c r="P38" i="2" s="1"/>
  <c r="BK93" i="2"/>
  <c r="P93" i="2" s="1"/>
  <c r="BL93" i="2"/>
  <c r="BL68" i="2"/>
  <c r="BK68" i="2"/>
  <c r="P68" i="2" s="1"/>
  <c r="BK43" i="2"/>
  <c r="P43" i="2" s="1"/>
  <c r="BL43" i="2"/>
  <c r="BK131" i="2"/>
  <c r="BL131" i="2"/>
  <c r="BK115" i="2"/>
  <c r="P115" i="2" s="1"/>
  <c r="BL115" i="2"/>
  <c r="BK99" i="2"/>
  <c r="BL99" i="2"/>
  <c r="BL83" i="2"/>
  <c r="BK83" i="2"/>
  <c r="BK41" i="2"/>
  <c r="BL41" i="2"/>
  <c r="BK92" i="2"/>
  <c r="BL92" i="2"/>
  <c r="BL75" i="2"/>
  <c r="BK75" i="2"/>
  <c r="P75" i="2" s="1"/>
  <c r="BL56" i="2"/>
  <c r="BK56" i="2"/>
  <c r="BL20" i="2"/>
  <c r="BK20" i="2"/>
  <c r="P20" i="2" s="1"/>
  <c r="BK65" i="2"/>
  <c r="BL65" i="2"/>
  <c r="BL49" i="2"/>
  <c r="BK49" i="2"/>
  <c r="P49" i="2" s="1"/>
  <c r="BK58" i="2"/>
  <c r="BL58" i="2"/>
  <c r="BL29" i="2"/>
  <c r="BK29" i="2"/>
  <c r="P29" i="2" s="1"/>
  <c r="BL44" i="2"/>
  <c r="BK44" i="2"/>
  <c r="BL28" i="2"/>
  <c r="BK28" i="2"/>
  <c r="BK34" i="2"/>
  <c r="BL34" i="2"/>
  <c r="BK18" i="2"/>
  <c r="BL18" i="2"/>
  <c r="BK1007" i="2"/>
  <c r="BL1007" i="2"/>
  <c r="BK883" i="2"/>
  <c r="BL883" i="2"/>
  <c r="BK949" i="2"/>
  <c r="BL949" i="2"/>
  <c r="BK971" i="2"/>
  <c r="BL971" i="2"/>
  <c r="BK871" i="2"/>
  <c r="BL871" i="2"/>
  <c r="BK941" i="2"/>
  <c r="BL941" i="2"/>
  <c r="BL980" i="2"/>
  <c r="BK980" i="2"/>
  <c r="BL932" i="2"/>
  <c r="BK932" i="2"/>
  <c r="P932" i="2" s="1"/>
  <c r="BL884" i="2"/>
  <c r="BK884" i="2"/>
  <c r="BK780" i="2"/>
  <c r="BL780" i="2"/>
  <c r="BK897" i="2"/>
  <c r="BL897" i="2"/>
  <c r="BK834" i="2"/>
  <c r="BL834" i="2"/>
  <c r="BK772" i="2"/>
  <c r="BL772" i="2"/>
  <c r="BL982" i="2"/>
  <c r="BK982" i="2"/>
  <c r="BK918" i="2"/>
  <c r="BL918" i="2"/>
  <c r="BK854" i="2"/>
  <c r="BL854" i="2"/>
  <c r="BL811" i="2"/>
  <c r="BK811" i="2"/>
  <c r="BL695" i="2"/>
  <c r="BK695" i="2"/>
  <c r="BK985" i="2"/>
  <c r="BL985" i="2"/>
  <c r="BL819" i="2"/>
  <c r="BK819" i="2"/>
  <c r="P819" i="2" s="1"/>
  <c r="BK915" i="2"/>
  <c r="BL915" i="2"/>
  <c r="BK851" i="2"/>
  <c r="BL851" i="2"/>
  <c r="BK1011" i="2"/>
  <c r="BL1011" i="2"/>
  <c r="BK999" i="2"/>
  <c r="BL999" i="2"/>
  <c r="BK959" i="2"/>
  <c r="BL959" i="2"/>
  <c r="BK847" i="2"/>
  <c r="BL847" i="2"/>
  <c r="BL1012" i="2"/>
  <c r="BK1012" i="2"/>
  <c r="BL996" i="2"/>
  <c r="BK996" i="2"/>
  <c r="BK979" i="2"/>
  <c r="BL979" i="2"/>
  <c r="BK963" i="2"/>
  <c r="BL963" i="2"/>
  <c r="BK947" i="2"/>
  <c r="BL947" i="2"/>
  <c r="BK923" i="2"/>
  <c r="BL923" i="2"/>
  <c r="BK839" i="2"/>
  <c r="BL839" i="2"/>
  <c r="BK764" i="2"/>
  <c r="BL764" i="2"/>
  <c r="BK993" i="2"/>
  <c r="BL993" i="2"/>
  <c r="BK965" i="2"/>
  <c r="BL965" i="2"/>
  <c r="BK895" i="2"/>
  <c r="BL895" i="2"/>
  <c r="BK891" i="2"/>
  <c r="BL891" i="2"/>
  <c r="BL827" i="2"/>
  <c r="BK827" i="2"/>
  <c r="BK712" i="2"/>
  <c r="BL712" i="2"/>
  <c r="BL972" i="2"/>
  <c r="BK972" i="2"/>
  <c r="BL956" i="2"/>
  <c r="BK956" i="2"/>
  <c r="BL940" i="2"/>
  <c r="BK940" i="2"/>
  <c r="BL924" i="2"/>
  <c r="BK924" i="2"/>
  <c r="BL908" i="2"/>
  <c r="BK908" i="2"/>
  <c r="BL892" i="2"/>
  <c r="BK892" i="2"/>
  <c r="BL876" i="2"/>
  <c r="BK876" i="2"/>
  <c r="BL860" i="2"/>
  <c r="BK860" i="2"/>
  <c r="BL844" i="2"/>
  <c r="BK844" i="2"/>
  <c r="BL815" i="2"/>
  <c r="BK815" i="2"/>
  <c r="P815" i="2" s="1"/>
  <c r="BK774" i="2"/>
  <c r="BL774" i="2"/>
  <c r="BL676" i="2"/>
  <c r="BK676" i="2"/>
  <c r="P676" i="2" s="1"/>
  <c r="BK541" i="2"/>
  <c r="BL541" i="2"/>
  <c r="BK913" i="2"/>
  <c r="BL913" i="2"/>
  <c r="BK889" i="2"/>
  <c r="BL889" i="2"/>
  <c r="BK873" i="2"/>
  <c r="BL873" i="2"/>
  <c r="BK857" i="2"/>
  <c r="BL857" i="2"/>
  <c r="BK841" i="2"/>
  <c r="BL841" i="2"/>
  <c r="BK830" i="2"/>
  <c r="BL830" i="2"/>
  <c r="BK822" i="2"/>
  <c r="BL822" i="2"/>
  <c r="BK806" i="2"/>
  <c r="BL806" i="2"/>
  <c r="BK790" i="2"/>
  <c r="BL790" i="2"/>
  <c r="BK728" i="2"/>
  <c r="BL728" i="2"/>
  <c r="BK921" i="2"/>
  <c r="BL921" i="2"/>
  <c r="BL1006" i="2"/>
  <c r="BK1006" i="2"/>
  <c r="BL990" i="2"/>
  <c r="BK990" i="2"/>
  <c r="BL974" i="2"/>
  <c r="BK974" i="2"/>
  <c r="BL958" i="2"/>
  <c r="BK958" i="2"/>
  <c r="BL942" i="2"/>
  <c r="BK942" i="2"/>
  <c r="BK926" i="2"/>
  <c r="BL926" i="2"/>
  <c r="BK910" i="2"/>
  <c r="BL910" i="2"/>
  <c r="BK894" i="2"/>
  <c r="BL894" i="2"/>
  <c r="BK878" i="2"/>
  <c r="BL878" i="2"/>
  <c r="BK862" i="2"/>
  <c r="BL862" i="2"/>
  <c r="BK846" i="2"/>
  <c r="BL846" i="2"/>
  <c r="BK768" i="2"/>
  <c r="BL768" i="2"/>
  <c r="BL672" i="2"/>
  <c r="BK672" i="2"/>
  <c r="BK525" i="2"/>
  <c r="BL525" i="2"/>
  <c r="BL803" i="2"/>
  <c r="BK803" i="2"/>
  <c r="BL787" i="2"/>
  <c r="BK787" i="2"/>
  <c r="BL771" i="2"/>
  <c r="BK771" i="2"/>
  <c r="BL755" i="2"/>
  <c r="BK755" i="2"/>
  <c r="P755" i="2" s="1"/>
  <c r="BL739" i="2"/>
  <c r="BK739" i="2"/>
  <c r="BL716" i="2"/>
  <c r="BK716" i="2"/>
  <c r="P716" i="2" s="1"/>
  <c r="BK694" i="2"/>
  <c r="BL694" i="2"/>
  <c r="BK591" i="2"/>
  <c r="BL591" i="2"/>
  <c r="BK527" i="2"/>
  <c r="BL527" i="2"/>
  <c r="BL727" i="2"/>
  <c r="BK727" i="2"/>
  <c r="P727" i="2" s="1"/>
  <c r="BK704" i="2"/>
  <c r="BL704" i="2"/>
  <c r="BK686" i="2"/>
  <c r="BL686" i="2"/>
  <c r="BK670" i="2"/>
  <c r="BL670" i="2"/>
  <c r="BL655" i="2"/>
  <c r="BK655" i="2"/>
  <c r="P655" i="2" s="1"/>
  <c r="BK758" i="2"/>
  <c r="BL758" i="2"/>
  <c r="BK750" i="2"/>
  <c r="BL750" i="2"/>
  <c r="BK742" i="2"/>
  <c r="BL742" i="2"/>
  <c r="BK734" i="2"/>
  <c r="BL734" i="2"/>
  <c r="BL715" i="2"/>
  <c r="BK715" i="2"/>
  <c r="BL643" i="2"/>
  <c r="BK643" i="2"/>
  <c r="P643" i="2" s="1"/>
  <c r="BK635" i="2"/>
  <c r="BL635" i="2"/>
  <c r="BK603" i="2"/>
  <c r="BL603" i="2"/>
  <c r="BK571" i="2"/>
  <c r="BL571" i="2"/>
  <c r="BK539" i="2"/>
  <c r="BL539" i="2"/>
  <c r="BK501" i="2"/>
  <c r="BL501" i="2"/>
  <c r="BK303" i="2"/>
  <c r="BL303" i="2"/>
  <c r="BL651" i="2"/>
  <c r="BK651" i="2"/>
  <c r="BK613" i="2"/>
  <c r="BL613" i="2"/>
  <c r="BK581" i="2"/>
  <c r="BL581" i="2"/>
  <c r="BK549" i="2"/>
  <c r="BL549" i="2"/>
  <c r="BK505" i="2"/>
  <c r="BL505" i="2"/>
  <c r="BL470" i="2"/>
  <c r="BK470" i="2"/>
  <c r="P470" i="2" s="1"/>
  <c r="BL691" i="2"/>
  <c r="BK691" i="2"/>
  <c r="BL675" i="2"/>
  <c r="BK675" i="2"/>
  <c r="P675" i="2" s="1"/>
  <c r="BK649" i="2"/>
  <c r="BL649" i="2"/>
  <c r="BK611" i="2"/>
  <c r="BL611" i="2"/>
  <c r="BK579" i="2"/>
  <c r="BL579" i="2"/>
  <c r="BK547" i="2"/>
  <c r="BL547" i="2"/>
  <c r="BK521" i="2"/>
  <c r="BL521" i="2"/>
  <c r="BK445" i="2"/>
  <c r="BL445" i="2"/>
  <c r="BL422" i="2"/>
  <c r="BK422" i="2"/>
  <c r="BL197" i="2"/>
  <c r="BK197" i="2"/>
  <c r="BK509" i="2"/>
  <c r="BL509" i="2"/>
  <c r="BL466" i="2"/>
  <c r="BK466" i="2"/>
  <c r="P466" i="2" s="1"/>
  <c r="BL213" i="2"/>
  <c r="BK213" i="2"/>
  <c r="BK81" i="2"/>
  <c r="BL81" i="2"/>
  <c r="BK821" i="2"/>
  <c r="BL821" i="2"/>
  <c r="BL805" i="2"/>
  <c r="BK805" i="2"/>
  <c r="P805" i="2" s="1"/>
  <c r="BL789" i="2"/>
  <c r="BK789" i="2"/>
  <c r="BL773" i="2"/>
  <c r="BK773" i="2"/>
  <c r="P773" i="2" s="1"/>
  <c r="BK757" i="2"/>
  <c r="BL757" i="2"/>
  <c r="BK741" i="2"/>
  <c r="BL741" i="2"/>
  <c r="BK725" i="2"/>
  <c r="BL725" i="2"/>
  <c r="BK709" i="2"/>
  <c r="BL709" i="2"/>
  <c r="BK693" i="2"/>
  <c r="BL693" i="2"/>
  <c r="BK677" i="2"/>
  <c r="BL677" i="2"/>
  <c r="BL662" i="2"/>
  <c r="BK662" i="2"/>
  <c r="BL646" i="2"/>
  <c r="BK646" i="2"/>
  <c r="BL630" i="2"/>
  <c r="BK630" i="2"/>
  <c r="BL614" i="2"/>
  <c r="BK614" i="2"/>
  <c r="P614" i="2" s="1"/>
  <c r="BL598" i="2"/>
  <c r="BK598" i="2"/>
  <c r="BL582" i="2"/>
  <c r="BK582" i="2"/>
  <c r="P582" i="2" s="1"/>
  <c r="BL566" i="2"/>
  <c r="BK566" i="2"/>
  <c r="BL550" i="2"/>
  <c r="BK550" i="2"/>
  <c r="P550" i="2" s="1"/>
  <c r="BL534" i="2"/>
  <c r="BK534" i="2"/>
  <c r="BL518" i="2"/>
  <c r="BK518" i="2"/>
  <c r="P518" i="2" s="1"/>
  <c r="BL502" i="2"/>
  <c r="BK502" i="2"/>
  <c r="BK485" i="2"/>
  <c r="BL485" i="2"/>
  <c r="BK453" i="2"/>
  <c r="BL453" i="2"/>
  <c r="BK421" i="2"/>
  <c r="BL421" i="2"/>
  <c r="BK263" i="2"/>
  <c r="BL263" i="2"/>
  <c r="BL153" i="2"/>
  <c r="BK153" i="2"/>
  <c r="P153" i="2" s="1"/>
  <c r="BK473" i="2"/>
  <c r="BL473" i="2"/>
  <c r="BK441" i="2"/>
  <c r="BL441" i="2"/>
  <c r="BL418" i="2"/>
  <c r="BK418" i="2"/>
  <c r="BL410" i="2"/>
  <c r="BK410" i="2"/>
  <c r="P410" i="2" s="1"/>
  <c r="BL402" i="2"/>
  <c r="BK402" i="2"/>
  <c r="BL394" i="2"/>
  <c r="BK394" i="2"/>
  <c r="P394" i="2" s="1"/>
  <c r="BL386" i="2"/>
  <c r="BK386" i="2"/>
  <c r="BL378" i="2"/>
  <c r="BK378" i="2"/>
  <c r="P378" i="2" s="1"/>
  <c r="BL370" i="2"/>
  <c r="BK370" i="2"/>
  <c r="BL362" i="2"/>
  <c r="BK362" i="2"/>
  <c r="P362" i="2" s="1"/>
  <c r="BL354" i="2"/>
  <c r="BK354" i="2"/>
  <c r="BL346" i="2"/>
  <c r="BK346" i="2"/>
  <c r="P346" i="2" s="1"/>
  <c r="BL338" i="2"/>
  <c r="BK338" i="2"/>
  <c r="BL330" i="2"/>
  <c r="BK330" i="2"/>
  <c r="P330" i="2" s="1"/>
  <c r="BL322" i="2"/>
  <c r="BK322" i="2"/>
  <c r="BL314" i="2"/>
  <c r="BK314" i="2"/>
  <c r="P314" i="2" s="1"/>
  <c r="BK171" i="2"/>
  <c r="BL171" i="2"/>
  <c r="BK487" i="2"/>
  <c r="BL487" i="2"/>
  <c r="BK471" i="2"/>
  <c r="BL471" i="2"/>
  <c r="BK455" i="2"/>
  <c r="BL455" i="2"/>
  <c r="BK439" i="2"/>
  <c r="BL439" i="2"/>
  <c r="BK423" i="2"/>
  <c r="BL423" i="2"/>
  <c r="BK295" i="2"/>
  <c r="BL295" i="2"/>
  <c r="BL245" i="2"/>
  <c r="BK245" i="2"/>
  <c r="P245" i="2" s="1"/>
  <c r="BK192" i="2"/>
  <c r="BL192" i="2"/>
  <c r="BL137" i="2"/>
  <c r="BK137" i="2"/>
  <c r="P137" i="2" s="1"/>
  <c r="BK664" i="2"/>
  <c r="BL664" i="2"/>
  <c r="BK648" i="2"/>
  <c r="BL648" i="2"/>
  <c r="BL632" i="2"/>
  <c r="BK632" i="2"/>
  <c r="BL616" i="2"/>
  <c r="BK616" i="2"/>
  <c r="P616" i="2" s="1"/>
  <c r="BL600" i="2"/>
  <c r="BK600" i="2"/>
  <c r="BL584" i="2"/>
  <c r="BK584" i="2"/>
  <c r="P584" i="2" s="1"/>
  <c r="BL568" i="2"/>
  <c r="BK568" i="2"/>
  <c r="BL552" i="2"/>
  <c r="BK552" i="2"/>
  <c r="P552" i="2" s="1"/>
  <c r="BL536" i="2"/>
  <c r="BK536" i="2"/>
  <c r="BL520" i="2"/>
  <c r="BK520" i="2"/>
  <c r="P520" i="2" s="1"/>
  <c r="BL504" i="2"/>
  <c r="BK504" i="2"/>
  <c r="BK488" i="2"/>
  <c r="BL488" i="2"/>
  <c r="BK472" i="2"/>
  <c r="BL472" i="2"/>
  <c r="BK456" i="2"/>
  <c r="BL456" i="2"/>
  <c r="BK440" i="2"/>
  <c r="BL440" i="2"/>
  <c r="BK424" i="2"/>
  <c r="BL424" i="2"/>
  <c r="BL405" i="2"/>
  <c r="BK405" i="2"/>
  <c r="BL389" i="2"/>
  <c r="BK389" i="2"/>
  <c r="BL373" i="2"/>
  <c r="BK373" i="2"/>
  <c r="BL357" i="2"/>
  <c r="BK357" i="2"/>
  <c r="P357" i="2" s="1"/>
  <c r="BL341" i="2"/>
  <c r="BK341" i="2"/>
  <c r="BL325" i="2"/>
  <c r="BK325" i="2"/>
  <c r="P325" i="2" s="1"/>
  <c r="BK311" i="2"/>
  <c r="BL311" i="2"/>
  <c r="BL261" i="2"/>
  <c r="BK261" i="2"/>
  <c r="P261" i="2" s="1"/>
  <c r="BK223" i="2"/>
  <c r="BL223" i="2"/>
  <c r="BK175" i="2"/>
  <c r="BL175" i="2"/>
  <c r="BL121" i="2"/>
  <c r="BK121" i="2"/>
  <c r="BL415" i="2"/>
  <c r="BK415" i="2"/>
  <c r="P415" i="2" s="1"/>
  <c r="BL399" i="2"/>
  <c r="BK399" i="2"/>
  <c r="BL383" i="2"/>
  <c r="BK383" i="2"/>
  <c r="P383" i="2" s="1"/>
  <c r="BL367" i="2"/>
  <c r="BK367" i="2"/>
  <c r="BL351" i="2"/>
  <c r="BK351" i="2"/>
  <c r="P351" i="2" s="1"/>
  <c r="BL335" i="2"/>
  <c r="BK335" i="2"/>
  <c r="BL319" i="2"/>
  <c r="BK319" i="2"/>
  <c r="P319" i="2" s="1"/>
  <c r="BK291" i="2"/>
  <c r="BL291" i="2"/>
  <c r="BK259" i="2"/>
  <c r="BL259" i="2"/>
  <c r="BK227" i="2"/>
  <c r="BL227" i="2"/>
  <c r="BL201" i="2"/>
  <c r="BK201" i="2"/>
  <c r="P201" i="2" s="1"/>
  <c r="BL157" i="2"/>
  <c r="BK157" i="2"/>
  <c r="BL125" i="2"/>
  <c r="BK125" i="2"/>
  <c r="P125" i="2" s="1"/>
  <c r="BK66" i="2"/>
  <c r="BL66" i="2"/>
  <c r="BL296" i="2"/>
  <c r="BK296" i="2"/>
  <c r="P296" i="2" s="1"/>
  <c r="BL280" i="2"/>
  <c r="BK280" i="2"/>
  <c r="BL264" i="2"/>
  <c r="BK264" i="2"/>
  <c r="P264" i="2" s="1"/>
  <c r="BL248" i="2"/>
  <c r="BK248" i="2"/>
  <c r="BL232" i="2"/>
  <c r="BK232" i="2"/>
  <c r="P232" i="2" s="1"/>
  <c r="BL216" i="2"/>
  <c r="BK216" i="2"/>
  <c r="BK188" i="2"/>
  <c r="BL188" i="2"/>
  <c r="BK310" i="2"/>
  <c r="BL310" i="2"/>
  <c r="BL294" i="2"/>
  <c r="BK294" i="2"/>
  <c r="P294" i="2" s="1"/>
  <c r="BK278" i="2"/>
  <c r="BL278" i="2"/>
  <c r="BK262" i="2"/>
  <c r="BL262" i="2"/>
  <c r="BK246" i="2"/>
  <c r="BL246" i="2"/>
  <c r="BL230" i="2"/>
  <c r="BK230" i="2"/>
  <c r="P230" i="2" s="1"/>
  <c r="BK214" i="2"/>
  <c r="BL214" i="2"/>
  <c r="BK198" i="2"/>
  <c r="BL198" i="2"/>
  <c r="BL98" i="2"/>
  <c r="BK98" i="2"/>
  <c r="BK195" i="2"/>
  <c r="BL195" i="2"/>
  <c r="BL180" i="2"/>
  <c r="BK180" i="2"/>
  <c r="BL164" i="2"/>
  <c r="BK164" i="2"/>
  <c r="BL148" i="2"/>
  <c r="BK148" i="2"/>
  <c r="BK27" i="2"/>
  <c r="BL27" i="2"/>
  <c r="BK178" i="2"/>
  <c r="BL178" i="2"/>
  <c r="BL162" i="2"/>
  <c r="BK162" i="2"/>
  <c r="BL146" i="2"/>
  <c r="BK146" i="2"/>
  <c r="BK136" i="2"/>
  <c r="BL136" i="2"/>
  <c r="BK128" i="2"/>
  <c r="BL128" i="2"/>
  <c r="BK120" i="2"/>
  <c r="BL120" i="2"/>
  <c r="BK112" i="2"/>
  <c r="BL112" i="2"/>
  <c r="BL102" i="2"/>
  <c r="BK102" i="2"/>
  <c r="BL16" i="2"/>
  <c r="BK16" i="2"/>
  <c r="BK85" i="2"/>
  <c r="BL85" i="2"/>
  <c r="BL64" i="2"/>
  <c r="BK64" i="2"/>
  <c r="BK37" i="2"/>
  <c r="BL37" i="2"/>
  <c r="BK127" i="2"/>
  <c r="BL127" i="2"/>
  <c r="BK111" i="2"/>
  <c r="BL111" i="2"/>
  <c r="BK95" i="2"/>
  <c r="BL95" i="2"/>
  <c r="BK79" i="2"/>
  <c r="BL79" i="2"/>
  <c r="BK104" i="2"/>
  <c r="BL104" i="2"/>
  <c r="BK88" i="2"/>
  <c r="BL88" i="2"/>
  <c r="BL71" i="2"/>
  <c r="BK71" i="2"/>
  <c r="BL48" i="2"/>
  <c r="BK48" i="2"/>
  <c r="BK77" i="2"/>
  <c r="BL77" i="2"/>
  <c r="BK61" i="2"/>
  <c r="BL61" i="2"/>
  <c r="BL46" i="2"/>
  <c r="BK46" i="2"/>
  <c r="BK54" i="2"/>
  <c r="BL54" i="2"/>
  <c r="BL25" i="2"/>
  <c r="BK25" i="2"/>
  <c r="BK40" i="2"/>
  <c r="BL40" i="2"/>
  <c r="BL24" i="2"/>
  <c r="BK24" i="2"/>
  <c r="BK30" i="2"/>
  <c r="BL30" i="2"/>
  <c r="BK14" i="2"/>
  <c r="BL14" i="2"/>
  <c r="BK879" i="2"/>
  <c r="BL879" i="2"/>
  <c r="BK1005" i="2"/>
  <c r="BL1005" i="2"/>
  <c r="BL1004" i="2"/>
  <c r="BK1004" i="2"/>
  <c r="BK939" i="2"/>
  <c r="BL939" i="2"/>
  <c r="BK981" i="2"/>
  <c r="BL981" i="2"/>
  <c r="BK859" i="2"/>
  <c r="BL859" i="2"/>
  <c r="BL948" i="2"/>
  <c r="BK948" i="2"/>
  <c r="P948" i="2" s="1"/>
  <c r="BL852" i="2"/>
  <c r="BK852" i="2"/>
  <c r="BL692" i="2"/>
  <c r="BK692" i="2"/>
  <c r="P692" i="2" s="1"/>
  <c r="BK881" i="2"/>
  <c r="BL881" i="2"/>
  <c r="BK826" i="2"/>
  <c r="BL826" i="2"/>
  <c r="BL719" i="2"/>
  <c r="BK719" i="2"/>
  <c r="BL950" i="2"/>
  <c r="BK950" i="2"/>
  <c r="P950" i="2" s="1"/>
  <c r="BK886" i="2"/>
  <c r="BL886" i="2"/>
  <c r="BL688" i="2"/>
  <c r="BK688" i="2"/>
  <c r="P688" i="2" s="1"/>
  <c r="BL779" i="2"/>
  <c r="BK779" i="2"/>
  <c r="BK726" i="2"/>
  <c r="BL726" i="2"/>
  <c r="BK754" i="2"/>
  <c r="BL754" i="2"/>
  <c r="BK935" i="2"/>
  <c r="BL935" i="2"/>
  <c r="BK975" i="2"/>
  <c r="BL975" i="2"/>
  <c r="BK903" i="2"/>
  <c r="BL903" i="2"/>
  <c r="BK800" i="2"/>
  <c r="BL800" i="2"/>
  <c r="BK899" i="2"/>
  <c r="BL899" i="2"/>
  <c r="BK808" i="2"/>
  <c r="BL808" i="2"/>
  <c r="BK1009" i="2"/>
  <c r="BL1009" i="2"/>
  <c r="BK989" i="2"/>
  <c r="BL989" i="2"/>
  <c r="BK951" i="2"/>
  <c r="BL951" i="2"/>
  <c r="BL823" i="2"/>
  <c r="BK823" i="2"/>
  <c r="BL1008" i="2"/>
  <c r="BK1008" i="2"/>
  <c r="BL992" i="2"/>
  <c r="BK992" i="2"/>
  <c r="BK977" i="2"/>
  <c r="BL977" i="2"/>
  <c r="BK961" i="2"/>
  <c r="BL961" i="2"/>
  <c r="BK945" i="2"/>
  <c r="BL945" i="2"/>
  <c r="BK887" i="2"/>
  <c r="BL887" i="2"/>
  <c r="BK835" i="2"/>
  <c r="BL835" i="2"/>
  <c r="BL703" i="2"/>
  <c r="BK703" i="2"/>
  <c r="BK991" i="2"/>
  <c r="BL991" i="2"/>
  <c r="BK943" i="2"/>
  <c r="BL943" i="2"/>
  <c r="BK927" i="2"/>
  <c r="BL927" i="2"/>
  <c r="BK875" i="2"/>
  <c r="BL875" i="2"/>
  <c r="BK810" i="2"/>
  <c r="BL810" i="2"/>
  <c r="BK706" i="2"/>
  <c r="BL706" i="2"/>
  <c r="BL968" i="2"/>
  <c r="BK968" i="2"/>
  <c r="BL952" i="2"/>
  <c r="BK952" i="2"/>
  <c r="BL936" i="2"/>
  <c r="BK936" i="2"/>
  <c r="P936" i="2" s="1"/>
  <c r="BL920" i="2"/>
  <c r="BK920" i="2"/>
  <c r="BL904" i="2"/>
  <c r="BK904" i="2"/>
  <c r="P904" i="2" s="1"/>
  <c r="BL888" i="2"/>
  <c r="BK888" i="2"/>
  <c r="BL872" i="2"/>
  <c r="BK872" i="2"/>
  <c r="P872" i="2" s="1"/>
  <c r="BL856" i="2"/>
  <c r="BK856" i="2"/>
  <c r="BL840" i="2"/>
  <c r="BK840" i="2"/>
  <c r="P840" i="2" s="1"/>
  <c r="BK784" i="2"/>
  <c r="BL784" i="2"/>
  <c r="BK760" i="2"/>
  <c r="BL760" i="2"/>
  <c r="BL668" i="2"/>
  <c r="BK668" i="2"/>
  <c r="BK929" i="2"/>
  <c r="BL929" i="2"/>
  <c r="BK909" i="2"/>
  <c r="BL909" i="2"/>
  <c r="BK885" i="2"/>
  <c r="BL885" i="2"/>
  <c r="BK869" i="2"/>
  <c r="BL869" i="2"/>
  <c r="BK853" i="2"/>
  <c r="BL853" i="2"/>
  <c r="BK837" i="2"/>
  <c r="BL837" i="2"/>
  <c r="BK828" i="2"/>
  <c r="BL828" i="2"/>
  <c r="BK818" i="2"/>
  <c r="BL818" i="2"/>
  <c r="BK804" i="2"/>
  <c r="BL804" i="2"/>
  <c r="BK788" i="2"/>
  <c r="BL788" i="2"/>
  <c r="BK722" i="2"/>
  <c r="BL722" i="2"/>
  <c r="BK905" i="2"/>
  <c r="BL905" i="2"/>
  <c r="BL1002" i="2"/>
  <c r="BK1002" i="2"/>
  <c r="BL986" i="2"/>
  <c r="BK986" i="2"/>
  <c r="BL970" i="2"/>
  <c r="BK970" i="2"/>
  <c r="P970" i="2" s="1"/>
  <c r="BL954" i="2"/>
  <c r="BK954" i="2"/>
  <c r="BL938" i="2"/>
  <c r="BK938" i="2"/>
  <c r="P938" i="2" s="1"/>
  <c r="BK922" i="2"/>
  <c r="BL922" i="2"/>
  <c r="BK906" i="2"/>
  <c r="BL906" i="2"/>
  <c r="BK890" i="2"/>
  <c r="BL890" i="2"/>
  <c r="BK874" i="2"/>
  <c r="BL874" i="2"/>
  <c r="BK858" i="2"/>
  <c r="BL858" i="2"/>
  <c r="BK842" i="2"/>
  <c r="BL842" i="2"/>
  <c r="BK766" i="2"/>
  <c r="BL766" i="2"/>
  <c r="BK621" i="2"/>
  <c r="BL621" i="2"/>
  <c r="BK499" i="2"/>
  <c r="BL499" i="2"/>
  <c r="BL799" i="2"/>
  <c r="BK799" i="2"/>
  <c r="BL783" i="2"/>
  <c r="BK783" i="2"/>
  <c r="BL767" i="2"/>
  <c r="BK767" i="2"/>
  <c r="P767" i="2" s="1"/>
  <c r="BL751" i="2"/>
  <c r="BK751" i="2"/>
  <c r="BL732" i="2"/>
  <c r="BK732" i="2"/>
  <c r="P732" i="2" s="1"/>
  <c r="BK710" i="2"/>
  <c r="BL710" i="2"/>
  <c r="BK661" i="2"/>
  <c r="BL661" i="2"/>
  <c r="BK575" i="2"/>
  <c r="BL575" i="2"/>
  <c r="BK507" i="2"/>
  <c r="BL507" i="2"/>
  <c r="BK720" i="2"/>
  <c r="BL720" i="2"/>
  <c r="BK698" i="2"/>
  <c r="BL698" i="2"/>
  <c r="BK682" i="2"/>
  <c r="BL682" i="2"/>
  <c r="BK666" i="2"/>
  <c r="BL666" i="2"/>
  <c r="BK645" i="2"/>
  <c r="BL645" i="2"/>
  <c r="BK756" i="2"/>
  <c r="BL756" i="2"/>
  <c r="BK748" i="2"/>
  <c r="BL748" i="2"/>
  <c r="BK740" i="2"/>
  <c r="BL740" i="2"/>
  <c r="BL731" i="2"/>
  <c r="BK731" i="2"/>
  <c r="BK708" i="2"/>
  <c r="BL708" i="2"/>
  <c r="BK641" i="2"/>
  <c r="BL641" i="2"/>
  <c r="BK633" i="2"/>
  <c r="BL633" i="2"/>
  <c r="BK601" i="2"/>
  <c r="BL601" i="2"/>
  <c r="BK569" i="2"/>
  <c r="BL569" i="2"/>
  <c r="BK537" i="2"/>
  <c r="BL537" i="2"/>
  <c r="BL486" i="2"/>
  <c r="BK486" i="2"/>
  <c r="P486" i="2" s="1"/>
  <c r="BL277" i="2"/>
  <c r="BK277" i="2"/>
  <c r="BK631" i="2"/>
  <c r="BL631" i="2"/>
  <c r="BK599" i="2"/>
  <c r="BL599" i="2"/>
  <c r="BK567" i="2"/>
  <c r="BL567" i="2"/>
  <c r="BK535" i="2"/>
  <c r="BL535" i="2"/>
  <c r="BK503" i="2"/>
  <c r="BL503" i="2"/>
  <c r="BK465" i="2"/>
  <c r="BL465" i="2"/>
  <c r="BL687" i="2"/>
  <c r="BK687" i="2"/>
  <c r="P687" i="2" s="1"/>
  <c r="BL671" i="2"/>
  <c r="BK671" i="2"/>
  <c r="BL647" i="2"/>
  <c r="BK647" i="2"/>
  <c r="P647" i="2" s="1"/>
  <c r="BK609" i="2"/>
  <c r="BL609" i="2"/>
  <c r="BK577" i="2"/>
  <c r="BL577" i="2"/>
  <c r="BK545" i="2"/>
  <c r="BL545" i="2"/>
  <c r="BK519" i="2"/>
  <c r="BL519" i="2"/>
  <c r="BK267" i="2"/>
  <c r="P267" i="2" s="1"/>
  <c r="BL267" i="2"/>
  <c r="BK279" i="2"/>
  <c r="BL279" i="2"/>
  <c r="BL185" i="2"/>
  <c r="BK185" i="2"/>
  <c r="BK495" i="2"/>
  <c r="BL495" i="2"/>
  <c r="BL454" i="2"/>
  <c r="BK454" i="2"/>
  <c r="BL205" i="2"/>
  <c r="BK205" i="2"/>
  <c r="P205" i="2" s="1"/>
  <c r="BK833" i="2"/>
  <c r="BL833" i="2"/>
  <c r="BL817" i="2"/>
  <c r="BK817" i="2"/>
  <c r="P817" i="2" s="1"/>
  <c r="BL801" i="2"/>
  <c r="BK801" i="2"/>
  <c r="BL785" i="2"/>
  <c r="BK785" i="2"/>
  <c r="P785" i="2" s="1"/>
  <c r="BL769" i="2"/>
  <c r="BK769" i="2"/>
  <c r="BK753" i="2"/>
  <c r="BL753" i="2"/>
  <c r="BK737" i="2"/>
  <c r="BL737" i="2"/>
  <c r="BK721" i="2"/>
  <c r="BL721" i="2"/>
  <c r="BK705" i="2"/>
  <c r="BL705" i="2"/>
  <c r="BK689" i="2"/>
  <c r="BL689" i="2"/>
  <c r="BK673" i="2"/>
  <c r="BL673" i="2"/>
  <c r="BL658" i="2"/>
  <c r="BK658" i="2"/>
  <c r="P658" i="2" s="1"/>
  <c r="BL642" i="2"/>
  <c r="BK642" i="2"/>
  <c r="BL626" i="2"/>
  <c r="BK626" i="2"/>
  <c r="P626" i="2" s="1"/>
  <c r="BL610" i="2"/>
  <c r="BK610" i="2"/>
  <c r="BL594" i="2"/>
  <c r="BK594" i="2"/>
  <c r="P594" i="2" s="1"/>
  <c r="BL578" i="2"/>
  <c r="BK578" i="2"/>
  <c r="BL562" i="2"/>
  <c r="BK562" i="2"/>
  <c r="P562" i="2" s="1"/>
  <c r="BL546" i="2"/>
  <c r="BK546" i="2"/>
  <c r="BL530" i="2"/>
  <c r="BK530" i="2"/>
  <c r="P530" i="2" s="1"/>
  <c r="BL514" i="2"/>
  <c r="BK514" i="2"/>
  <c r="BL498" i="2"/>
  <c r="BK498" i="2"/>
  <c r="P498" i="2" s="1"/>
  <c r="BL474" i="2"/>
  <c r="BK474" i="2"/>
  <c r="BL442" i="2"/>
  <c r="BK442" i="2"/>
  <c r="P442" i="2" s="1"/>
  <c r="BL301" i="2"/>
  <c r="BK301" i="2"/>
  <c r="BL249" i="2"/>
  <c r="BK249" i="2"/>
  <c r="P249" i="2" s="1"/>
  <c r="BK55" i="2"/>
  <c r="BL55" i="2"/>
  <c r="BL462" i="2"/>
  <c r="BK462" i="2"/>
  <c r="P462" i="2" s="1"/>
  <c r="BL430" i="2"/>
  <c r="BK430" i="2"/>
  <c r="BK416" i="2"/>
  <c r="BL416" i="2"/>
  <c r="BK408" i="2"/>
  <c r="BL408" i="2"/>
  <c r="BK400" i="2"/>
  <c r="BL400" i="2"/>
  <c r="BK392" i="2"/>
  <c r="BL392" i="2"/>
  <c r="BK384" i="2"/>
  <c r="BL384" i="2"/>
  <c r="BK376" i="2"/>
  <c r="BL376" i="2"/>
  <c r="BK368" i="2"/>
  <c r="BL368" i="2"/>
  <c r="BK360" i="2"/>
  <c r="BL360" i="2"/>
  <c r="BK352" i="2"/>
  <c r="BL352" i="2"/>
  <c r="BK344" i="2"/>
  <c r="BL344" i="2"/>
  <c r="BK336" i="2"/>
  <c r="BL336" i="2"/>
  <c r="BK328" i="2"/>
  <c r="BL328" i="2"/>
  <c r="BK320" i="2"/>
  <c r="BL320" i="2"/>
  <c r="BL237" i="2"/>
  <c r="BK237" i="2"/>
  <c r="BK167" i="2"/>
  <c r="BL167" i="2"/>
  <c r="BK483" i="2"/>
  <c r="BL483" i="2"/>
  <c r="BL467" i="2"/>
  <c r="BK467" i="2"/>
  <c r="P467" i="2" s="1"/>
  <c r="BK451" i="2"/>
  <c r="BL451" i="2"/>
  <c r="BL435" i="2"/>
  <c r="BK435" i="2"/>
  <c r="P435" i="2" s="1"/>
  <c r="BL312" i="2"/>
  <c r="BK312" i="2"/>
  <c r="BL281" i="2"/>
  <c r="BK281" i="2"/>
  <c r="P281" i="2" s="1"/>
  <c r="BK235" i="2"/>
  <c r="BL235" i="2"/>
  <c r="BK179" i="2"/>
  <c r="BL179" i="2"/>
  <c r="BL133" i="2"/>
  <c r="BK133" i="2"/>
  <c r="BK660" i="2"/>
  <c r="BL660" i="2"/>
  <c r="BK644" i="2"/>
  <c r="BL644" i="2"/>
  <c r="BL628" i="2"/>
  <c r="BK628" i="2"/>
  <c r="P628" i="2" s="1"/>
  <c r="BL612" i="2"/>
  <c r="BK612" i="2"/>
  <c r="BL596" i="2"/>
  <c r="BK596" i="2"/>
  <c r="P596" i="2" s="1"/>
  <c r="BL580" i="2"/>
  <c r="BK580" i="2"/>
  <c r="BL564" i="2"/>
  <c r="BK564" i="2"/>
  <c r="P564" i="2" s="1"/>
  <c r="BL548" i="2"/>
  <c r="BK548" i="2"/>
  <c r="BL532" i="2"/>
  <c r="BK532" i="2"/>
  <c r="P532" i="2" s="1"/>
  <c r="BL516" i="2"/>
  <c r="BK516" i="2"/>
  <c r="BL500" i="2"/>
  <c r="BK500" i="2"/>
  <c r="P500" i="2" s="1"/>
  <c r="BK484" i="2"/>
  <c r="BL484" i="2"/>
  <c r="BK468" i="2"/>
  <c r="BL468" i="2"/>
  <c r="BK452" i="2"/>
  <c r="BL452" i="2"/>
  <c r="BK436" i="2"/>
  <c r="BL436" i="2"/>
  <c r="BL417" i="2"/>
  <c r="BK417" i="2"/>
  <c r="BL401" i="2"/>
  <c r="BK401" i="2"/>
  <c r="P401" i="2" s="1"/>
  <c r="BL385" i="2"/>
  <c r="BK385" i="2"/>
  <c r="BL369" i="2"/>
  <c r="BK369" i="2"/>
  <c r="P369" i="2" s="1"/>
  <c r="BL353" i="2"/>
  <c r="BK353" i="2"/>
  <c r="BL337" i="2"/>
  <c r="BK337" i="2"/>
  <c r="P337" i="2" s="1"/>
  <c r="BL321" i="2"/>
  <c r="BK321" i="2"/>
  <c r="BL297" i="2"/>
  <c r="BK297" i="2"/>
  <c r="P297" i="2" s="1"/>
  <c r="BK251" i="2"/>
  <c r="BL251" i="2"/>
  <c r="BL221" i="2"/>
  <c r="BK221" i="2"/>
  <c r="P221" i="2" s="1"/>
  <c r="BL173" i="2"/>
  <c r="BK173" i="2"/>
  <c r="BL117" i="2"/>
  <c r="BK117" i="2"/>
  <c r="P117" i="2" s="1"/>
  <c r="BL411" i="2"/>
  <c r="BK411" i="2"/>
  <c r="BL395" i="2"/>
  <c r="BK395" i="2"/>
  <c r="P395" i="2" s="1"/>
  <c r="BL379" i="2"/>
  <c r="BK379" i="2"/>
  <c r="BL363" i="2"/>
  <c r="BK363" i="2"/>
  <c r="P363" i="2" s="1"/>
  <c r="BL347" i="2"/>
  <c r="BK347" i="2"/>
  <c r="BL331" i="2"/>
  <c r="BK331" i="2"/>
  <c r="P331" i="2" s="1"/>
  <c r="BL315" i="2"/>
  <c r="BK315" i="2"/>
  <c r="BL289" i="2"/>
  <c r="BK289" i="2"/>
  <c r="P289" i="2" s="1"/>
  <c r="BL257" i="2"/>
  <c r="BK257" i="2"/>
  <c r="BL225" i="2"/>
  <c r="BK225" i="2"/>
  <c r="P225" i="2" s="1"/>
  <c r="BL193" i="2"/>
  <c r="BK193" i="2"/>
  <c r="BK155" i="2"/>
  <c r="BL155" i="2"/>
  <c r="BL109" i="2"/>
  <c r="BK109" i="2"/>
  <c r="BL308" i="2"/>
  <c r="BK308" i="2"/>
  <c r="P308" i="2" s="1"/>
  <c r="BL292" i="2"/>
  <c r="BK292" i="2"/>
  <c r="BL276" i="2"/>
  <c r="BK276" i="2"/>
  <c r="P276" i="2" s="1"/>
  <c r="BL260" i="2"/>
  <c r="BK260" i="2"/>
  <c r="BL244" i="2"/>
  <c r="BK244" i="2"/>
  <c r="P244" i="2" s="1"/>
  <c r="BL228" i="2"/>
  <c r="BK228" i="2"/>
  <c r="BL212" i="2"/>
  <c r="BK212" i="2"/>
  <c r="BK89" i="2"/>
  <c r="BL89" i="2"/>
  <c r="BK306" i="2"/>
  <c r="BL306" i="2"/>
  <c r="BL290" i="2"/>
  <c r="BK290" i="2"/>
  <c r="BK274" i="2"/>
  <c r="BL274" i="2"/>
  <c r="BK258" i="2"/>
  <c r="BL258" i="2"/>
  <c r="BL242" i="2"/>
  <c r="BK242" i="2"/>
  <c r="P242" i="2" s="1"/>
  <c r="BL226" i="2"/>
  <c r="BK226" i="2"/>
  <c r="BK210" i="2"/>
  <c r="BL210" i="2"/>
  <c r="BK194" i="2"/>
  <c r="BL194" i="2"/>
  <c r="BK207" i="2"/>
  <c r="BL207" i="2"/>
  <c r="BK191" i="2"/>
  <c r="BL191" i="2"/>
  <c r="BL176" i="2"/>
  <c r="BK176" i="2"/>
  <c r="P176" i="2" s="1"/>
  <c r="BL160" i="2"/>
  <c r="BK160" i="2"/>
  <c r="BL144" i="2"/>
  <c r="BK144" i="2"/>
  <c r="P144" i="2" s="1"/>
  <c r="BK23" i="2"/>
  <c r="BL23" i="2"/>
  <c r="BK174" i="2"/>
  <c r="BL174" i="2"/>
  <c r="BK158" i="2"/>
  <c r="BL158" i="2"/>
  <c r="BK142" i="2"/>
  <c r="BL142" i="2"/>
  <c r="BK134" i="2"/>
  <c r="BL134" i="2"/>
  <c r="BK126" i="2"/>
  <c r="BL126" i="2"/>
  <c r="BK118" i="2"/>
  <c r="BL118" i="2"/>
  <c r="BK110" i="2"/>
  <c r="BL110" i="2"/>
  <c r="BL94" i="2"/>
  <c r="BK94" i="2"/>
  <c r="BK143" i="2"/>
  <c r="BL143" i="2"/>
  <c r="BL76" i="2"/>
  <c r="BK76" i="2"/>
  <c r="BL60" i="2"/>
  <c r="BK60" i="2"/>
  <c r="P60" i="2" s="1"/>
  <c r="BK139" i="2"/>
  <c r="BL139" i="2"/>
  <c r="BK123" i="2"/>
  <c r="BL123" i="2"/>
  <c r="BK107" i="2"/>
  <c r="BL107" i="2"/>
  <c r="BL91" i="2"/>
  <c r="BK91" i="2"/>
  <c r="P91" i="2" s="1"/>
  <c r="BK59" i="2"/>
  <c r="BL59" i="2"/>
  <c r="BK100" i="2"/>
  <c r="BL100" i="2"/>
  <c r="BK84" i="2"/>
  <c r="BL84" i="2"/>
  <c r="BL67" i="2"/>
  <c r="BK67" i="2"/>
  <c r="P67" i="2" s="1"/>
  <c r="BK45" i="2"/>
  <c r="BL45" i="2"/>
  <c r="BK73" i="2"/>
  <c r="BL73" i="2"/>
  <c r="BL57" i="2"/>
  <c r="BK57" i="2"/>
  <c r="BK15" i="2"/>
  <c r="BL15" i="2"/>
  <c r="BK50" i="2"/>
  <c r="BL50" i="2"/>
  <c r="BL39" i="2"/>
  <c r="BK39" i="2"/>
  <c r="P39" i="2" s="1"/>
  <c r="BK36" i="2"/>
  <c r="BL36" i="2"/>
  <c r="BK21" i="2"/>
  <c r="BL21" i="2"/>
  <c r="BK26" i="2"/>
  <c r="BL26" i="2"/>
  <c r="BE14" i="4"/>
  <c r="BH15" i="4" s="1"/>
  <c r="BH16" i="4" s="1"/>
  <c r="BH17" i="4" s="1"/>
  <c r="BH18" i="4" s="1"/>
  <c r="BH19" i="4" s="1"/>
  <c r="BH20" i="4" s="1"/>
  <c r="BH21" i="4" s="1"/>
  <c r="BH22" i="4" s="1"/>
  <c r="BH23" i="4" s="1"/>
  <c r="BH24" i="4" s="1"/>
  <c r="BH25" i="4" s="1"/>
  <c r="BH26" i="4" s="1"/>
  <c r="BH27" i="4" s="1"/>
  <c r="BH28" i="4" s="1"/>
  <c r="BH29" i="4" s="1"/>
  <c r="BH30" i="4" s="1"/>
  <c r="BH31" i="4" s="1"/>
  <c r="BH32" i="4" s="1"/>
  <c r="BH33" i="4" s="1"/>
  <c r="BH34" i="4" s="1"/>
  <c r="BH35" i="4" s="1"/>
  <c r="BH36" i="4" s="1"/>
  <c r="BH37" i="4" s="1"/>
  <c r="BH38" i="4" s="1"/>
  <c r="BH39" i="4" s="1"/>
  <c r="BX13" i="4"/>
  <c r="BC175" i="4"/>
  <c r="P42" i="2" l="1"/>
  <c r="P28" i="2"/>
  <c r="V28" i="2" s="1"/>
  <c r="AN981" i="2"/>
  <c r="AN152" i="2"/>
  <c r="AN316" i="2"/>
  <c r="AN579" i="2"/>
  <c r="AN89" i="2"/>
  <c r="AN232" i="2"/>
  <c r="AN403" i="2"/>
  <c r="AN80" i="2"/>
  <c r="AN144" i="2"/>
  <c r="AN220" i="2"/>
  <c r="AN305" i="2"/>
  <c r="AN391" i="2"/>
  <c r="AN547" i="2"/>
  <c r="AN168" i="2"/>
  <c r="AN337" i="2"/>
  <c r="AN758" i="2"/>
  <c r="AN137" i="2"/>
  <c r="AN296" i="2"/>
  <c r="AN595" i="2"/>
  <c r="AN49" i="2"/>
  <c r="AN113" i="2"/>
  <c r="AN179" i="2"/>
  <c r="AN264" i="2"/>
  <c r="AN349" i="2"/>
  <c r="AN436" i="2"/>
  <c r="AN708" i="2"/>
  <c r="AN532" i="2"/>
  <c r="AN644" i="2"/>
  <c r="AN52" i="2"/>
  <c r="AN84" i="2"/>
  <c r="AN116" i="2"/>
  <c r="AN148" i="2"/>
  <c r="AN183" i="2"/>
  <c r="AN225" i="2"/>
  <c r="AN268" i="2"/>
  <c r="AN311" i="2"/>
  <c r="AN353" i="2"/>
  <c r="AN396" i="2"/>
  <c r="AN443" i="2"/>
  <c r="AN507" i="2"/>
  <c r="AN571" i="2"/>
  <c r="AN635" i="2"/>
  <c r="AN726" i="2"/>
  <c r="AN982" i="2"/>
  <c r="AN548" i="2"/>
  <c r="AN710" i="2"/>
  <c r="AN61" i="2"/>
  <c r="AN93" i="2"/>
  <c r="AN125" i="2"/>
  <c r="AN157" i="2"/>
  <c r="AN195" i="2"/>
  <c r="AN237" i="2"/>
  <c r="AN280" i="2"/>
  <c r="AN323" i="2"/>
  <c r="AN365" i="2"/>
  <c r="AN408" i="2"/>
  <c r="AN460" i="2"/>
  <c r="AN524" i="2"/>
  <c r="AN588" i="2"/>
  <c r="AN652" i="2"/>
  <c r="AN794" i="2"/>
  <c r="AN46" i="2"/>
  <c r="AN62" i="2"/>
  <c r="AN78" i="2"/>
  <c r="AN94" i="2"/>
  <c r="AN110" i="2"/>
  <c r="AN126" i="2"/>
  <c r="AN142" i="2"/>
  <c r="AN158" i="2"/>
  <c r="AN175" i="2"/>
  <c r="AN196" i="2"/>
  <c r="AN217" i="2"/>
  <c r="AN239" i="2"/>
  <c r="AN260" i="2"/>
  <c r="AN281" i="2"/>
  <c r="AN303" i="2"/>
  <c r="AN324" i="2"/>
  <c r="AN345" i="2"/>
  <c r="AN367" i="2"/>
  <c r="AN388" i="2"/>
  <c r="AN409" i="2"/>
  <c r="AN431" i="2"/>
  <c r="AN463" i="2"/>
  <c r="AN495" i="2"/>
  <c r="AN527" i="2"/>
  <c r="AN559" i="2"/>
  <c r="AN591" i="2"/>
  <c r="AN623" i="2"/>
  <c r="AN655" i="2"/>
  <c r="AN700" i="2"/>
  <c r="AN806" i="2"/>
  <c r="AN934" i="2"/>
  <c r="AN19" i="2"/>
  <c r="AN51" i="2"/>
  <c r="AN67" i="2"/>
  <c r="AN83" i="2"/>
  <c r="AN99" i="2"/>
  <c r="AN115" i="2"/>
  <c r="AN131" i="2"/>
  <c r="AN147" i="2"/>
  <c r="AN163" i="2"/>
  <c r="AN181" i="2"/>
  <c r="AN203" i="2"/>
  <c r="AN224" i="2"/>
  <c r="AN245" i="2"/>
  <c r="AN267" i="2"/>
  <c r="AN288" i="2"/>
  <c r="AN309" i="2"/>
  <c r="AN331" i="2"/>
  <c r="AN352" i="2"/>
  <c r="AN373" i="2"/>
  <c r="AN395" i="2"/>
  <c r="AN416" i="2"/>
  <c r="AN440" i="2"/>
  <c r="AN472" i="2"/>
  <c r="AN504" i="2"/>
  <c r="AN536" i="2"/>
  <c r="AN568" i="2"/>
  <c r="AN600" i="2"/>
  <c r="AN632" i="2"/>
  <c r="AN664" i="2"/>
  <c r="AN718" i="2"/>
  <c r="AN842" i="2"/>
  <c r="AN970" i="2"/>
  <c r="AN441" i="2"/>
  <c r="AN457" i="2"/>
  <c r="AN473" i="2"/>
  <c r="AN489" i="2"/>
  <c r="AN505" i="2"/>
  <c r="AN521" i="2"/>
  <c r="AN537" i="2"/>
  <c r="AN553" i="2"/>
  <c r="AN569" i="2"/>
  <c r="AN585" i="2"/>
  <c r="AN601" i="2"/>
  <c r="AN617" i="2"/>
  <c r="AN633" i="2"/>
  <c r="AN649" i="2"/>
  <c r="AN665" i="2"/>
  <c r="AN688" i="2"/>
  <c r="AN720" i="2"/>
  <c r="AN782" i="2"/>
  <c r="AN846" i="2"/>
  <c r="AN910" i="2"/>
  <c r="AN974" i="2"/>
  <c r="AN178" i="2"/>
  <c r="AN194" i="2"/>
  <c r="AN210" i="2"/>
  <c r="AN226" i="2"/>
  <c r="AN242" i="2"/>
  <c r="AN258" i="2"/>
  <c r="AN274" i="2"/>
  <c r="AN290" i="2"/>
  <c r="AN306" i="2"/>
  <c r="AN322" i="2"/>
  <c r="AN338" i="2"/>
  <c r="AN354" i="2"/>
  <c r="AN370" i="2"/>
  <c r="AN386" i="2"/>
  <c r="AN402" i="2"/>
  <c r="AN418" i="2"/>
  <c r="AN434" i="2"/>
  <c r="AN450" i="2"/>
  <c r="AN466" i="2"/>
  <c r="AN482" i="2"/>
  <c r="AN498" i="2"/>
  <c r="AN514" i="2"/>
  <c r="AN530" i="2"/>
  <c r="AN546" i="2"/>
  <c r="AN562" i="2"/>
  <c r="AN578" i="2"/>
  <c r="AN594" i="2"/>
  <c r="AN610" i="2"/>
  <c r="AN626" i="2"/>
  <c r="AN642" i="2"/>
  <c r="AN658" i="2"/>
  <c r="AN674" i="2"/>
  <c r="AN706" i="2"/>
  <c r="AN754" i="2"/>
  <c r="AN818" i="2"/>
  <c r="AN882" i="2"/>
  <c r="AN946" i="2"/>
  <c r="AN1010" i="2"/>
  <c r="AN687" i="2"/>
  <c r="AN703" i="2"/>
  <c r="AN719" i="2"/>
  <c r="AN735" i="2"/>
  <c r="AN751" i="2"/>
  <c r="AN767" i="2"/>
  <c r="AN783" i="2"/>
  <c r="AN799" i="2"/>
  <c r="AN815" i="2"/>
  <c r="AN831" i="2"/>
  <c r="AN847" i="2"/>
  <c r="AN863" i="2"/>
  <c r="AN879" i="2"/>
  <c r="AN895" i="2"/>
  <c r="AN911" i="2"/>
  <c r="AN927" i="2"/>
  <c r="AN943" i="2"/>
  <c r="AN959" i="2"/>
  <c r="AN975" i="2"/>
  <c r="AN991" i="2"/>
  <c r="AN1007" i="2"/>
  <c r="AN732" i="2"/>
  <c r="AN748" i="2"/>
  <c r="AN764" i="2"/>
  <c r="AN780" i="2"/>
  <c r="AN796" i="2"/>
  <c r="AN812" i="2"/>
  <c r="AN828" i="2"/>
  <c r="AN844" i="2"/>
  <c r="AN860" i="2"/>
  <c r="AN876" i="2"/>
  <c r="AN892" i="2"/>
  <c r="AN908" i="2"/>
  <c r="AN924" i="2"/>
  <c r="AN940" i="2"/>
  <c r="AN956" i="2"/>
  <c r="AN972" i="2"/>
  <c r="AN988" i="2"/>
  <c r="AN1004" i="2"/>
  <c r="AN681" i="2"/>
  <c r="AN697" i="2"/>
  <c r="AN713" i="2"/>
  <c r="AN729" i="2"/>
  <c r="AN745" i="2"/>
  <c r="AN761" i="2"/>
  <c r="AN777" i="2"/>
  <c r="AN793" i="2"/>
  <c r="AN809" i="2"/>
  <c r="AN825" i="2"/>
  <c r="AN841" i="2"/>
  <c r="AN857" i="2"/>
  <c r="AN873" i="2"/>
  <c r="AN889" i="2"/>
  <c r="AN905" i="2"/>
  <c r="AN921" i="2"/>
  <c r="AN937" i="2"/>
  <c r="AN953" i="2"/>
  <c r="AN969" i="2"/>
  <c r="AN985" i="2"/>
  <c r="AN1001" i="2"/>
  <c r="AN120" i="2"/>
  <c r="AN451" i="2"/>
  <c r="AN189" i="2"/>
  <c r="AN822" i="2"/>
  <c r="AN199" i="2"/>
  <c r="AN284" i="2"/>
  <c r="AN483" i="2"/>
  <c r="AN136" i="2"/>
  <c r="AN515" i="2"/>
  <c r="AN253" i="2"/>
  <c r="AN161" i="2"/>
  <c r="AN328" i="2"/>
  <c r="AN627" i="2"/>
  <c r="AN628" i="2"/>
  <c r="AN44" i="2"/>
  <c r="AN140" i="2"/>
  <c r="AN215" i="2"/>
  <c r="AN257" i="2"/>
  <c r="AN343" i="2"/>
  <c r="AN428" i="2"/>
  <c r="AN555" i="2"/>
  <c r="AN692" i="2"/>
  <c r="AN516" i="2"/>
  <c r="AN53" i="2"/>
  <c r="AN117" i="2"/>
  <c r="AN184" i="2"/>
  <c r="AN269" i="2"/>
  <c r="AN355" i="2"/>
  <c r="AN444" i="2"/>
  <c r="AN572" i="2"/>
  <c r="AN730" i="2"/>
  <c r="AN58" i="2"/>
  <c r="AN90" i="2"/>
  <c r="AN122" i="2"/>
  <c r="AN154" i="2"/>
  <c r="AN191" i="2"/>
  <c r="AN233" i="2"/>
  <c r="AN276" i="2"/>
  <c r="AN319" i="2"/>
  <c r="AN361" i="2"/>
  <c r="AN404" i="2"/>
  <c r="AN425" i="2"/>
  <c r="AN487" i="2"/>
  <c r="AN551" i="2"/>
  <c r="AN647" i="2"/>
  <c r="AN774" i="2"/>
  <c r="AN47" i="2"/>
  <c r="AN79" i="2"/>
  <c r="AN111" i="2"/>
  <c r="AN143" i="2"/>
  <c r="AN176" i="2"/>
  <c r="AN219" i="2"/>
  <c r="AN240" i="2"/>
  <c r="AN283" i="2"/>
  <c r="AN347" i="2"/>
  <c r="AN389" i="2"/>
  <c r="AN432" i="2"/>
  <c r="AN496" i="2"/>
  <c r="AN560" i="2"/>
  <c r="AN624" i="2"/>
  <c r="AN702" i="2"/>
  <c r="AN938" i="2"/>
  <c r="AN453" i="2"/>
  <c r="AN485" i="2"/>
  <c r="AN517" i="2"/>
  <c r="AN549" i="2"/>
  <c r="AN581" i="2"/>
  <c r="AN613" i="2"/>
  <c r="AN661" i="2"/>
  <c r="AN712" i="2"/>
  <c r="AN766" i="2"/>
  <c r="AN894" i="2"/>
  <c r="AN190" i="2"/>
  <c r="AN222" i="2"/>
  <c r="AN254" i="2"/>
  <c r="AN286" i="2"/>
  <c r="AN318" i="2"/>
  <c r="AN350" i="2"/>
  <c r="AN382" i="2"/>
  <c r="AN414" i="2"/>
  <c r="AN446" i="2"/>
  <c r="AN494" i="2"/>
  <c r="AN526" i="2"/>
  <c r="AN558" i="2"/>
  <c r="AN590" i="2"/>
  <c r="AN622" i="2"/>
  <c r="AN654" i="2"/>
  <c r="AN698" i="2"/>
  <c r="AN802" i="2"/>
  <c r="AN930" i="2"/>
  <c r="AN683" i="2"/>
  <c r="AN715" i="2"/>
  <c r="AN747" i="2"/>
  <c r="AN779" i="2"/>
  <c r="AN811" i="2"/>
  <c r="AN843" i="2"/>
  <c r="AN875" i="2"/>
  <c r="AN907" i="2"/>
  <c r="AN939" i="2"/>
  <c r="AN971" i="2"/>
  <c r="AN1003" i="2"/>
  <c r="AN744" i="2"/>
  <c r="AN792" i="2"/>
  <c r="AN824" i="2"/>
  <c r="AN856" i="2"/>
  <c r="AN888" i="2"/>
  <c r="AN920" i="2"/>
  <c r="AN952" i="2"/>
  <c r="AN984" i="2"/>
  <c r="AN677" i="2"/>
  <c r="AN709" i="2"/>
  <c r="AN741" i="2"/>
  <c r="AN773" i="2"/>
  <c r="AN805" i="2"/>
  <c r="AN837" i="2"/>
  <c r="AN869" i="2"/>
  <c r="AN901" i="2"/>
  <c r="AN933" i="2"/>
  <c r="AN997" i="2"/>
  <c r="AN56" i="2"/>
  <c r="AN188" i="2"/>
  <c r="AN359" i="2"/>
  <c r="AN643" i="2"/>
  <c r="AN121" i="2"/>
  <c r="AN275" i="2"/>
  <c r="AN467" i="2"/>
  <c r="AN96" i="2"/>
  <c r="AN160" i="2"/>
  <c r="AN241" i="2"/>
  <c r="AN327" i="2"/>
  <c r="AN412" i="2"/>
  <c r="AN611" i="2"/>
  <c r="AN72" i="2"/>
  <c r="AN209" i="2"/>
  <c r="AN380" i="2"/>
  <c r="AN169" i="2"/>
  <c r="AN339" i="2"/>
  <c r="AN659" i="2"/>
  <c r="AN65" i="2"/>
  <c r="AN129" i="2"/>
  <c r="AN200" i="2"/>
  <c r="AN285" i="2"/>
  <c r="AN371" i="2"/>
  <c r="AN499" i="2"/>
  <c r="AN950" i="2"/>
  <c r="AN564" i="2"/>
  <c r="AN678" i="2"/>
  <c r="AN60" i="2"/>
  <c r="AN92" i="2"/>
  <c r="AN124" i="2"/>
  <c r="AN156" i="2"/>
  <c r="AN193" i="2"/>
  <c r="AN236" i="2"/>
  <c r="AN279" i="2"/>
  <c r="AN321" i="2"/>
  <c r="AN364" i="2"/>
  <c r="AN407" i="2"/>
  <c r="AN459" i="2"/>
  <c r="AN523" i="2"/>
  <c r="AN587" i="2"/>
  <c r="AN651" i="2"/>
  <c r="AN790" i="2"/>
  <c r="AN452" i="2"/>
  <c r="AN580" i="2"/>
  <c r="AN762" i="2"/>
  <c r="AN69" i="2"/>
  <c r="AN101" i="2"/>
  <c r="AN133" i="2"/>
  <c r="AN165" i="2"/>
  <c r="AN205" i="2"/>
  <c r="AN248" i="2"/>
  <c r="AN291" i="2"/>
  <c r="AN333" i="2"/>
  <c r="AN376" i="2"/>
  <c r="AN419" i="2"/>
  <c r="AN476" i="2"/>
  <c r="AN540" i="2"/>
  <c r="AN604" i="2"/>
  <c r="AN668" i="2"/>
  <c r="AN858" i="2"/>
  <c r="AN50" i="2"/>
  <c r="AN66" i="2"/>
  <c r="AN82" i="2"/>
  <c r="AN98" i="2"/>
  <c r="AN114" i="2"/>
  <c r="AN130" i="2"/>
  <c r="AN146" i="2"/>
  <c r="AN162" i="2"/>
  <c r="AN180" i="2"/>
  <c r="AN201" i="2"/>
  <c r="AN223" i="2"/>
  <c r="AN244" i="2"/>
  <c r="AN265" i="2"/>
  <c r="AN287" i="2"/>
  <c r="AN308" i="2"/>
  <c r="AN329" i="2"/>
  <c r="AN351" i="2"/>
  <c r="AN372" i="2"/>
  <c r="AN393" i="2"/>
  <c r="AN415" i="2"/>
  <c r="AN439" i="2"/>
  <c r="AN471" i="2"/>
  <c r="AN503" i="2"/>
  <c r="AN535" i="2"/>
  <c r="AN567" i="2"/>
  <c r="AN599" i="2"/>
  <c r="AN631" i="2"/>
  <c r="AN663" i="2"/>
  <c r="AN716" i="2"/>
  <c r="AN838" i="2"/>
  <c r="AN966" i="2"/>
  <c r="AN55" i="2"/>
  <c r="AN71" i="2"/>
  <c r="AN87" i="2"/>
  <c r="AN103" i="2"/>
  <c r="AN119" i="2"/>
  <c r="AN135" i="2"/>
  <c r="AN151" i="2"/>
  <c r="AN167" i="2"/>
  <c r="AN187" i="2"/>
  <c r="AN208" i="2"/>
  <c r="AN229" i="2"/>
  <c r="AN251" i="2"/>
  <c r="AN272" i="2"/>
  <c r="AN293" i="2"/>
  <c r="AN315" i="2"/>
  <c r="AN336" i="2"/>
  <c r="AN357" i="2"/>
  <c r="AN379" i="2"/>
  <c r="AN400" i="2"/>
  <c r="AN421" i="2"/>
  <c r="AN448" i="2"/>
  <c r="AN480" i="2"/>
  <c r="AN512" i="2"/>
  <c r="AN544" i="2"/>
  <c r="AN576" i="2"/>
  <c r="AN608" i="2"/>
  <c r="AN640" i="2"/>
  <c r="AN672" i="2"/>
  <c r="AN746" i="2"/>
  <c r="AN874" i="2"/>
  <c r="AN1002" i="2"/>
  <c r="AN445" i="2"/>
  <c r="AN461" i="2"/>
  <c r="AN477" i="2"/>
  <c r="AN493" i="2"/>
  <c r="AN509" i="2"/>
  <c r="AN525" i="2"/>
  <c r="AN541" i="2"/>
  <c r="AN557" i="2"/>
  <c r="AN573" i="2"/>
  <c r="AN589" i="2"/>
  <c r="AN605" i="2"/>
  <c r="AN621" i="2"/>
  <c r="AN637" i="2"/>
  <c r="AN653" i="2"/>
  <c r="AN669" i="2"/>
  <c r="AN696" i="2"/>
  <c r="AN734" i="2"/>
  <c r="AN798" i="2"/>
  <c r="AN862" i="2"/>
  <c r="AN926" i="2"/>
  <c r="AN990" i="2"/>
  <c r="AN182" i="2"/>
  <c r="AN198" i="2"/>
  <c r="AN214" i="2"/>
  <c r="AN230" i="2"/>
  <c r="AN246" i="2"/>
  <c r="AN262" i="2"/>
  <c r="AN278" i="2"/>
  <c r="AN294" i="2"/>
  <c r="AN310" i="2"/>
  <c r="AN326" i="2"/>
  <c r="AN342" i="2"/>
  <c r="AN358" i="2"/>
  <c r="AN374" i="2"/>
  <c r="AN390" i="2"/>
  <c r="AN406" i="2"/>
  <c r="AN422" i="2"/>
  <c r="AN438" i="2"/>
  <c r="AN454" i="2"/>
  <c r="AN470" i="2"/>
  <c r="AN486" i="2"/>
  <c r="AN502" i="2"/>
  <c r="AN518" i="2"/>
  <c r="AN534" i="2"/>
  <c r="AN550" i="2"/>
  <c r="AN566" i="2"/>
  <c r="AN582" i="2"/>
  <c r="AN598" i="2"/>
  <c r="AN614" i="2"/>
  <c r="AN630" i="2"/>
  <c r="AN646" i="2"/>
  <c r="AN662" i="2"/>
  <c r="AN682" i="2"/>
  <c r="AN714" i="2"/>
  <c r="AN770" i="2"/>
  <c r="AN834" i="2"/>
  <c r="AN898" i="2"/>
  <c r="AN962" i="2"/>
  <c r="AN675" i="2"/>
  <c r="AN691" i="2"/>
  <c r="AN707" i="2"/>
  <c r="AN723" i="2"/>
  <c r="AN739" i="2"/>
  <c r="AN755" i="2"/>
  <c r="AN771" i="2"/>
  <c r="AN787" i="2"/>
  <c r="AN803" i="2"/>
  <c r="AN819" i="2"/>
  <c r="AN835" i="2"/>
  <c r="AN851" i="2"/>
  <c r="AN867" i="2"/>
  <c r="AN883" i="2"/>
  <c r="AN899" i="2"/>
  <c r="AN915" i="2"/>
  <c r="AN931" i="2"/>
  <c r="AN947" i="2"/>
  <c r="AN963" i="2"/>
  <c r="AN979" i="2"/>
  <c r="AN995" i="2"/>
  <c r="AN1011" i="2"/>
  <c r="AN736" i="2"/>
  <c r="AN752" i="2"/>
  <c r="AN768" i="2"/>
  <c r="AN784" i="2"/>
  <c r="AN800" i="2"/>
  <c r="AN816" i="2"/>
  <c r="AN832" i="2"/>
  <c r="AN848" i="2"/>
  <c r="AN864" i="2"/>
  <c r="AN880" i="2"/>
  <c r="AN896" i="2"/>
  <c r="AN912" i="2"/>
  <c r="AN928" i="2"/>
  <c r="AN944" i="2"/>
  <c r="AN960" i="2"/>
  <c r="AN976" i="2"/>
  <c r="AN992" i="2"/>
  <c r="AN1008" i="2"/>
  <c r="AN685" i="2"/>
  <c r="AN701" i="2"/>
  <c r="AN717" i="2"/>
  <c r="AN733" i="2"/>
  <c r="AN749" i="2"/>
  <c r="AN765" i="2"/>
  <c r="AN781" i="2"/>
  <c r="AN797" i="2"/>
  <c r="AN813" i="2"/>
  <c r="AN829" i="2"/>
  <c r="AN845" i="2"/>
  <c r="AN861" i="2"/>
  <c r="AN877" i="2"/>
  <c r="AN893" i="2"/>
  <c r="AN909" i="2"/>
  <c r="AN925" i="2"/>
  <c r="AN941" i="2"/>
  <c r="AN957" i="2"/>
  <c r="AN973" i="2"/>
  <c r="AN989" i="2"/>
  <c r="AN1005" i="2"/>
  <c r="AN273" i="2"/>
  <c r="AN57" i="2"/>
  <c r="AN360" i="2"/>
  <c r="AN64" i="2"/>
  <c r="AN128" i="2"/>
  <c r="AN369" i="2"/>
  <c r="AN886" i="2"/>
  <c r="AN295" i="2"/>
  <c r="AN105" i="2"/>
  <c r="AN424" i="2"/>
  <c r="AN97" i="2"/>
  <c r="AN243" i="2"/>
  <c r="AN413" i="2"/>
  <c r="AN500" i="2"/>
  <c r="AN954" i="2"/>
  <c r="AN76" i="2"/>
  <c r="AN108" i="2"/>
  <c r="AN172" i="2"/>
  <c r="AN300" i="2"/>
  <c r="AN385" i="2"/>
  <c r="AN491" i="2"/>
  <c r="AN619" i="2"/>
  <c r="AN918" i="2"/>
  <c r="AN660" i="2"/>
  <c r="AN85" i="2"/>
  <c r="AN149" i="2"/>
  <c r="AN227" i="2"/>
  <c r="AN312" i="2"/>
  <c r="AN397" i="2"/>
  <c r="AN508" i="2"/>
  <c r="AN636" i="2"/>
  <c r="AN986" i="2"/>
  <c r="AN74" i="2"/>
  <c r="AN106" i="2"/>
  <c r="AN138" i="2"/>
  <c r="AN170" i="2"/>
  <c r="AN212" i="2"/>
  <c r="AN255" i="2"/>
  <c r="AN297" i="2"/>
  <c r="AN340" i="2"/>
  <c r="AN383" i="2"/>
  <c r="AN455" i="2"/>
  <c r="AN519" i="2"/>
  <c r="AN583" i="2"/>
  <c r="AN615" i="2"/>
  <c r="AN684" i="2"/>
  <c r="AN902" i="2"/>
  <c r="AN63" i="2"/>
  <c r="AN95" i="2"/>
  <c r="AN127" i="2"/>
  <c r="AN159" i="2"/>
  <c r="AN197" i="2"/>
  <c r="AN261" i="2"/>
  <c r="AN304" i="2"/>
  <c r="AN325" i="2"/>
  <c r="AN368" i="2"/>
  <c r="AN411" i="2"/>
  <c r="AN464" i="2"/>
  <c r="AN528" i="2"/>
  <c r="AN592" i="2"/>
  <c r="AN656" i="2"/>
  <c r="AN810" i="2"/>
  <c r="AN437" i="2"/>
  <c r="AN469" i="2"/>
  <c r="AN501" i="2"/>
  <c r="AN533" i="2"/>
  <c r="AN565" i="2"/>
  <c r="AN597" i="2"/>
  <c r="AN629" i="2"/>
  <c r="AN645" i="2"/>
  <c r="AN680" i="2"/>
  <c r="AN830" i="2"/>
  <c r="AN958" i="2"/>
  <c r="AN174" i="2"/>
  <c r="AN206" i="2"/>
  <c r="AN238" i="2"/>
  <c r="AN270" i="2"/>
  <c r="AN302" i="2"/>
  <c r="AN334" i="2"/>
  <c r="AN366" i="2"/>
  <c r="AN398" i="2"/>
  <c r="AN430" i="2"/>
  <c r="AN462" i="2"/>
  <c r="AN478" i="2"/>
  <c r="AN510" i="2"/>
  <c r="AN542" i="2"/>
  <c r="AN574" i="2"/>
  <c r="AN606" i="2"/>
  <c r="AN638" i="2"/>
  <c r="AN670" i="2"/>
  <c r="AN738" i="2"/>
  <c r="AN866" i="2"/>
  <c r="AN994" i="2"/>
  <c r="AN699" i="2"/>
  <c r="AN731" i="2"/>
  <c r="AN763" i="2"/>
  <c r="AN795" i="2"/>
  <c r="AN827" i="2"/>
  <c r="AN859" i="2"/>
  <c r="AN891" i="2"/>
  <c r="AN923" i="2"/>
  <c r="AN955" i="2"/>
  <c r="AN987" i="2"/>
  <c r="AN728" i="2"/>
  <c r="AN760" i="2"/>
  <c r="AN776" i="2"/>
  <c r="AN808" i="2"/>
  <c r="AN840" i="2"/>
  <c r="AN872" i="2"/>
  <c r="AN904" i="2"/>
  <c r="AN936" i="2"/>
  <c r="AN968" i="2"/>
  <c r="AN1000" i="2"/>
  <c r="AN693" i="2"/>
  <c r="AN725" i="2"/>
  <c r="AN757" i="2"/>
  <c r="AN789" i="2"/>
  <c r="AN821" i="2"/>
  <c r="AN853" i="2"/>
  <c r="AN885" i="2"/>
  <c r="AN917" i="2"/>
  <c r="AN949" i="2"/>
  <c r="AN965" i="2"/>
  <c r="AN88" i="2"/>
  <c r="AN231" i="2"/>
  <c r="AN401" i="2"/>
  <c r="AN153" i="2"/>
  <c r="AN317" i="2"/>
  <c r="AN531" i="2"/>
  <c r="AN48" i="2"/>
  <c r="AN112" i="2"/>
  <c r="AN177" i="2"/>
  <c r="AN263" i="2"/>
  <c r="AN348" i="2"/>
  <c r="AN435" i="2"/>
  <c r="AN676" i="2"/>
  <c r="AN104" i="2"/>
  <c r="AN252" i="2"/>
  <c r="AN423" i="2"/>
  <c r="AN73" i="2"/>
  <c r="AN211" i="2"/>
  <c r="AN381" i="2"/>
  <c r="AN81" i="2"/>
  <c r="AN145" i="2"/>
  <c r="AN221" i="2"/>
  <c r="AN307" i="2"/>
  <c r="AN392" i="2"/>
  <c r="AN563" i="2"/>
  <c r="AN468" i="2"/>
  <c r="AN596" i="2"/>
  <c r="AN826" i="2"/>
  <c r="AN68" i="2"/>
  <c r="AN100" i="2"/>
  <c r="AN132" i="2"/>
  <c r="AN164" i="2"/>
  <c r="AN204" i="2"/>
  <c r="AN247" i="2"/>
  <c r="AN289" i="2"/>
  <c r="AN332" i="2"/>
  <c r="AN375" i="2"/>
  <c r="AN417" i="2"/>
  <c r="AN475" i="2"/>
  <c r="AN539" i="2"/>
  <c r="AN603" i="2"/>
  <c r="AN667" i="2"/>
  <c r="AN854" i="2"/>
  <c r="AN484" i="2"/>
  <c r="AN612" i="2"/>
  <c r="AN890" i="2"/>
  <c r="AN45" i="2"/>
  <c r="AN77" i="2"/>
  <c r="AN109" i="2"/>
  <c r="AN141" i="2"/>
  <c r="AN173" i="2"/>
  <c r="AN216" i="2"/>
  <c r="AN259" i="2"/>
  <c r="AN301" i="2"/>
  <c r="AN344" i="2"/>
  <c r="AN387" i="2"/>
  <c r="AN429" i="2"/>
  <c r="AN492" i="2"/>
  <c r="AN556" i="2"/>
  <c r="AN620" i="2"/>
  <c r="AN694" i="2"/>
  <c r="AN922" i="2"/>
  <c r="AN54" i="2"/>
  <c r="AN70" i="2"/>
  <c r="AN86" i="2"/>
  <c r="AN102" i="2"/>
  <c r="AN118" i="2"/>
  <c r="AN134" i="2"/>
  <c r="AN150" i="2"/>
  <c r="AN166" i="2"/>
  <c r="AN185" i="2"/>
  <c r="AN207" i="2"/>
  <c r="AN228" i="2"/>
  <c r="AN249" i="2"/>
  <c r="AN271" i="2"/>
  <c r="AN292" i="2"/>
  <c r="AN313" i="2"/>
  <c r="AN335" i="2"/>
  <c r="AN356" i="2"/>
  <c r="AN377" i="2"/>
  <c r="AN399" i="2"/>
  <c r="AN420" i="2"/>
  <c r="AN447" i="2"/>
  <c r="AN479" i="2"/>
  <c r="AN511" i="2"/>
  <c r="AN543" i="2"/>
  <c r="AN575" i="2"/>
  <c r="AN607" i="2"/>
  <c r="AN639" i="2"/>
  <c r="AN671" i="2"/>
  <c r="AN742" i="2"/>
  <c r="AN870" i="2"/>
  <c r="AN998" i="2"/>
  <c r="AN43" i="2"/>
  <c r="AN59" i="2"/>
  <c r="AN75" i="2"/>
  <c r="AN91" i="2"/>
  <c r="AN107" i="2"/>
  <c r="AN123" i="2"/>
  <c r="AN139" i="2"/>
  <c r="AN155" i="2"/>
  <c r="AN171" i="2"/>
  <c r="AN192" i="2"/>
  <c r="AN213" i="2"/>
  <c r="AN235" i="2"/>
  <c r="AN256" i="2"/>
  <c r="AN277" i="2"/>
  <c r="AN299" i="2"/>
  <c r="AN320" i="2"/>
  <c r="AN341" i="2"/>
  <c r="AN363" i="2"/>
  <c r="AN384" i="2"/>
  <c r="AN405" i="2"/>
  <c r="AN427" i="2"/>
  <c r="AN456" i="2"/>
  <c r="AN488" i="2"/>
  <c r="AN520" i="2"/>
  <c r="AN552" i="2"/>
  <c r="AN584" i="2"/>
  <c r="AN616" i="2"/>
  <c r="AN648" i="2"/>
  <c r="AN686" i="2"/>
  <c r="AN778" i="2"/>
  <c r="AN906" i="2"/>
  <c r="AN433" i="2"/>
  <c r="AN449" i="2"/>
  <c r="AN465" i="2"/>
  <c r="AN481" i="2"/>
  <c r="AN497" i="2"/>
  <c r="AN513" i="2"/>
  <c r="AN529" i="2"/>
  <c r="AN545" i="2"/>
  <c r="AN561" i="2"/>
  <c r="AN577" i="2"/>
  <c r="AN593" i="2"/>
  <c r="AN609" i="2"/>
  <c r="AN625" i="2"/>
  <c r="AN641" i="2"/>
  <c r="AN657" i="2"/>
  <c r="AN673" i="2"/>
  <c r="AN704" i="2"/>
  <c r="AN750" i="2"/>
  <c r="AN814" i="2"/>
  <c r="AN878" i="2"/>
  <c r="AN942" i="2"/>
  <c r="AN1006" i="2"/>
  <c r="AN186" i="2"/>
  <c r="AN202" i="2"/>
  <c r="AN218" i="2"/>
  <c r="AN234" i="2"/>
  <c r="AN250" i="2"/>
  <c r="AN266" i="2"/>
  <c r="AN282" i="2"/>
  <c r="AN298" i="2"/>
  <c r="AN314" i="2"/>
  <c r="AN330" i="2"/>
  <c r="AN346" i="2"/>
  <c r="AN362" i="2"/>
  <c r="AN378" i="2"/>
  <c r="AN394" i="2"/>
  <c r="AN410" i="2"/>
  <c r="AN426" i="2"/>
  <c r="AN442" i="2"/>
  <c r="AN458" i="2"/>
  <c r="AN474" i="2"/>
  <c r="AN490" i="2"/>
  <c r="AN506" i="2"/>
  <c r="AN522" i="2"/>
  <c r="AN538" i="2"/>
  <c r="AN554" i="2"/>
  <c r="AN570" i="2"/>
  <c r="AN586" i="2"/>
  <c r="AN602" i="2"/>
  <c r="AN618" i="2"/>
  <c r="AN634" i="2"/>
  <c r="AN650" i="2"/>
  <c r="AN666" i="2"/>
  <c r="AN690" i="2"/>
  <c r="AN722" i="2"/>
  <c r="AN786" i="2"/>
  <c r="AN850" i="2"/>
  <c r="AN914" i="2"/>
  <c r="AN978" i="2"/>
  <c r="AN679" i="2"/>
  <c r="AN695" i="2"/>
  <c r="AN711" i="2"/>
  <c r="AN727" i="2"/>
  <c r="AN743" i="2"/>
  <c r="AN759" i="2"/>
  <c r="AN775" i="2"/>
  <c r="AN791" i="2"/>
  <c r="AN807" i="2"/>
  <c r="AN823" i="2"/>
  <c r="AN839" i="2"/>
  <c r="AN855" i="2"/>
  <c r="AN871" i="2"/>
  <c r="AN887" i="2"/>
  <c r="AN903" i="2"/>
  <c r="AN919" i="2"/>
  <c r="AN935" i="2"/>
  <c r="AN951" i="2"/>
  <c r="AN967" i="2"/>
  <c r="AN983" i="2"/>
  <c r="AN999" i="2"/>
  <c r="AN724" i="2"/>
  <c r="AN740" i="2"/>
  <c r="AN756" i="2"/>
  <c r="AN772" i="2"/>
  <c r="AN788" i="2"/>
  <c r="AN804" i="2"/>
  <c r="AN820" i="2"/>
  <c r="AN836" i="2"/>
  <c r="AN852" i="2"/>
  <c r="AN868" i="2"/>
  <c r="AN884" i="2"/>
  <c r="AN900" i="2"/>
  <c r="AN916" i="2"/>
  <c r="AN932" i="2"/>
  <c r="AN948" i="2"/>
  <c r="AN964" i="2"/>
  <c r="AN980" i="2"/>
  <c r="AN996" i="2"/>
  <c r="AN1012" i="2"/>
  <c r="AN689" i="2"/>
  <c r="AN705" i="2"/>
  <c r="AN721" i="2"/>
  <c r="AN737" i="2"/>
  <c r="AN753" i="2"/>
  <c r="AN769" i="2"/>
  <c r="AN785" i="2"/>
  <c r="AN801" i="2"/>
  <c r="AN817" i="2"/>
  <c r="AN833" i="2"/>
  <c r="AN849" i="2"/>
  <c r="AN865" i="2"/>
  <c r="AN881" i="2"/>
  <c r="AN897" i="2"/>
  <c r="AN913" i="2"/>
  <c r="AN929" i="2"/>
  <c r="AN945" i="2"/>
  <c r="AN961" i="2"/>
  <c r="AN977" i="2"/>
  <c r="AN993" i="2"/>
  <c r="AN1009" i="2"/>
  <c r="P134" i="2"/>
  <c r="P158" i="2"/>
  <c r="V158" i="2" s="1"/>
  <c r="P191" i="2"/>
  <c r="V191" i="2" s="1"/>
  <c r="P251" i="2"/>
  <c r="V251" i="2" s="1"/>
  <c r="P452" i="2"/>
  <c r="V452" i="2" s="1"/>
  <c r="P235" i="2"/>
  <c r="V235" i="2" s="1"/>
  <c r="P483" i="2"/>
  <c r="V483" i="2" s="1"/>
  <c r="P328" i="2"/>
  <c r="V328" i="2" s="1"/>
  <c r="P376" i="2"/>
  <c r="V376" i="2" s="1"/>
  <c r="P408" i="2"/>
  <c r="V408" i="2" s="1"/>
  <c r="P673" i="2"/>
  <c r="V673" i="2" s="1"/>
  <c r="P737" i="2"/>
  <c r="V737" i="2" s="1"/>
  <c r="P609" i="2"/>
  <c r="V609" i="2" s="1"/>
  <c r="P535" i="2"/>
  <c r="V535" i="2" s="1"/>
  <c r="P537" i="2"/>
  <c r="V537" i="2" s="1"/>
  <c r="P645" i="2"/>
  <c r="V645" i="2" s="1"/>
  <c r="P575" i="2"/>
  <c r="V575" i="2" s="1"/>
  <c r="P922" i="2"/>
  <c r="V922" i="2" s="1"/>
  <c r="P905" i="2"/>
  <c r="V905" i="2" s="1"/>
  <c r="P869" i="2"/>
  <c r="V869" i="2" s="1"/>
  <c r="P887" i="2"/>
  <c r="V887" i="2" s="1"/>
  <c r="P808" i="2"/>
  <c r="V808" i="2" s="1"/>
  <c r="P886" i="2"/>
  <c r="V886" i="2" s="1"/>
  <c r="P192" i="2"/>
  <c r="V192" i="2" s="1"/>
  <c r="P439" i="2"/>
  <c r="P171" i="2"/>
  <c r="V171" i="2" s="1"/>
  <c r="P263" i="2"/>
  <c r="V263" i="2" s="1"/>
  <c r="P649" i="2"/>
  <c r="V649" i="2" s="1"/>
  <c r="P571" i="2"/>
  <c r="V571" i="2" s="1"/>
  <c r="P742" i="2"/>
  <c r="V742" i="2" s="1"/>
  <c r="P527" i="2"/>
  <c r="V527" i="2" s="1"/>
  <c r="P830" i="2"/>
  <c r="V830" i="2" s="1"/>
  <c r="P774" i="2"/>
  <c r="V774" i="2" s="1"/>
  <c r="P895" i="2"/>
  <c r="V895" i="2" s="1"/>
  <c r="P979" i="2"/>
  <c r="V979" i="2" s="1"/>
  <c r="P1011" i="2"/>
  <c r="V1011" i="2" s="1"/>
  <c r="P897" i="2"/>
  <c r="P949" i="2"/>
  <c r="V949" i="2" s="1"/>
  <c r="P92" i="2"/>
  <c r="V92" i="2" s="1"/>
  <c r="P465" i="2"/>
  <c r="V465" i="2" s="1"/>
  <c r="P641" i="2"/>
  <c r="P682" i="2"/>
  <c r="V682" i="2" s="1"/>
  <c r="P710" i="2"/>
  <c r="V710" i="2" s="1"/>
  <c r="P499" i="2"/>
  <c r="V499" i="2" s="1"/>
  <c r="P858" i="2"/>
  <c r="V858" i="2" s="1"/>
  <c r="P818" i="2"/>
  <c r="V818" i="2" s="1"/>
  <c r="P909" i="2"/>
  <c r="V909" i="2" s="1"/>
  <c r="P706" i="2"/>
  <c r="V706" i="2" s="1"/>
  <c r="P943" i="2"/>
  <c r="V943" i="2" s="1"/>
  <c r="P961" i="2"/>
  <c r="V961" i="2" s="1"/>
  <c r="P989" i="2"/>
  <c r="V989" i="2" s="1"/>
  <c r="P800" i="2"/>
  <c r="V800" i="2" s="1"/>
  <c r="P754" i="2"/>
  <c r="V754" i="2" s="1"/>
  <c r="P881" i="2"/>
  <c r="V881" i="2" s="1"/>
  <c r="P1005" i="2"/>
  <c r="V1005" i="2" s="1"/>
  <c r="P95" i="2"/>
  <c r="V95" i="2" s="1"/>
  <c r="P128" i="2"/>
  <c r="P178" i="2"/>
  <c r="V178" i="2" s="1"/>
  <c r="P214" i="2"/>
  <c r="V214" i="2" s="1"/>
  <c r="P278" i="2"/>
  <c r="V278" i="2" s="1"/>
  <c r="P66" i="2"/>
  <c r="V66" i="2" s="1"/>
  <c r="P227" i="2"/>
  <c r="V227" i="2" s="1"/>
  <c r="P223" i="2"/>
  <c r="V223" i="2" s="1"/>
  <c r="P472" i="2"/>
  <c r="V472" i="2" s="1"/>
  <c r="P664" i="2"/>
  <c r="V664" i="2" s="1"/>
  <c r="P295" i="2"/>
  <c r="V295" i="2" s="1"/>
  <c r="P471" i="2"/>
  <c r="V471" i="2" s="1"/>
  <c r="P473" i="2"/>
  <c r="V473" i="2" s="1"/>
  <c r="P453" i="2"/>
  <c r="V453" i="2" s="1"/>
  <c r="P693" i="2"/>
  <c r="V693" i="2" s="1"/>
  <c r="P725" i="2"/>
  <c r="V725" i="2" s="1"/>
  <c r="P821" i="2"/>
  <c r="V821" i="2" s="1"/>
  <c r="P579" i="2"/>
  <c r="V579" i="2" s="1"/>
  <c r="P505" i="2"/>
  <c r="V505" i="2" s="1"/>
  <c r="P581" i="2"/>
  <c r="V581" i="2" s="1"/>
  <c r="P501" i="2"/>
  <c r="V501" i="2" s="1"/>
  <c r="P670" i="2"/>
  <c r="V670" i="2" s="1"/>
  <c r="P694" i="2"/>
  <c r="V694" i="2" s="1"/>
  <c r="P878" i="2"/>
  <c r="V878" i="2" s="1"/>
  <c r="P728" i="2"/>
  <c r="V728" i="2" s="1"/>
  <c r="P806" i="2"/>
  <c r="P889" i="2"/>
  <c r="V889" i="2" s="1"/>
  <c r="P839" i="2"/>
  <c r="V839" i="2" s="1"/>
  <c r="P915" i="2"/>
  <c r="V915" i="2" s="1"/>
  <c r="P918" i="2"/>
  <c r="V918" i="2" s="1"/>
  <c r="P34" i="2"/>
  <c r="V34" i="2" s="1"/>
  <c r="P65" i="2"/>
  <c r="V65" i="2" s="1"/>
  <c r="P836" i="2"/>
  <c r="V836" i="2" s="1"/>
  <c r="P964" i="2"/>
  <c r="V964" i="2" s="1"/>
  <c r="P118" i="2"/>
  <c r="V118" i="2" s="1"/>
  <c r="P23" i="2"/>
  <c r="V23" i="2" s="1"/>
  <c r="P194" i="2"/>
  <c r="V194" i="2" s="1"/>
  <c r="P258" i="2"/>
  <c r="P89" i="2"/>
  <c r="V89" i="2" s="1"/>
  <c r="P484" i="2"/>
  <c r="V484" i="2" s="1"/>
  <c r="P644" i="2"/>
  <c r="V644" i="2" s="1"/>
  <c r="P451" i="2"/>
  <c r="P344" i="2"/>
  <c r="V344" i="2" s="1"/>
  <c r="P360" i="2"/>
  <c r="P392" i="2"/>
  <c r="V392" i="2" s="1"/>
  <c r="P55" i="2"/>
  <c r="P705" i="2"/>
  <c r="V705" i="2" s="1"/>
  <c r="P833" i="2"/>
  <c r="V833" i="2" s="1"/>
  <c r="P545" i="2"/>
  <c r="V545" i="2" s="1"/>
  <c r="P599" i="2"/>
  <c r="P601" i="2"/>
  <c r="V601" i="2" s="1"/>
  <c r="P748" i="2"/>
  <c r="V748" i="2" s="1"/>
  <c r="P720" i="2"/>
  <c r="V720" i="2" s="1"/>
  <c r="P766" i="2"/>
  <c r="P890" i="2"/>
  <c r="V890" i="2" s="1"/>
  <c r="P788" i="2"/>
  <c r="P837" i="2"/>
  <c r="V837" i="2" s="1"/>
  <c r="P784" i="2"/>
  <c r="V784" i="2" s="1"/>
  <c r="P875" i="2"/>
  <c r="P975" i="2"/>
  <c r="V975" i="2" s="1"/>
  <c r="P859" i="2"/>
  <c r="V859" i="2" s="1"/>
  <c r="P939" i="2"/>
  <c r="P14" i="2"/>
  <c r="V14" i="2" s="1"/>
  <c r="P77" i="2"/>
  <c r="V77" i="2" s="1"/>
  <c r="P104" i="2"/>
  <c r="V104" i="2" s="1"/>
  <c r="P127" i="2"/>
  <c r="P112" i="2"/>
  <c r="V112" i="2" s="1"/>
  <c r="P246" i="2"/>
  <c r="V246" i="2" s="1"/>
  <c r="P310" i="2"/>
  <c r="V310" i="2" s="1"/>
  <c r="P291" i="2"/>
  <c r="P311" i="2"/>
  <c r="V311" i="2" s="1"/>
  <c r="P440" i="2"/>
  <c r="V440" i="2" s="1"/>
  <c r="P757" i="2"/>
  <c r="V757" i="2" s="1"/>
  <c r="P509" i="2"/>
  <c r="V509" i="2" s="1"/>
  <c r="P521" i="2"/>
  <c r="V521" i="2" s="1"/>
  <c r="P635" i="2"/>
  <c r="V635" i="2" s="1"/>
  <c r="P758" i="2"/>
  <c r="V758" i="2" s="1"/>
  <c r="P704" i="2"/>
  <c r="P846" i="2"/>
  <c r="V846" i="2" s="1"/>
  <c r="P910" i="2"/>
  <c r="V910" i="2" s="1"/>
  <c r="P857" i="2"/>
  <c r="V857" i="2" s="1"/>
  <c r="P541" i="2"/>
  <c r="P993" i="2"/>
  <c r="V993" i="2" s="1"/>
  <c r="P947" i="2"/>
  <c r="V947" i="2" s="1"/>
  <c r="P959" i="2"/>
  <c r="V959" i="2" s="1"/>
  <c r="P985" i="2"/>
  <c r="P772" i="2"/>
  <c r="V772" i="2" s="1"/>
  <c r="P871" i="2"/>
  <c r="V871" i="2" s="1"/>
  <c r="P1007" i="2"/>
  <c r="V1007" i="2" s="1"/>
  <c r="P58" i="2"/>
  <c r="V58" i="2" s="1"/>
  <c r="P212" i="2"/>
  <c r="V212" i="2" s="1"/>
  <c r="P669" i="2"/>
  <c r="V669" i="2" s="1"/>
  <c r="BV13" i="2"/>
  <c r="P569" i="2"/>
  <c r="V569" i="2" s="1"/>
  <c r="P633" i="2"/>
  <c r="V633" i="2" s="1"/>
  <c r="P708" i="2"/>
  <c r="V708" i="2" s="1"/>
  <c r="P740" i="2"/>
  <c r="V740" i="2" s="1"/>
  <c r="P756" i="2"/>
  <c r="V756" i="2" s="1"/>
  <c r="P666" i="2"/>
  <c r="V666" i="2" s="1"/>
  <c r="P698" i="2"/>
  <c r="V698" i="2" s="1"/>
  <c r="P507" i="2"/>
  <c r="V507" i="2" s="1"/>
  <c r="P621" i="2"/>
  <c r="P842" i="2"/>
  <c r="V842" i="2" s="1"/>
  <c r="P874" i="2"/>
  <c r="V874" i="2" s="1"/>
  <c r="P722" i="2"/>
  <c r="V722" i="2" s="1"/>
  <c r="P804" i="2"/>
  <c r="P828" i="2"/>
  <c r="V828" i="2" s="1"/>
  <c r="P853" i="2"/>
  <c r="V853" i="2" s="1"/>
  <c r="P885" i="2"/>
  <c r="V885" i="2" s="1"/>
  <c r="P929" i="2"/>
  <c r="V929" i="2" s="1"/>
  <c r="P810" i="2"/>
  <c r="V810" i="2" s="1"/>
  <c r="P927" i="2"/>
  <c r="V927" i="2" s="1"/>
  <c r="P991" i="2"/>
  <c r="P835" i="2"/>
  <c r="V835" i="2" s="1"/>
  <c r="P945" i="2"/>
  <c r="P977" i="2"/>
  <c r="V977" i="2" s="1"/>
  <c r="P951" i="2"/>
  <c r="P1009" i="2"/>
  <c r="V1009" i="2" s="1"/>
  <c r="P899" i="2"/>
  <c r="V899" i="2" s="1"/>
  <c r="P903" i="2"/>
  <c r="V903" i="2" s="1"/>
  <c r="P935" i="2"/>
  <c r="V935" i="2" s="1"/>
  <c r="P981" i="2"/>
  <c r="P879" i="2"/>
  <c r="V879" i="2" s="1"/>
  <c r="P30" i="2"/>
  <c r="V30" i="2" s="1"/>
  <c r="P40" i="2"/>
  <c r="V40" i="2" s="1"/>
  <c r="P54" i="2"/>
  <c r="V54" i="2" s="1"/>
  <c r="P61" i="2"/>
  <c r="V61" i="2" s="1"/>
  <c r="P88" i="2"/>
  <c r="V88" i="2" s="1"/>
  <c r="P79" i="2"/>
  <c r="V79" i="2" s="1"/>
  <c r="P111" i="2"/>
  <c r="V111" i="2" s="1"/>
  <c r="P37" i="2"/>
  <c r="V37" i="2" s="1"/>
  <c r="P85" i="2"/>
  <c r="V85" i="2" s="1"/>
  <c r="P120" i="2"/>
  <c r="V120" i="2" s="1"/>
  <c r="P136" i="2"/>
  <c r="V136" i="2" s="1"/>
  <c r="P27" i="2"/>
  <c r="V27" i="2" s="1"/>
  <c r="P195" i="2"/>
  <c r="V195" i="2" s="1"/>
  <c r="P198" i="2"/>
  <c r="P262" i="2"/>
  <c r="P188" i="2"/>
  <c r="V188" i="2" s="1"/>
  <c r="P175" i="2"/>
  <c r="V175" i="2" s="1"/>
  <c r="P424" i="2"/>
  <c r="V424" i="2" s="1"/>
  <c r="P456" i="2"/>
  <c r="P441" i="2"/>
  <c r="V441" i="2" s="1"/>
  <c r="P677" i="2"/>
  <c r="V677" i="2" s="1"/>
  <c r="P709" i="2"/>
  <c r="V709" i="2" s="1"/>
  <c r="P445" i="2"/>
  <c r="P547" i="2"/>
  <c r="P549" i="2"/>
  <c r="V549" i="2" s="1"/>
  <c r="P613" i="2"/>
  <c r="V613" i="2" s="1"/>
  <c r="P303" i="2"/>
  <c r="V303" i="2" s="1"/>
  <c r="P539" i="2"/>
  <c r="V539" i="2" s="1"/>
  <c r="P603" i="2"/>
  <c r="V603" i="2" s="1"/>
  <c r="P734" i="2"/>
  <c r="V734" i="2" s="1"/>
  <c r="P525" i="2"/>
  <c r="V525" i="2" s="1"/>
  <c r="P768" i="2"/>
  <c r="V768" i="2" s="1"/>
  <c r="P57" i="2"/>
  <c r="V57" i="2" s="1"/>
  <c r="P76" i="2"/>
  <c r="V76" i="2" s="1"/>
  <c r="P94" i="2"/>
  <c r="V94" i="2" s="1"/>
  <c r="P862" i="2"/>
  <c r="V862" i="2" s="1"/>
  <c r="P894" i="2"/>
  <c r="V894" i="2" s="1"/>
  <c r="P926" i="2"/>
  <c r="V926" i="2" s="1"/>
  <c r="P921" i="2"/>
  <c r="V921" i="2" s="1"/>
  <c r="P790" i="2"/>
  <c r="P822" i="2"/>
  <c r="V822" i="2" s="1"/>
  <c r="P841" i="2"/>
  <c r="V841" i="2" s="1"/>
  <c r="P873" i="2"/>
  <c r="V873" i="2" s="1"/>
  <c r="P712" i="2"/>
  <c r="P891" i="2"/>
  <c r="V891" i="2" s="1"/>
  <c r="P965" i="2"/>
  <c r="V965" i="2" s="1"/>
  <c r="P764" i="2"/>
  <c r="V764" i="2" s="1"/>
  <c r="P923" i="2"/>
  <c r="V923" i="2" s="1"/>
  <c r="P963" i="2"/>
  <c r="V963" i="2" s="1"/>
  <c r="P847" i="2"/>
  <c r="V847" i="2" s="1"/>
  <c r="P999" i="2"/>
  <c r="V999" i="2" s="1"/>
  <c r="P854" i="2"/>
  <c r="V854" i="2" s="1"/>
  <c r="P834" i="2"/>
  <c r="V834" i="2" s="1"/>
  <c r="P780" i="2"/>
  <c r="V780" i="2" s="1"/>
  <c r="P163" i="2"/>
  <c r="V163" i="2" s="1"/>
  <c r="P151" i="2"/>
  <c r="V151" i="2" s="1"/>
  <c r="P444" i="2"/>
  <c r="V444" i="2" s="1"/>
  <c r="P476" i="2"/>
  <c r="V476" i="2" s="1"/>
  <c r="P35" i="2"/>
  <c r="V35" i="2" s="1"/>
  <c r="P299" i="2"/>
  <c r="V299" i="2" s="1"/>
  <c r="P443" i="2"/>
  <c r="V443" i="2" s="1"/>
  <c r="P475" i="2"/>
  <c r="V475" i="2" s="1"/>
  <c r="P208" i="2"/>
  <c r="V208" i="2" s="1"/>
  <c r="P324" i="2"/>
  <c r="V324" i="2" s="1"/>
  <c r="P340" i="2"/>
  <c r="V340" i="2" s="1"/>
  <c r="P356" i="2"/>
  <c r="V356" i="2" s="1"/>
  <c r="P372" i="2"/>
  <c r="V372" i="2" s="1"/>
  <c r="P388" i="2"/>
  <c r="V388" i="2" s="1"/>
  <c r="P404" i="2"/>
  <c r="V404" i="2" s="1"/>
  <c r="P420" i="2"/>
  <c r="V420" i="2" s="1"/>
  <c r="P665" i="2"/>
  <c r="V665" i="2" s="1"/>
  <c r="P825" i="2"/>
  <c r="V825" i="2" s="1"/>
  <c r="P219" i="2"/>
  <c r="V219" i="2" s="1"/>
  <c r="P511" i="2"/>
  <c r="P529" i="2"/>
  <c r="V529" i="2" s="1"/>
  <c r="P593" i="2"/>
  <c r="V593" i="2" s="1"/>
  <c r="P215" i="2"/>
  <c r="V215" i="2" s="1"/>
  <c r="P517" i="2"/>
  <c r="V517" i="2" s="1"/>
  <c r="P583" i="2"/>
  <c r="V583" i="2" s="1"/>
  <c r="P653" i="2"/>
  <c r="V653" i="2" s="1"/>
  <c r="P515" i="2"/>
  <c r="V515" i="2" s="1"/>
  <c r="P585" i="2"/>
  <c r="P449" i="2"/>
  <c r="V449" i="2" s="1"/>
  <c r="P718" i="2"/>
  <c r="V718" i="2" s="1"/>
  <c r="P744" i="2"/>
  <c r="V744" i="2" s="1"/>
  <c r="P283" i="2"/>
  <c r="V283" i="2" s="1"/>
  <c r="P850" i="2"/>
  <c r="V850" i="2" s="1"/>
  <c r="P882" i="2"/>
  <c r="V882" i="2" s="1"/>
  <c r="P914" i="2"/>
  <c r="V914" i="2" s="1"/>
  <c r="P770" i="2"/>
  <c r="V770" i="2" s="1"/>
  <c r="P812" i="2"/>
  <c r="V812" i="2" s="1"/>
  <c r="P832" i="2"/>
  <c r="V832" i="2" s="1"/>
  <c r="P861" i="2"/>
  <c r="V861" i="2" s="1"/>
  <c r="P893" i="2"/>
  <c r="P573" i="2"/>
  <c r="V573" i="2" s="1"/>
  <c r="P776" i="2"/>
  <c r="V776" i="2" s="1"/>
  <c r="P843" i="2"/>
  <c r="V843" i="2" s="1"/>
  <c r="P933" i="2"/>
  <c r="V933" i="2" s="1"/>
  <c r="P995" i="2"/>
  <c r="V995" i="2" s="1"/>
  <c r="P855" i="2"/>
  <c r="V855" i="2" s="1"/>
  <c r="P953" i="2"/>
  <c r="V953" i="2" s="1"/>
  <c r="P782" i="2"/>
  <c r="V782" i="2" s="1"/>
  <c r="P983" i="2"/>
  <c r="V983" i="2" s="1"/>
  <c r="P762" i="2"/>
  <c r="V762" i="2" s="1"/>
  <c r="P931" i="2"/>
  <c r="V931" i="2" s="1"/>
  <c r="P565" i="2"/>
  <c r="V565" i="2" s="1"/>
  <c r="P461" i="2"/>
  <c r="V461" i="2" s="1"/>
  <c r="P457" i="2"/>
  <c r="V457" i="2" s="1"/>
  <c r="P685" i="2"/>
  <c r="V685" i="2" s="1"/>
  <c r="P717" i="2"/>
  <c r="V717" i="2" s="1"/>
  <c r="P749" i="2"/>
  <c r="V749" i="2" s="1"/>
  <c r="P493" i="2"/>
  <c r="V493" i="2" s="1"/>
  <c r="P74" i="2"/>
  <c r="V74" i="2" s="1"/>
  <c r="P531" i="2"/>
  <c r="P595" i="2"/>
  <c r="V595" i="2" s="1"/>
  <c r="P255" i="2"/>
  <c r="V255" i="2" s="1"/>
  <c r="P597" i="2"/>
  <c r="V597" i="2" s="1"/>
  <c r="P555" i="2"/>
  <c r="V555" i="2" s="1"/>
  <c r="P702" i="2"/>
  <c r="V702" i="2" s="1"/>
  <c r="P987" i="2"/>
  <c r="V987" i="2" s="1"/>
  <c r="P707" i="2"/>
  <c r="V707" i="2" s="1"/>
  <c r="P795" i="2"/>
  <c r="V795" i="2" s="1"/>
  <c r="P868" i="2"/>
  <c r="V868" i="2" s="1"/>
  <c r="P32" i="2"/>
  <c r="V32" i="2" s="1"/>
  <c r="P33" i="2"/>
  <c r="V33" i="2" s="1"/>
  <c r="P72" i="2"/>
  <c r="P86" i="2"/>
  <c r="V86" i="2" s="1"/>
  <c r="P154" i="2"/>
  <c r="V154" i="2" s="1"/>
  <c r="P186" i="2"/>
  <c r="V186" i="2" s="1"/>
  <c r="P156" i="2"/>
  <c r="V156" i="2" s="1"/>
  <c r="P224" i="2"/>
  <c r="V224" i="2" s="1"/>
  <c r="P256" i="2"/>
  <c r="V256" i="2" s="1"/>
  <c r="P288" i="2"/>
  <c r="V288" i="2" s="1"/>
  <c r="P105" i="2"/>
  <c r="V105" i="2" s="1"/>
  <c r="P165" i="2"/>
  <c r="V165" i="2" s="1"/>
  <c r="P343" i="2"/>
  <c r="V343" i="2" s="1"/>
  <c r="P375" i="2"/>
  <c r="V375" i="2" s="1"/>
  <c r="P407" i="2"/>
  <c r="V407" i="2" s="1"/>
  <c r="P161" i="2"/>
  <c r="P317" i="2"/>
  <c r="V317" i="2" s="1"/>
  <c r="P349" i="2"/>
  <c r="V349" i="2" s="1"/>
  <c r="P381" i="2"/>
  <c r="V381" i="2" s="1"/>
  <c r="P413" i="2"/>
  <c r="P512" i="2"/>
  <c r="V512" i="2" s="1"/>
  <c r="P544" i="2"/>
  <c r="V544" i="2" s="1"/>
  <c r="P576" i="2"/>
  <c r="P608" i="2"/>
  <c r="V608" i="2" s="1"/>
  <c r="P640" i="2"/>
  <c r="V640" i="2" s="1"/>
  <c r="P129" i="2"/>
  <c r="V129" i="2" s="1"/>
  <c r="P309" i="2"/>
  <c r="P447" i="2"/>
  <c r="V447" i="2" s="1"/>
  <c r="P479" i="2"/>
  <c r="V479" i="2" s="1"/>
  <c r="P229" i="2"/>
  <c r="V229" i="2" s="1"/>
  <c r="P326" i="2"/>
  <c r="P342" i="2"/>
  <c r="V342" i="2" s="1"/>
  <c r="P358" i="2"/>
  <c r="P374" i="2"/>
  <c r="V374" i="2" s="1"/>
  <c r="P390" i="2"/>
  <c r="P293" i="2"/>
  <c r="V293" i="2" s="1"/>
  <c r="P510" i="2"/>
  <c r="V510" i="2" s="1"/>
  <c r="P542" i="2"/>
  <c r="V542" i="2" s="1"/>
  <c r="P574" i="2"/>
  <c r="V574" i="2" s="1"/>
  <c r="P900" i="2"/>
  <c r="V900" i="2" s="1"/>
  <c r="P778" i="2"/>
  <c r="V778" i="2" s="1"/>
  <c r="P50" i="2"/>
  <c r="P59" i="2"/>
  <c r="V258" i="2"/>
  <c r="V360" i="2"/>
  <c r="V127" i="2"/>
  <c r="V806" i="2"/>
  <c r="V39" i="2"/>
  <c r="V91" i="2"/>
  <c r="V144" i="2"/>
  <c r="V176" i="2"/>
  <c r="V242" i="2"/>
  <c r="V244" i="2"/>
  <c r="V276" i="2"/>
  <c r="V308" i="2"/>
  <c r="V225" i="2"/>
  <c r="V289" i="2"/>
  <c r="V331" i="2"/>
  <c r="V363" i="2"/>
  <c r="V395" i="2"/>
  <c r="V117" i="2"/>
  <c r="V221" i="2"/>
  <c r="V297" i="2"/>
  <c r="V337" i="2"/>
  <c r="V369" i="2"/>
  <c r="V401" i="2"/>
  <c r="V500" i="2"/>
  <c r="V532" i="2"/>
  <c r="V564" i="2"/>
  <c r="V596" i="2"/>
  <c r="V628" i="2"/>
  <c r="V281" i="2"/>
  <c r="V435" i="2"/>
  <c r="V467" i="2"/>
  <c r="V462" i="2"/>
  <c r="V249" i="2"/>
  <c r="V442" i="2"/>
  <c r="V498" i="2"/>
  <c r="V530" i="2"/>
  <c r="V562" i="2"/>
  <c r="V594" i="2"/>
  <c r="V626" i="2"/>
  <c r="V658" i="2"/>
  <c r="V785" i="2"/>
  <c r="V817" i="2"/>
  <c r="V205" i="2"/>
  <c r="V647" i="2"/>
  <c r="V687" i="2"/>
  <c r="V486" i="2"/>
  <c r="V732" i="2"/>
  <c r="V767" i="2"/>
  <c r="P799" i="2"/>
  <c r="V938" i="2"/>
  <c r="V970" i="2"/>
  <c r="P1002" i="2"/>
  <c r="V840" i="2"/>
  <c r="V872" i="2"/>
  <c r="V904" i="2"/>
  <c r="V936" i="2"/>
  <c r="P968" i="2"/>
  <c r="P1008" i="2"/>
  <c r="V688" i="2"/>
  <c r="V950" i="2"/>
  <c r="V692" i="2"/>
  <c r="V948" i="2"/>
  <c r="P1004" i="2"/>
  <c r="P48" i="2"/>
  <c r="P102" i="2"/>
  <c r="P162" i="2"/>
  <c r="P164" i="2"/>
  <c r="V230" i="2"/>
  <c r="V294" i="2"/>
  <c r="V232" i="2"/>
  <c r="V264" i="2"/>
  <c r="V296" i="2"/>
  <c r="V125" i="2"/>
  <c r="V201" i="2"/>
  <c r="V319" i="2"/>
  <c r="V351" i="2"/>
  <c r="V383" i="2"/>
  <c r="V415" i="2"/>
  <c r="V261" i="2"/>
  <c r="V325" i="2"/>
  <c r="V357" i="2"/>
  <c r="P389" i="2"/>
  <c r="V520" i="2"/>
  <c r="V552" i="2"/>
  <c r="V584" i="2"/>
  <c r="V616" i="2"/>
  <c r="V137" i="2"/>
  <c r="V245" i="2"/>
  <c r="V314" i="2"/>
  <c r="V330" i="2"/>
  <c r="V346" i="2"/>
  <c r="V362" i="2"/>
  <c r="V378" i="2"/>
  <c r="V394" i="2"/>
  <c r="V410" i="2"/>
  <c r="V153" i="2"/>
  <c r="V518" i="2"/>
  <c r="V550" i="2"/>
  <c r="V582" i="2"/>
  <c r="V614" i="2"/>
  <c r="P646" i="2"/>
  <c r="V773" i="2"/>
  <c r="V805" i="2"/>
  <c r="V466" i="2"/>
  <c r="P197" i="2"/>
  <c r="V675" i="2"/>
  <c r="V470" i="2"/>
  <c r="V643" i="2"/>
  <c r="V655" i="2"/>
  <c r="V727" i="2"/>
  <c r="V716" i="2"/>
  <c r="V755" i="2"/>
  <c r="P36" i="2"/>
  <c r="P84" i="2"/>
  <c r="P107" i="2"/>
  <c r="V134" i="2"/>
  <c r="V55" i="2"/>
  <c r="V267" i="2"/>
  <c r="V641" i="2"/>
  <c r="V788" i="2"/>
  <c r="V128" i="2"/>
  <c r="V291" i="2"/>
  <c r="V439" i="2"/>
  <c r="V704" i="2"/>
  <c r="V67" i="2"/>
  <c r="V60" i="2"/>
  <c r="P21" i="2"/>
  <c r="P15" i="2"/>
  <c r="P73" i="2"/>
  <c r="P100" i="2"/>
  <c r="P123" i="2"/>
  <c r="P143" i="2"/>
  <c r="P110" i="2"/>
  <c r="P126" i="2"/>
  <c r="P142" i="2"/>
  <c r="P174" i="2"/>
  <c r="P207" i="2"/>
  <c r="P210" i="2"/>
  <c r="P274" i="2"/>
  <c r="P306" i="2"/>
  <c r="P155" i="2"/>
  <c r="P436" i="2"/>
  <c r="P468" i="2"/>
  <c r="P660" i="2"/>
  <c r="P179" i="2"/>
  <c r="P167" i="2"/>
  <c r="P320" i="2"/>
  <c r="P336" i="2"/>
  <c r="P352" i="2"/>
  <c r="P368" i="2"/>
  <c r="P384" i="2"/>
  <c r="P400" i="2"/>
  <c r="P416" i="2"/>
  <c r="P689" i="2"/>
  <c r="P721" i="2"/>
  <c r="P753" i="2"/>
  <c r="P495" i="2"/>
  <c r="P279" i="2"/>
  <c r="P519" i="2"/>
  <c r="P577" i="2"/>
  <c r="P503" i="2"/>
  <c r="P567" i="2"/>
  <c r="P631" i="2"/>
  <c r="P661" i="2"/>
  <c r="V621" i="2"/>
  <c r="P906" i="2"/>
  <c r="V804" i="2"/>
  <c r="P760" i="2"/>
  <c r="P726" i="2"/>
  <c r="P826" i="2"/>
  <c r="V981" i="2"/>
  <c r="V262" i="2"/>
  <c r="P259" i="2"/>
  <c r="V456" i="2"/>
  <c r="P488" i="2"/>
  <c r="P648" i="2"/>
  <c r="P423" i="2"/>
  <c r="P455" i="2"/>
  <c r="P487" i="2"/>
  <c r="P421" i="2"/>
  <c r="P485" i="2"/>
  <c r="P741" i="2"/>
  <c r="P81" i="2"/>
  <c r="V445" i="2"/>
  <c r="P611" i="2"/>
  <c r="P750" i="2"/>
  <c r="P686" i="2"/>
  <c r="P591" i="2"/>
  <c r="P160" i="2"/>
  <c r="P226" i="2"/>
  <c r="P290" i="2"/>
  <c r="P228" i="2"/>
  <c r="P260" i="2"/>
  <c r="P292" i="2"/>
  <c r="P109" i="2"/>
  <c r="P193" i="2"/>
  <c r="P257" i="2"/>
  <c r="P315" i="2"/>
  <c r="P347" i="2"/>
  <c r="P379" i="2"/>
  <c r="P411" i="2"/>
  <c r="P173" i="2"/>
  <c r="P321" i="2"/>
  <c r="P353" i="2"/>
  <c r="P385" i="2"/>
  <c r="P417" i="2"/>
  <c r="P516" i="2"/>
  <c r="P548" i="2"/>
  <c r="P580" i="2"/>
  <c r="P612" i="2"/>
  <c r="P133" i="2"/>
  <c r="P312" i="2"/>
  <c r="P237" i="2"/>
  <c r="P430" i="2"/>
  <c r="P301" i="2"/>
  <c r="P474" i="2"/>
  <c r="P514" i="2"/>
  <c r="P546" i="2"/>
  <c r="P578" i="2"/>
  <c r="P610" i="2"/>
  <c r="P642" i="2"/>
  <c r="P769" i="2"/>
  <c r="P801" i="2"/>
  <c r="P454" i="2"/>
  <c r="P185" i="2"/>
  <c r="P671" i="2"/>
  <c r="P277" i="2"/>
  <c r="P731" i="2"/>
  <c r="P751" i="2"/>
  <c r="P783" i="2"/>
  <c r="P954" i="2"/>
  <c r="P986" i="2"/>
  <c r="P668" i="2"/>
  <c r="P856" i="2"/>
  <c r="P888" i="2"/>
  <c r="P920" i="2"/>
  <c r="P952" i="2"/>
  <c r="P703" i="2"/>
  <c r="P992" i="2"/>
  <c r="P823" i="2"/>
  <c r="P779" i="2"/>
  <c r="P719" i="2"/>
  <c r="P852" i="2"/>
  <c r="P24" i="2"/>
  <c r="P25" i="2"/>
  <c r="P46" i="2"/>
  <c r="P71" i="2"/>
  <c r="P64" i="2"/>
  <c r="P16" i="2"/>
  <c r="P146" i="2"/>
  <c r="P148" i="2"/>
  <c r="P180" i="2"/>
  <c r="P98" i="2"/>
  <c r="P216" i="2"/>
  <c r="P248" i="2"/>
  <c r="P280" i="2"/>
  <c r="P157" i="2"/>
  <c r="P335" i="2"/>
  <c r="P367" i="2"/>
  <c r="P399" i="2"/>
  <c r="P121" i="2"/>
  <c r="P341" i="2"/>
  <c r="P373" i="2"/>
  <c r="P405" i="2"/>
  <c r="P504" i="2"/>
  <c r="P536" i="2"/>
  <c r="P568" i="2"/>
  <c r="P600" i="2"/>
  <c r="P632" i="2"/>
  <c r="P322" i="2"/>
  <c r="P338" i="2"/>
  <c r="P354" i="2"/>
  <c r="P370" i="2"/>
  <c r="P386" i="2"/>
  <c r="P402" i="2"/>
  <c r="P418" i="2"/>
  <c r="P502" i="2"/>
  <c r="P534" i="2"/>
  <c r="P566" i="2"/>
  <c r="P598" i="2"/>
  <c r="P630" i="2"/>
  <c r="P662" i="2"/>
  <c r="P789" i="2"/>
  <c r="P213" i="2"/>
  <c r="P422" i="2"/>
  <c r="P691" i="2"/>
  <c r="P651" i="2"/>
  <c r="P715" i="2"/>
  <c r="P739" i="2"/>
  <c r="P771" i="2"/>
  <c r="P803" i="2"/>
  <c r="P672" i="2"/>
  <c r="P942" i="2"/>
  <c r="P974" i="2"/>
  <c r="P1006" i="2"/>
  <c r="P844" i="2"/>
  <c r="P876" i="2"/>
  <c r="P26" i="2"/>
  <c r="P45" i="2"/>
  <c r="P139" i="2"/>
  <c r="V451" i="2"/>
  <c r="V599" i="2"/>
  <c r="V766" i="2"/>
  <c r="V875" i="2"/>
  <c r="V939" i="2"/>
  <c r="V541" i="2"/>
  <c r="P787" i="2"/>
  <c r="P958" i="2"/>
  <c r="P990" i="2"/>
  <c r="V676" i="2"/>
  <c r="V815" i="2"/>
  <c r="P860" i="2"/>
  <c r="P892" i="2"/>
  <c r="P924" i="2"/>
  <c r="P956" i="2"/>
  <c r="P996" i="2"/>
  <c r="V819" i="2"/>
  <c r="P695" i="2"/>
  <c r="P982" i="2"/>
  <c r="V932" i="2"/>
  <c r="V29" i="2"/>
  <c r="V49" i="2"/>
  <c r="V20" i="2"/>
  <c r="V75" i="2"/>
  <c r="V68" i="2"/>
  <c r="V38" i="2"/>
  <c r="V152" i="2"/>
  <c r="V184" i="2"/>
  <c r="V141" i="2"/>
  <c r="V218" i="2"/>
  <c r="V250" i="2"/>
  <c r="V282" i="2"/>
  <c r="V42" i="2"/>
  <c r="P220" i="2"/>
  <c r="P252" i="2"/>
  <c r="P284" i="2"/>
  <c r="P82" i="2"/>
  <c r="P241" i="2"/>
  <c r="P305" i="2"/>
  <c r="P339" i="2"/>
  <c r="P371" i="2"/>
  <c r="P403" i="2"/>
  <c r="P233" i="2"/>
  <c r="P313" i="2"/>
  <c r="P345" i="2"/>
  <c r="P377" i="2"/>
  <c r="P409" i="2"/>
  <c r="P508" i="2"/>
  <c r="P540" i="2"/>
  <c r="P572" i="2"/>
  <c r="P604" i="2"/>
  <c r="P636" i="2"/>
  <c r="P217" i="2"/>
  <c r="P478" i="2"/>
  <c r="P265" i="2"/>
  <c r="P458" i="2"/>
  <c r="P506" i="2"/>
  <c r="P538" i="2"/>
  <c r="P570" i="2"/>
  <c r="P602" i="2"/>
  <c r="P634" i="2"/>
  <c r="P697" i="2"/>
  <c r="P729" i="2"/>
  <c r="P761" i="2"/>
  <c r="P793" i="2"/>
  <c r="P434" i="2"/>
  <c r="P663" i="2"/>
  <c r="V711" i="2"/>
  <c r="V700" i="2"/>
  <c r="V743" i="2"/>
  <c r="P775" i="2"/>
  <c r="P807" i="2"/>
  <c r="P680" i="2"/>
  <c r="P946" i="2"/>
  <c r="P978" i="2"/>
  <c r="P1010" i="2"/>
  <c r="V848" i="2"/>
  <c r="P880" i="2"/>
  <c r="P912" i="2"/>
  <c r="P944" i="2"/>
  <c r="P976" i="2"/>
  <c r="P984" i="2"/>
  <c r="V181" i="2"/>
  <c r="P683" i="2"/>
  <c r="V659" i="2"/>
  <c r="V763" i="2"/>
  <c r="V966" i="2"/>
  <c r="V916" i="2"/>
  <c r="V63" i="2"/>
  <c r="V52" i="2"/>
  <c r="V170" i="2"/>
  <c r="V172" i="2"/>
  <c r="V240" i="2"/>
  <c r="V272" i="2"/>
  <c r="V304" i="2"/>
  <c r="V149" i="2"/>
  <c r="V327" i="2"/>
  <c r="V359" i="2"/>
  <c r="V391" i="2"/>
  <c r="V113" i="2"/>
  <c r="V333" i="2"/>
  <c r="V365" i="2"/>
  <c r="V397" i="2"/>
  <c r="V496" i="2"/>
  <c r="V528" i="2"/>
  <c r="V560" i="2"/>
  <c r="V592" i="2"/>
  <c r="V624" i="2"/>
  <c r="V656" i="2"/>
  <c r="V177" i="2"/>
  <c r="V431" i="2"/>
  <c r="V463" i="2"/>
  <c r="V318" i="2"/>
  <c r="V334" i="2"/>
  <c r="V350" i="2"/>
  <c r="V366" i="2"/>
  <c r="V382" i="2"/>
  <c r="V398" i="2"/>
  <c r="V414" i="2"/>
  <c r="V494" i="2"/>
  <c r="V526" i="2"/>
  <c r="V558" i="2"/>
  <c r="P590" i="2"/>
  <c r="P622" i="2"/>
  <c r="P654" i="2"/>
  <c r="P781" i="2"/>
  <c r="P813" i="2"/>
  <c r="P169" i="2"/>
  <c r="V482" i="2"/>
  <c r="V747" i="2"/>
  <c r="V998" i="2"/>
  <c r="P831" i="2"/>
  <c r="P913" i="2"/>
  <c r="P851" i="2"/>
  <c r="P941" i="2"/>
  <c r="P971" i="2"/>
  <c r="P883" i="2"/>
  <c r="P18" i="2"/>
  <c r="P41" i="2"/>
  <c r="P99" i="2"/>
  <c r="P131" i="2"/>
  <c r="P114" i="2"/>
  <c r="P130" i="2"/>
  <c r="P150" i="2"/>
  <c r="P182" i="2"/>
  <c r="P674" i="2"/>
  <c r="P543" i="2"/>
  <c r="P957" i="2"/>
  <c r="P587" i="2"/>
  <c r="P724" i="2"/>
  <c r="P559" i="2"/>
  <c r="P838" i="2"/>
  <c r="P816" i="2"/>
  <c r="P605" i="2"/>
  <c r="P1001" i="2"/>
  <c r="P786" i="2"/>
  <c r="P967" i="2"/>
  <c r="P17" i="2"/>
  <c r="P19" i="2"/>
  <c r="P62" i="2"/>
  <c r="P69" i="2"/>
  <c r="P96" i="2"/>
  <c r="P87" i="2"/>
  <c r="P119" i="2"/>
  <c r="P101" i="2"/>
  <c r="P108" i="2"/>
  <c r="P124" i="2"/>
  <c r="P140" i="2"/>
  <c r="P97" i="2"/>
  <c r="P203" i="2"/>
  <c r="P206" i="2"/>
  <c r="P238" i="2"/>
  <c r="P270" i="2"/>
  <c r="P302" i="2"/>
  <c r="P204" i="2"/>
  <c r="P211" i="2"/>
  <c r="P275" i="2"/>
  <c r="P200" i="2"/>
  <c r="P287" i="2"/>
  <c r="P432" i="2"/>
  <c r="P464" i="2"/>
  <c r="P271" i="2"/>
  <c r="P70" i="2"/>
  <c r="P239" i="2"/>
  <c r="P437" i="2"/>
  <c r="P639" i="2"/>
  <c r="P870" i="2"/>
  <c r="P849" i="2"/>
  <c r="P908" i="2"/>
  <c r="P940" i="2"/>
  <c r="P972" i="2"/>
  <c r="P827" i="2"/>
  <c r="P1012" i="2"/>
  <c r="P811" i="2"/>
  <c r="P884" i="2"/>
  <c r="P980" i="2"/>
  <c r="P44" i="2"/>
  <c r="P56" i="2"/>
  <c r="P83" i="2"/>
  <c r="P90" i="2"/>
  <c r="P168" i="2"/>
  <c r="P234" i="2"/>
  <c r="P266" i="2"/>
  <c r="P298" i="2"/>
  <c r="P236" i="2"/>
  <c r="P268" i="2"/>
  <c r="P300" i="2"/>
  <c r="P209" i="2"/>
  <c r="P273" i="2"/>
  <c r="P323" i="2"/>
  <c r="P355" i="2"/>
  <c r="P387" i="2"/>
  <c r="P419" i="2"/>
  <c r="P189" i="2"/>
  <c r="P285" i="2"/>
  <c r="P329" i="2"/>
  <c r="P361" i="2"/>
  <c r="P393" i="2"/>
  <c r="P492" i="2"/>
  <c r="P524" i="2"/>
  <c r="P556" i="2"/>
  <c r="P588" i="2"/>
  <c r="P620" i="2"/>
  <c r="P652" i="2"/>
  <c r="P269" i="2"/>
  <c r="P446" i="2"/>
  <c r="P426" i="2"/>
  <c r="P490" i="2"/>
  <c r="P522" i="2"/>
  <c r="P554" i="2"/>
  <c r="P586" i="2"/>
  <c r="P618" i="2"/>
  <c r="P650" i="2"/>
  <c r="P713" i="2"/>
  <c r="P777" i="2"/>
  <c r="P809" i="2"/>
  <c r="P145" i="2"/>
  <c r="P450" i="2"/>
  <c r="P679" i="2"/>
  <c r="P438" i="2"/>
  <c r="P699" i="2"/>
  <c r="P723" i="2"/>
  <c r="P759" i="2"/>
  <c r="P791" i="2"/>
  <c r="P962" i="2"/>
  <c r="P994" i="2"/>
  <c r="P684" i="2"/>
  <c r="P864" i="2"/>
  <c r="P896" i="2"/>
  <c r="P928" i="2"/>
  <c r="P960" i="2"/>
  <c r="P735" i="2"/>
  <c r="P1000" i="2"/>
  <c r="V413" i="2"/>
  <c r="P406" i="2"/>
  <c r="P606" i="2"/>
  <c r="P638" i="2"/>
  <c r="P765" i="2"/>
  <c r="P797" i="2"/>
  <c r="P667" i="2"/>
  <c r="P253" i="2"/>
  <c r="P934" i="2"/>
  <c r="P988" i="2"/>
  <c r="V985" i="2"/>
  <c r="V897" i="2"/>
  <c r="V115" i="2"/>
  <c r="V43" i="2"/>
  <c r="V93" i="2"/>
  <c r="V106" i="2"/>
  <c r="V122" i="2"/>
  <c r="V138" i="2"/>
  <c r="V166" i="2"/>
  <c r="V199" i="2"/>
  <c r="V202" i="2"/>
  <c r="V196" i="2"/>
  <c r="V147" i="2"/>
  <c r="V428" i="2"/>
  <c r="V460" i="2"/>
  <c r="V159" i="2"/>
  <c r="V427" i="2"/>
  <c r="V459" i="2"/>
  <c r="V491" i="2"/>
  <c r="V316" i="2"/>
  <c r="V332" i="2"/>
  <c r="V348" i="2"/>
  <c r="V364" i="2"/>
  <c r="V380" i="2"/>
  <c r="V396" i="2"/>
  <c r="V412" i="2"/>
  <c r="V183" i="2"/>
  <c r="V681" i="2"/>
  <c r="V745" i="2"/>
  <c r="V481" i="2"/>
  <c r="V433" i="2"/>
  <c r="V561" i="2"/>
  <c r="V625" i="2"/>
  <c r="V477" i="2"/>
  <c r="V551" i="2"/>
  <c r="V615" i="2"/>
  <c r="V553" i="2"/>
  <c r="V617" i="2"/>
  <c r="V736" i="2"/>
  <c r="V752" i="2"/>
  <c r="V657" i="2"/>
  <c r="V690" i="2"/>
  <c r="V730" i="2"/>
  <c r="V607" i="2"/>
  <c r="V557" i="2"/>
  <c r="V814" i="2"/>
  <c r="V866" i="2"/>
  <c r="V898" i="2"/>
  <c r="V930" i="2"/>
  <c r="V696" i="2"/>
  <c r="V796" i="2"/>
  <c r="V824" i="2"/>
  <c r="V845" i="2"/>
  <c r="V877" i="2"/>
  <c r="V917" i="2"/>
  <c r="V820" i="2"/>
  <c r="V907" i="2"/>
  <c r="V973" i="2"/>
  <c r="V802" i="2"/>
  <c r="V937" i="2"/>
  <c r="V969" i="2"/>
  <c r="V911" i="2"/>
  <c r="V1003" i="2"/>
  <c r="V867" i="2"/>
  <c r="V863" i="2"/>
  <c r="V997" i="2"/>
  <c r="V627" i="2"/>
  <c r="V497" i="2"/>
  <c r="V629" i="2"/>
  <c r="V523" i="2"/>
  <c r="V637" i="2"/>
  <c r="V746" i="2"/>
  <c r="P714" i="2"/>
  <c r="P902" i="2"/>
  <c r="P901" i="2"/>
  <c r="P865" i="2"/>
  <c r="P792" i="2"/>
  <c r="P955" i="2"/>
  <c r="P794" i="2"/>
  <c r="P22" i="2"/>
  <c r="P53" i="2"/>
  <c r="P31" i="2"/>
  <c r="P80" i="2"/>
  <c r="P51" i="2"/>
  <c r="P103" i="2"/>
  <c r="P135" i="2"/>
  <c r="P116" i="2"/>
  <c r="P132" i="2"/>
  <c r="P187" i="2"/>
  <c r="P190" i="2"/>
  <c r="P222" i="2"/>
  <c r="P254" i="2"/>
  <c r="P286" i="2"/>
  <c r="P78" i="2"/>
  <c r="P243" i="2"/>
  <c r="P307" i="2"/>
  <c r="P247" i="2"/>
  <c r="P448" i="2"/>
  <c r="P480" i="2"/>
  <c r="P231" i="2"/>
  <c r="V425" i="2"/>
  <c r="P489" i="2"/>
  <c r="P469" i="2"/>
  <c r="V701" i="2"/>
  <c r="V733" i="2"/>
  <c r="V829" i="2"/>
  <c r="V429" i="2"/>
  <c r="V47" i="2"/>
  <c r="V513" i="2"/>
  <c r="V563" i="2"/>
  <c r="V533" i="2"/>
  <c r="V619" i="2"/>
  <c r="V738" i="2"/>
  <c r="V678" i="2"/>
  <c r="V623" i="2"/>
  <c r="V589" i="2"/>
  <c r="V798" i="2"/>
  <c r="V925" i="2"/>
  <c r="V919" i="2"/>
  <c r="BE15" i="4"/>
  <c r="BX14" i="4"/>
  <c r="BC174" i="4"/>
  <c r="AA798" i="2" l="1"/>
  <c r="AA733" i="2"/>
  <c r="AA969" i="2"/>
  <c r="AA930" i="2"/>
  <c r="AA553" i="2"/>
  <c r="AA396" i="2"/>
  <c r="AA147" i="2"/>
  <c r="AA34" i="2"/>
  <c r="BS34" i="2" s="1"/>
  <c r="AA224" i="2"/>
  <c r="AA414" i="2"/>
  <c r="AA592" i="2"/>
  <c r="AA304" i="2"/>
  <c r="AA181" i="2"/>
  <c r="AA20" i="2"/>
  <c r="BQ20" i="2" s="1"/>
  <c r="AA754" i="2"/>
  <c r="AA445" i="2"/>
  <c r="AA262" i="2"/>
  <c r="AA742" i="2"/>
  <c r="AA887" i="2"/>
  <c r="AA727" i="2"/>
  <c r="AA773" i="2"/>
  <c r="AA394" i="2"/>
  <c r="AA415" i="2"/>
  <c r="AA938" i="2"/>
  <c r="AA594" i="2"/>
  <c r="AA369" i="2"/>
  <c r="AA244" i="2"/>
  <c r="AA407" i="2"/>
  <c r="AA795" i="2"/>
  <c r="AA717" i="2"/>
  <c r="AA933" i="2"/>
  <c r="AA283" i="2"/>
  <c r="AA356" i="2"/>
  <c r="AA857" i="2"/>
  <c r="AA310" i="2"/>
  <c r="AA837" i="2"/>
  <c r="AA392" i="2"/>
  <c r="AA836" i="2"/>
  <c r="AA501" i="2"/>
  <c r="AA472" i="2"/>
  <c r="AA800" i="2"/>
  <c r="AA465" i="2"/>
  <c r="AA649" i="2"/>
  <c r="AA869" i="2"/>
  <c r="AA328" i="2"/>
  <c r="AA589" i="2"/>
  <c r="AA701" i="2"/>
  <c r="AA919" i="2"/>
  <c r="AA623" i="2"/>
  <c r="AA533" i="2"/>
  <c r="AA429" i="2"/>
  <c r="AA637" i="2"/>
  <c r="AA627" i="2"/>
  <c r="AA1003" i="2"/>
  <c r="AA802" i="2"/>
  <c r="AA917" i="2"/>
  <c r="AA796" i="2"/>
  <c r="AA866" i="2"/>
  <c r="AA730" i="2"/>
  <c r="AA736" i="2"/>
  <c r="AA551" i="2"/>
  <c r="AA433" i="2"/>
  <c r="AA183" i="2"/>
  <c r="AA364" i="2"/>
  <c r="AA491" i="2"/>
  <c r="AA460" i="2"/>
  <c r="AA202" i="2"/>
  <c r="AA122" i="2"/>
  <c r="AA115" i="2"/>
  <c r="AA897" i="2"/>
  <c r="AA595" i="2"/>
  <c r="AA482" i="2"/>
  <c r="AA526" i="2"/>
  <c r="AA382" i="2"/>
  <c r="AA318" i="2"/>
  <c r="AA656" i="2"/>
  <c r="AA528" i="2"/>
  <c r="AA333" i="2"/>
  <c r="AA327" i="2"/>
  <c r="AA240" i="2"/>
  <c r="AA63" i="2"/>
  <c r="AA659" i="2"/>
  <c r="AA848" i="2"/>
  <c r="AA700" i="2"/>
  <c r="AA42" i="2"/>
  <c r="BT42" i="2" s="1"/>
  <c r="AA141" i="2"/>
  <c r="AA68" i="2"/>
  <c r="AA29" i="2"/>
  <c r="BP29" i="2" s="1"/>
  <c r="AA676" i="2"/>
  <c r="AA993" i="2"/>
  <c r="AA670" i="2"/>
  <c r="AA939" i="2"/>
  <c r="AA875" i="2"/>
  <c r="AA575" i="2"/>
  <c r="AA191" i="2"/>
  <c r="AA456" i="2"/>
  <c r="AA981" i="2"/>
  <c r="AA804" i="2"/>
  <c r="AA878" i="2"/>
  <c r="AA581" i="2"/>
  <c r="AA311" i="2"/>
  <c r="AA77" i="2"/>
  <c r="AA858" i="2"/>
  <c r="AA55" i="2"/>
  <c r="AA134" i="2"/>
  <c r="AA755" i="2"/>
  <c r="AA643" i="2"/>
  <c r="AA466" i="2"/>
  <c r="AA614" i="2"/>
  <c r="AA153" i="2"/>
  <c r="AA362" i="2"/>
  <c r="AA245" i="2"/>
  <c r="AA552" i="2"/>
  <c r="AA325" i="2"/>
  <c r="AA351" i="2"/>
  <c r="AA296" i="2"/>
  <c r="AA230" i="2"/>
  <c r="AA950" i="2"/>
  <c r="AA936" i="2"/>
  <c r="AA767" i="2"/>
  <c r="AA647" i="2"/>
  <c r="AA658" i="2"/>
  <c r="AA530" i="2"/>
  <c r="AA462" i="2"/>
  <c r="AA628" i="2"/>
  <c r="AA500" i="2"/>
  <c r="AA297" i="2"/>
  <c r="AA363" i="2"/>
  <c r="AA308" i="2"/>
  <c r="AA242" i="2"/>
  <c r="AA39" i="2"/>
  <c r="BO39" i="2" s="1"/>
  <c r="AA453" i="2"/>
  <c r="AA943" i="2"/>
  <c r="AA452" i="2"/>
  <c r="AA778" i="2"/>
  <c r="AA510" i="2"/>
  <c r="AA640" i="2"/>
  <c r="AA512" i="2"/>
  <c r="AA317" i="2"/>
  <c r="AA343" i="2"/>
  <c r="AA256" i="2"/>
  <c r="AA154" i="2"/>
  <c r="AA32" i="2"/>
  <c r="BS32" i="2" s="1"/>
  <c r="AA987" i="2"/>
  <c r="AA493" i="2"/>
  <c r="AA457" i="2"/>
  <c r="AA762" i="2"/>
  <c r="AA855" i="2"/>
  <c r="AA776" i="2"/>
  <c r="AA832" i="2"/>
  <c r="AA882" i="2"/>
  <c r="AA718" i="2"/>
  <c r="AA653" i="2"/>
  <c r="AA593" i="2"/>
  <c r="AA825" i="2"/>
  <c r="AA388" i="2"/>
  <c r="AA324" i="2"/>
  <c r="AA299" i="2"/>
  <c r="AA151" i="2"/>
  <c r="AA854" i="2"/>
  <c r="AA923" i="2"/>
  <c r="AA768" i="2"/>
  <c r="AA539" i="2"/>
  <c r="AA441" i="2"/>
  <c r="AA188" i="2"/>
  <c r="AA27" i="2"/>
  <c r="BP27" i="2" s="1"/>
  <c r="AA37" i="2"/>
  <c r="BQ37" i="2" s="1"/>
  <c r="AA61" i="2"/>
  <c r="AA879" i="2"/>
  <c r="AA899" i="2"/>
  <c r="AA810" i="2"/>
  <c r="AA828" i="2"/>
  <c r="AA842" i="2"/>
  <c r="AA633" i="2"/>
  <c r="AA846" i="2"/>
  <c r="AA521" i="2"/>
  <c r="AA601" i="2"/>
  <c r="AA118" i="2"/>
  <c r="AA889" i="2"/>
  <c r="AA505" i="2"/>
  <c r="AA178" i="2"/>
  <c r="AA961" i="2"/>
  <c r="AA818" i="2"/>
  <c r="AA682" i="2"/>
  <c r="AA535" i="2"/>
  <c r="AA235" i="2"/>
  <c r="AA425" i="2"/>
  <c r="AA863" i="2"/>
  <c r="AA845" i="2"/>
  <c r="AA657" i="2"/>
  <c r="AA745" i="2"/>
  <c r="AA427" i="2"/>
  <c r="AA93" i="2"/>
  <c r="AA998" i="2"/>
  <c r="AA350" i="2"/>
  <c r="AA391" i="2"/>
  <c r="AA966" i="2"/>
  <c r="AA250" i="2"/>
  <c r="AA932" i="2"/>
  <c r="AA541" i="2"/>
  <c r="AA609" i="2"/>
  <c r="AA67" i="2"/>
  <c r="AA66" i="2"/>
  <c r="AA344" i="2"/>
  <c r="AA550" i="2"/>
  <c r="AA616" i="2"/>
  <c r="AA201" i="2"/>
  <c r="AA948" i="2"/>
  <c r="AA817" i="2"/>
  <c r="AA435" i="2"/>
  <c r="AA117" i="2"/>
  <c r="AA144" i="2"/>
  <c r="AA127" i="2"/>
  <c r="AA105" i="2"/>
  <c r="AA780" i="2"/>
  <c r="AA965" i="2"/>
  <c r="AA926" i="2"/>
  <c r="AA709" i="2"/>
  <c r="AA79" i="2"/>
  <c r="AA40" i="2"/>
  <c r="BR40" i="2" s="1"/>
  <c r="AA1007" i="2"/>
  <c r="AA758" i="2"/>
  <c r="AA104" i="2"/>
  <c r="AA720" i="2"/>
  <c r="AA644" i="2"/>
  <c r="AA915" i="2"/>
  <c r="AA821" i="2"/>
  <c r="AA278" i="2"/>
  <c r="AA706" i="2"/>
  <c r="AA1011" i="2"/>
  <c r="AA192" i="2"/>
  <c r="AA251" i="2"/>
  <c r="AA925" i="2"/>
  <c r="AA678" i="2"/>
  <c r="AA563" i="2"/>
  <c r="AA829" i="2"/>
  <c r="AA523" i="2"/>
  <c r="AA997" i="2"/>
  <c r="AA911" i="2"/>
  <c r="AA973" i="2"/>
  <c r="AA877" i="2"/>
  <c r="AA696" i="2"/>
  <c r="AA814" i="2"/>
  <c r="AA690" i="2"/>
  <c r="AA617" i="2"/>
  <c r="AA477" i="2"/>
  <c r="AA481" i="2"/>
  <c r="AA412" i="2"/>
  <c r="AA348" i="2"/>
  <c r="AA459" i="2"/>
  <c r="AA428" i="2"/>
  <c r="AA199" i="2"/>
  <c r="AA106" i="2"/>
  <c r="AA58" i="2"/>
  <c r="AA772" i="2"/>
  <c r="AA413" i="2"/>
  <c r="AA665" i="2"/>
  <c r="AA964" i="2"/>
  <c r="AA494" i="2"/>
  <c r="AA366" i="2"/>
  <c r="AA463" i="2"/>
  <c r="AA624" i="2"/>
  <c r="AA496" i="2"/>
  <c r="AA113" i="2"/>
  <c r="AA149" i="2"/>
  <c r="AA172" i="2"/>
  <c r="AA916" i="2"/>
  <c r="AA711" i="2"/>
  <c r="AA282" i="2"/>
  <c r="AA184" i="2"/>
  <c r="AA75" i="2"/>
  <c r="AA28" i="2"/>
  <c r="BP28" i="2" s="1"/>
  <c r="AA819" i="2"/>
  <c r="AA895" i="2"/>
  <c r="AA171" i="2"/>
  <c r="AA881" i="2"/>
  <c r="AA784" i="2"/>
  <c r="AA599" i="2"/>
  <c r="AA158" i="2"/>
  <c r="AA60" i="2"/>
  <c r="AA704" i="2"/>
  <c r="AA693" i="2"/>
  <c r="AA291" i="2"/>
  <c r="AA14" i="2"/>
  <c r="AA641" i="2"/>
  <c r="AA376" i="2"/>
  <c r="AA716" i="2"/>
  <c r="AA470" i="2"/>
  <c r="AA805" i="2"/>
  <c r="AA582" i="2"/>
  <c r="AA410" i="2"/>
  <c r="AA346" i="2"/>
  <c r="AA137" i="2"/>
  <c r="AA520" i="2"/>
  <c r="AA261" i="2"/>
  <c r="AA319" i="2"/>
  <c r="AA264" i="2"/>
  <c r="AA688" i="2"/>
  <c r="AA904" i="2"/>
  <c r="AA970" i="2"/>
  <c r="AA732" i="2"/>
  <c r="AA205" i="2"/>
  <c r="AA626" i="2"/>
  <c r="AA498" i="2"/>
  <c r="AA467" i="2"/>
  <c r="AA596" i="2"/>
  <c r="AA401" i="2"/>
  <c r="AA221" i="2"/>
  <c r="AA331" i="2"/>
  <c r="AA276" i="2"/>
  <c r="AA176" i="2"/>
  <c r="AA806" i="2"/>
  <c r="AA112" i="2"/>
  <c r="AA890" i="2"/>
  <c r="AA258" i="2"/>
  <c r="AA900" i="2"/>
  <c r="AA293" i="2"/>
  <c r="AA342" i="2"/>
  <c r="AA447" i="2"/>
  <c r="AA608" i="2"/>
  <c r="AA165" i="2"/>
  <c r="AA86" i="2"/>
  <c r="AA702" i="2"/>
  <c r="AA749" i="2"/>
  <c r="AA461" i="2"/>
  <c r="AA983" i="2"/>
  <c r="AA995" i="2"/>
  <c r="AA573" i="2"/>
  <c r="AA812" i="2"/>
  <c r="AA850" i="2"/>
  <c r="AA449" i="2"/>
  <c r="AA583" i="2"/>
  <c r="AA529" i="2"/>
  <c r="AA372" i="2"/>
  <c r="AA208" i="2"/>
  <c r="AA35" i="2"/>
  <c r="BP35" i="2" s="1"/>
  <c r="AA163" i="2"/>
  <c r="AA999" i="2"/>
  <c r="AA764" i="2"/>
  <c r="AA873" i="2"/>
  <c r="AA94" i="2"/>
  <c r="AA525" i="2"/>
  <c r="AA303" i="2"/>
  <c r="AA136" i="2"/>
  <c r="AA54" i="2"/>
  <c r="AA1009" i="2"/>
  <c r="AA835" i="2"/>
  <c r="AA929" i="2"/>
  <c r="AA756" i="2"/>
  <c r="AA569" i="2"/>
  <c r="AA738" i="2"/>
  <c r="AA513" i="2"/>
  <c r="AA629" i="2"/>
  <c r="AA907" i="2"/>
  <c r="AA557" i="2"/>
  <c r="AA625" i="2"/>
  <c r="AA332" i="2"/>
  <c r="AA166" i="2"/>
  <c r="AA918" i="2"/>
  <c r="AA431" i="2"/>
  <c r="AA397" i="2"/>
  <c r="AA170" i="2"/>
  <c r="AA152" i="2"/>
  <c r="AA295" i="2"/>
  <c r="AA922" i="2"/>
  <c r="AA621" i="2"/>
  <c r="AA439" i="2"/>
  <c r="AA267" i="2"/>
  <c r="AA675" i="2"/>
  <c r="AA330" i="2"/>
  <c r="AA232" i="2"/>
  <c r="AA872" i="2"/>
  <c r="AA486" i="2"/>
  <c r="AA442" i="2"/>
  <c r="AA564" i="2"/>
  <c r="AA289" i="2"/>
  <c r="AA579" i="2"/>
  <c r="AA408" i="2"/>
  <c r="AA381" i="2"/>
  <c r="AA156" i="2"/>
  <c r="AA555" i="2"/>
  <c r="AA782" i="2"/>
  <c r="AA770" i="2"/>
  <c r="AA420" i="2"/>
  <c r="AA476" i="2"/>
  <c r="AA847" i="2"/>
  <c r="AA841" i="2"/>
  <c r="AA120" i="2"/>
  <c r="AA885" i="2"/>
  <c r="AA507" i="2"/>
  <c r="AA740" i="2"/>
  <c r="AA959" i="2"/>
  <c r="AA757" i="2"/>
  <c r="AA859" i="2"/>
  <c r="AA545" i="2"/>
  <c r="AA194" i="2"/>
  <c r="AA728" i="2"/>
  <c r="AA473" i="2"/>
  <c r="AA95" i="2"/>
  <c r="AA499" i="2"/>
  <c r="AA830" i="2"/>
  <c r="AA645" i="2"/>
  <c r="AA737" i="2"/>
  <c r="AA619" i="2"/>
  <c r="AA47" i="2"/>
  <c r="AA746" i="2"/>
  <c r="AA497" i="2"/>
  <c r="AA867" i="2"/>
  <c r="AA937" i="2"/>
  <c r="AA820" i="2"/>
  <c r="AA824" i="2"/>
  <c r="AA898" i="2"/>
  <c r="AA607" i="2"/>
  <c r="AA752" i="2"/>
  <c r="AA615" i="2"/>
  <c r="AA561" i="2"/>
  <c r="AA681" i="2"/>
  <c r="AA380" i="2"/>
  <c r="AA316" i="2"/>
  <c r="AA159" i="2"/>
  <c r="AA196" i="2"/>
  <c r="AA138" i="2"/>
  <c r="AA43" i="2"/>
  <c r="AA949" i="2"/>
  <c r="AA985" i="2"/>
  <c r="AA868" i="2"/>
  <c r="AA921" i="2"/>
  <c r="AA747" i="2"/>
  <c r="AA558" i="2"/>
  <c r="AA398" i="2"/>
  <c r="AA334" i="2"/>
  <c r="AA177" i="2"/>
  <c r="AA560" i="2"/>
  <c r="AA365" i="2"/>
  <c r="AA359" i="2"/>
  <c r="AA272" i="2"/>
  <c r="AA52" i="2"/>
  <c r="AA763" i="2"/>
  <c r="AA743" i="2"/>
  <c r="AA218" i="2"/>
  <c r="AA38" i="2"/>
  <c r="BR38" i="2" s="1"/>
  <c r="AA49" i="2"/>
  <c r="AA815" i="2"/>
  <c r="AA694" i="2"/>
  <c r="AA227" i="2"/>
  <c r="AA808" i="2"/>
  <c r="AA766" i="2"/>
  <c r="AA451" i="2"/>
  <c r="AA111" i="2"/>
  <c r="AA774" i="2"/>
  <c r="AA571" i="2"/>
  <c r="AA664" i="2"/>
  <c r="AA128" i="2"/>
  <c r="AA788" i="2"/>
  <c r="AA705" i="2"/>
  <c r="AA89" i="2"/>
  <c r="AA655" i="2"/>
  <c r="AA518" i="2"/>
  <c r="AA378" i="2"/>
  <c r="AA314" i="2"/>
  <c r="AA584" i="2"/>
  <c r="AA357" i="2"/>
  <c r="AA383" i="2"/>
  <c r="AA125" i="2"/>
  <c r="AA294" i="2"/>
  <c r="AA692" i="2"/>
  <c r="AA840" i="2"/>
  <c r="AA687" i="2"/>
  <c r="AA785" i="2"/>
  <c r="AA562" i="2"/>
  <c r="AA249" i="2"/>
  <c r="AA281" i="2"/>
  <c r="AA532" i="2"/>
  <c r="AA337" i="2"/>
  <c r="AA395" i="2"/>
  <c r="AA225" i="2"/>
  <c r="AA212" i="2"/>
  <c r="AA91" i="2"/>
  <c r="AA509" i="2"/>
  <c r="AA989" i="2"/>
  <c r="AA360" i="2"/>
  <c r="AA542" i="2"/>
  <c r="AA374" i="2"/>
  <c r="AA229" i="2"/>
  <c r="AA129" i="2"/>
  <c r="AA544" i="2"/>
  <c r="AA349" i="2"/>
  <c r="AA375" i="2"/>
  <c r="AA288" i="2"/>
  <c r="AA186" i="2"/>
  <c r="AA33" i="2"/>
  <c r="BV33" i="2" s="1"/>
  <c r="AA707" i="2"/>
  <c r="AA597" i="2"/>
  <c r="AA74" i="2"/>
  <c r="AA685" i="2"/>
  <c r="AA931" i="2"/>
  <c r="AA953" i="2"/>
  <c r="AA843" i="2"/>
  <c r="AA861" i="2"/>
  <c r="AA914" i="2"/>
  <c r="AA744" i="2"/>
  <c r="AA515" i="2"/>
  <c r="AA215" i="2"/>
  <c r="AA219" i="2"/>
  <c r="AA404" i="2"/>
  <c r="AA340" i="2"/>
  <c r="AA443" i="2"/>
  <c r="AA444" i="2"/>
  <c r="AA834" i="2"/>
  <c r="AA963" i="2"/>
  <c r="AA891" i="2"/>
  <c r="AA822" i="2"/>
  <c r="AA894" i="2"/>
  <c r="AA57" i="2"/>
  <c r="AA603" i="2"/>
  <c r="AA549" i="2"/>
  <c r="AA677" i="2"/>
  <c r="AA175" i="2"/>
  <c r="AA195" i="2"/>
  <c r="AA85" i="2"/>
  <c r="AA88" i="2"/>
  <c r="AA30" i="2"/>
  <c r="BQ30" i="2" s="1"/>
  <c r="AA903" i="2"/>
  <c r="AA977" i="2"/>
  <c r="AA927" i="2"/>
  <c r="AA853" i="2"/>
  <c r="AA874" i="2"/>
  <c r="AA698" i="2"/>
  <c r="AA708" i="2"/>
  <c r="AA669" i="2"/>
  <c r="AA871" i="2"/>
  <c r="AA947" i="2"/>
  <c r="AA910" i="2"/>
  <c r="AA635" i="2"/>
  <c r="AA440" i="2"/>
  <c r="AA246" i="2"/>
  <c r="AA975" i="2"/>
  <c r="AA748" i="2"/>
  <c r="AA833" i="2"/>
  <c r="AA484" i="2"/>
  <c r="AA23" i="2"/>
  <c r="BQ23" i="2" s="1"/>
  <c r="AA65" i="2"/>
  <c r="AA839" i="2"/>
  <c r="AA725" i="2"/>
  <c r="AA471" i="2"/>
  <c r="AA223" i="2"/>
  <c r="AA214" i="2"/>
  <c r="AA1005" i="2"/>
  <c r="AA909" i="2"/>
  <c r="AA710" i="2"/>
  <c r="AA92" i="2"/>
  <c r="AA979" i="2"/>
  <c r="AA527" i="2"/>
  <c r="AA263" i="2"/>
  <c r="AA886" i="2"/>
  <c r="AA905" i="2"/>
  <c r="AA537" i="2"/>
  <c r="AA673" i="2"/>
  <c r="AA483" i="2"/>
  <c r="AX900" i="2"/>
  <c r="AX447" i="2"/>
  <c r="AX165" i="2"/>
  <c r="AX749" i="2"/>
  <c r="AX983" i="2"/>
  <c r="AX573" i="2"/>
  <c r="AX850" i="2"/>
  <c r="AX583" i="2"/>
  <c r="AX208" i="2"/>
  <c r="AX163" i="2"/>
  <c r="AX764" i="2"/>
  <c r="AX94" i="2"/>
  <c r="AX303" i="2"/>
  <c r="AX54" i="2"/>
  <c r="AX835" i="2"/>
  <c r="AX569" i="2"/>
  <c r="AX857" i="2"/>
  <c r="AX626" i="2"/>
  <c r="AX742" i="2"/>
  <c r="AX545" i="2"/>
  <c r="AX293" i="2"/>
  <c r="AX608" i="2"/>
  <c r="AX702" i="2"/>
  <c r="AX461" i="2"/>
  <c r="AX812" i="2"/>
  <c r="AX449" i="2"/>
  <c r="AX529" i="2"/>
  <c r="AX999" i="2"/>
  <c r="AX873" i="2"/>
  <c r="AX525" i="2"/>
  <c r="AX136" i="2"/>
  <c r="AX1009" i="2"/>
  <c r="AX929" i="2"/>
  <c r="AX756" i="2"/>
  <c r="AX872" i="2"/>
  <c r="AX342" i="2"/>
  <c r="AX86" i="2"/>
  <c r="AX995" i="2"/>
  <c r="AX372" i="2"/>
  <c r="AX533" i="2"/>
  <c r="AX497" i="2"/>
  <c r="AX898" i="2"/>
  <c r="AX681" i="2"/>
  <c r="AX159" i="2"/>
  <c r="AX58" i="2"/>
  <c r="AX407" i="2"/>
  <c r="AX685" i="2"/>
  <c r="AX914" i="2"/>
  <c r="AX443" i="2"/>
  <c r="AX482" i="2"/>
  <c r="AX656" i="2"/>
  <c r="AX272" i="2"/>
  <c r="AX521" i="2"/>
  <c r="AX766" i="2"/>
  <c r="AX191" i="2"/>
  <c r="AX903" i="2"/>
  <c r="AX60" i="2"/>
  <c r="AX310" i="2"/>
  <c r="AX376" i="2"/>
  <c r="AX643" i="2"/>
  <c r="AX362" i="2"/>
  <c r="AX125" i="2"/>
  <c r="AX938" i="2"/>
  <c r="AX498" i="2"/>
  <c r="AX221" i="2"/>
  <c r="AX947" i="2"/>
  <c r="AX471" i="2"/>
  <c r="AX989" i="2"/>
  <c r="AX251" i="2"/>
  <c r="AX563" i="2"/>
  <c r="AX637" i="2"/>
  <c r="AX796" i="2"/>
  <c r="AX433" i="2"/>
  <c r="AX202" i="2"/>
  <c r="AX915" i="2"/>
  <c r="AX375" i="2"/>
  <c r="AX894" i="2"/>
  <c r="AX463" i="2"/>
  <c r="AX624" i="2"/>
  <c r="AX327" i="2"/>
  <c r="AX240" i="2"/>
  <c r="AX63" i="2"/>
  <c r="AX659" i="2"/>
  <c r="AX848" i="2"/>
  <c r="AX700" i="2"/>
  <c r="AX141" i="2"/>
  <c r="AX68" i="2"/>
  <c r="AX676" i="2"/>
  <c r="AX979" i="2"/>
  <c r="AX541" i="2"/>
  <c r="AX694" i="2"/>
  <c r="AX821" i="2"/>
  <c r="AX295" i="2"/>
  <c r="AX246" i="2"/>
  <c r="AX754" i="2"/>
  <c r="AX837" i="2"/>
  <c r="AX575" i="2"/>
  <c r="AX609" i="2"/>
  <c r="AX451" i="2"/>
  <c r="AX158" i="2"/>
  <c r="AX57" i="2"/>
  <c r="AX195" i="2"/>
  <c r="AX88" i="2"/>
  <c r="AX708" i="2"/>
  <c r="AX67" i="2"/>
  <c r="AX693" i="2"/>
  <c r="AX311" i="2"/>
  <c r="AX214" i="2"/>
  <c r="AX706" i="2"/>
  <c r="AX720" i="2"/>
  <c r="AX267" i="2"/>
  <c r="AX344" i="2"/>
  <c r="AX716" i="2"/>
  <c r="AX470" i="2"/>
  <c r="AX805" i="2"/>
  <c r="AX582" i="2"/>
  <c r="AX410" i="2"/>
  <c r="AX346" i="2"/>
  <c r="AX137" i="2"/>
  <c r="AX552" i="2"/>
  <c r="AX325" i="2"/>
  <c r="AX351" i="2"/>
  <c r="AX296" i="2"/>
  <c r="AX230" i="2"/>
  <c r="AX950" i="2"/>
  <c r="AX936" i="2"/>
  <c r="AX840" i="2"/>
  <c r="AX687" i="2"/>
  <c r="AX785" i="2"/>
  <c r="AX594" i="2"/>
  <c r="AX442" i="2"/>
  <c r="AX435" i="2"/>
  <c r="AX564" i="2"/>
  <c r="AX369" i="2"/>
  <c r="AX117" i="2"/>
  <c r="AX289" i="2"/>
  <c r="AX244" i="2"/>
  <c r="AX144" i="2"/>
  <c r="AX889" i="2"/>
  <c r="AX758" i="2"/>
  <c r="AX509" i="2"/>
  <c r="AX192" i="2"/>
  <c r="AX112" i="2"/>
  <c r="AX886" i="2"/>
  <c r="AX961" i="2"/>
  <c r="AX890" i="2"/>
  <c r="AX537" i="2"/>
  <c r="AX833" i="2"/>
  <c r="AX483" i="2"/>
  <c r="AX258" i="2"/>
  <c r="AX381" i="2"/>
  <c r="AX105" i="2"/>
  <c r="AX156" i="2"/>
  <c r="AX795" i="2"/>
  <c r="AX555" i="2"/>
  <c r="AX782" i="2"/>
  <c r="AX933" i="2"/>
  <c r="AX770" i="2"/>
  <c r="AX283" i="2"/>
  <c r="AX476" i="2"/>
  <c r="AX780" i="2"/>
  <c r="AX847" i="2"/>
  <c r="AX965" i="2"/>
  <c r="AX841" i="2"/>
  <c r="AX926" i="2"/>
  <c r="AX120" i="2"/>
  <c r="AX79" i="2"/>
  <c r="AX885" i="2"/>
  <c r="AX507" i="2"/>
  <c r="AX623" i="2"/>
  <c r="AX669" i="2"/>
  <c r="AX746" i="2"/>
  <c r="AX937" i="2"/>
  <c r="AX824" i="2"/>
  <c r="AX607" i="2"/>
  <c r="AX561" i="2"/>
  <c r="AX316" i="2"/>
  <c r="AX138" i="2"/>
  <c r="AX871" i="2"/>
  <c r="AX374" i="2"/>
  <c r="AX413" i="2"/>
  <c r="AX868" i="2"/>
  <c r="AX595" i="2"/>
  <c r="AX931" i="2"/>
  <c r="AX744" i="2"/>
  <c r="AX665" i="2"/>
  <c r="AX921" i="2"/>
  <c r="AX382" i="2"/>
  <c r="AX365" i="2"/>
  <c r="AX52" i="2"/>
  <c r="AX743" i="2"/>
  <c r="AX218" i="2"/>
  <c r="AX815" i="2"/>
  <c r="AX846" i="2"/>
  <c r="AX227" i="2"/>
  <c r="AX784" i="2"/>
  <c r="AX328" i="2"/>
  <c r="AX445" i="2"/>
  <c r="AX456" i="2"/>
  <c r="AX981" i="2"/>
  <c r="AX804" i="2"/>
  <c r="AX740" i="2"/>
  <c r="AX664" i="2"/>
  <c r="AX887" i="2"/>
  <c r="AX535" i="2"/>
  <c r="AX755" i="2"/>
  <c r="AX466" i="2"/>
  <c r="AX153" i="2"/>
  <c r="AX357" i="2"/>
  <c r="AX294" i="2"/>
  <c r="AX692" i="2"/>
  <c r="AX817" i="2"/>
  <c r="AX596" i="2"/>
  <c r="AX331" i="2"/>
  <c r="AX176" i="2"/>
  <c r="AX579" i="2"/>
  <c r="AX1005" i="2"/>
  <c r="AX682" i="2"/>
  <c r="AX118" i="2"/>
  <c r="AX678" i="2"/>
  <c r="AX1003" i="2"/>
  <c r="AX917" i="2"/>
  <c r="AX730" i="2"/>
  <c r="AX551" i="2"/>
  <c r="AX364" i="2"/>
  <c r="AX460" i="2"/>
  <c r="AX122" i="2"/>
  <c r="AX542" i="2"/>
  <c r="AX186" i="2"/>
  <c r="AX74" i="2"/>
  <c r="AX215" i="2"/>
  <c r="AX340" i="2"/>
  <c r="AX836" i="2"/>
  <c r="AX366" i="2"/>
  <c r="AX333" i="2"/>
  <c r="AX798" i="2"/>
  <c r="AX738" i="2"/>
  <c r="AX513" i="2"/>
  <c r="AX733" i="2"/>
  <c r="AX523" i="2"/>
  <c r="AX997" i="2"/>
  <c r="AX911" i="2"/>
  <c r="AX973" i="2"/>
  <c r="AX877" i="2"/>
  <c r="AX696" i="2"/>
  <c r="AX814" i="2"/>
  <c r="AX690" i="2"/>
  <c r="AX617" i="2"/>
  <c r="AX477" i="2"/>
  <c r="AX481" i="2"/>
  <c r="AX412" i="2"/>
  <c r="AX348" i="2"/>
  <c r="AX459" i="2"/>
  <c r="AX428" i="2"/>
  <c r="AX199" i="2"/>
  <c r="AX106" i="2"/>
  <c r="AX92" i="2"/>
  <c r="AX1007" i="2"/>
  <c r="AX772" i="2"/>
  <c r="AX1011" i="2"/>
  <c r="AX229" i="2"/>
  <c r="V161" i="2"/>
  <c r="AX953" i="2"/>
  <c r="AX861" i="2"/>
  <c r="AX515" i="2"/>
  <c r="AX404" i="2"/>
  <c r="AX444" i="2"/>
  <c r="AX963" i="2"/>
  <c r="AX998" i="2"/>
  <c r="AX414" i="2"/>
  <c r="AX350" i="2"/>
  <c r="AX431" i="2"/>
  <c r="AX592" i="2"/>
  <c r="AX496" i="2"/>
  <c r="AX113" i="2"/>
  <c r="AX149" i="2"/>
  <c r="AX172" i="2"/>
  <c r="AX916" i="2"/>
  <c r="AX711" i="2"/>
  <c r="AX282" i="2"/>
  <c r="AX184" i="2"/>
  <c r="AX75" i="2"/>
  <c r="AX819" i="2"/>
  <c r="AX830" i="2"/>
  <c r="AX670" i="2"/>
  <c r="AX757" i="2"/>
  <c r="AX472" i="2"/>
  <c r="AX95" i="2"/>
  <c r="AX808" i="2"/>
  <c r="AX905" i="2"/>
  <c r="AX748" i="2"/>
  <c r="AX673" i="2"/>
  <c r="AX644" i="2"/>
  <c r="AX549" i="2"/>
  <c r="AX175" i="2"/>
  <c r="AX977" i="2"/>
  <c r="AX698" i="2"/>
  <c r="AX839" i="2"/>
  <c r="AX878" i="2"/>
  <c r="AX571" i="2"/>
  <c r="AX263" i="2"/>
  <c r="AX291" i="2"/>
  <c r="AX128" i="2"/>
  <c r="AX859" i="2"/>
  <c r="AX869" i="2"/>
  <c r="AX645" i="2"/>
  <c r="AX705" i="2"/>
  <c r="AX89" i="2"/>
  <c r="AX727" i="2"/>
  <c r="AX675" i="2"/>
  <c r="AX773" i="2"/>
  <c r="AX550" i="2"/>
  <c r="AX394" i="2"/>
  <c r="AX330" i="2"/>
  <c r="AX520" i="2"/>
  <c r="AX261" i="2"/>
  <c r="AX319" i="2"/>
  <c r="AX264" i="2"/>
  <c r="AX688" i="2"/>
  <c r="AX904" i="2"/>
  <c r="AX767" i="2"/>
  <c r="AX647" i="2"/>
  <c r="AX658" i="2"/>
  <c r="AX562" i="2"/>
  <c r="AX249" i="2"/>
  <c r="AX281" i="2"/>
  <c r="AX532" i="2"/>
  <c r="AX337" i="2"/>
  <c r="AX395" i="2"/>
  <c r="AX225" i="2"/>
  <c r="AX212" i="2"/>
  <c r="AX91" i="2"/>
  <c r="AX806" i="2"/>
  <c r="AX501" i="2"/>
  <c r="AX725" i="2"/>
  <c r="AX440" i="2"/>
  <c r="AX943" i="2"/>
  <c r="AX499" i="2"/>
  <c r="AX465" i="2"/>
  <c r="AX737" i="2"/>
  <c r="AX235" i="2"/>
  <c r="AX919" i="2"/>
  <c r="AX429" i="2"/>
  <c r="AX867" i="2"/>
  <c r="AX820" i="2"/>
  <c r="AX752" i="2"/>
  <c r="AX615" i="2"/>
  <c r="AX380" i="2"/>
  <c r="AX196" i="2"/>
  <c r="AX43" i="2"/>
  <c r="AX985" i="2"/>
  <c r="AX129" i="2"/>
  <c r="AX224" i="2"/>
  <c r="AX843" i="2"/>
  <c r="AX356" i="2"/>
  <c r="AX891" i="2"/>
  <c r="AX964" i="2"/>
  <c r="AX526" i="2"/>
  <c r="AX318" i="2"/>
  <c r="AX560" i="2"/>
  <c r="AX359" i="2"/>
  <c r="AX763" i="2"/>
  <c r="AX49" i="2"/>
  <c r="AX895" i="2"/>
  <c r="AX171" i="2"/>
  <c r="AX881" i="2"/>
  <c r="AX599" i="2"/>
  <c r="AX603" i="2"/>
  <c r="AX677" i="2"/>
  <c r="AX262" i="2"/>
  <c r="AX111" i="2"/>
  <c r="AX927" i="2"/>
  <c r="AX621" i="2"/>
  <c r="AX649" i="2"/>
  <c r="AX77" i="2"/>
  <c r="AX858" i="2"/>
  <c r="AX134" i="2"/>
  <c r="AX614" i="2"/>
  <c r="AX245" i="2"/>
  <c r="AX584" i="2"/>
  <c r="AX383" i="2"/>
  <c r="AX486" i="2"/>
  <c r="AX467" i="2"/>
  <c r="AX401" i="2"/>
  <c r="AX276" i="2"/>
  <c r="AX527" i="2"/>
  <c r="AX178" i="2"/>
  <c r="AX818" i="2"/>
  <c r="AX360" i="2"/>
  <c r="AX925" i="2"/>
  <c r="AX829" i="2"/>
  <c r="AX627" i="2"/>
  <c r="AX802" i="2"/>
  <c r="AX866" i="2"/>
  <c r="AX736" i="2"/>
  <c r="AX183" i="2"/>
  <c r="AX491" i="2"/>
  <c r="AX115" i="2"/>
  <c r="AX897" i="2"/>
  <c r="AX349" i="2"/>
  <c r="AX707" i="2"/>
  <c r="AX420" i="2"/>
  <c r="AX494" i="2"/>
  <c r="AX528" i="2"/>
  <c r="AX589" i="2"/>
  <c r="AX619" i="2"/>
  <c r="AX47" i="2"/>
  <c r="AX701" i="2"/>
  <c r="AX425" i="2"/>
  <c r="AX629" i="2"/>
  <c r="AX863" i="2"/>
  <c r="AX969" i="2"/>
  <c r="AX907" i="2"/>
  <c r="AX845" i="2"/>
  <c r="AX930" i="2"/>
  <c r="AX557" i="2"/>
  <c r="AX657" i="2"/>
  <c r="AX553" i="2"/>
  <c r="AX625" i="2"/>
  <c r="AX745" i="2"/>
  <c r="AX396" i="2"/>
  <c r="AX332" i="2"/>
  <c r="AX427" i="2"/>
  <c r="AX147" i="2"/>
  <c r="AX166" i="2"/>
  <c r="AX93" i="2"/>
  <c r="AX65" i="2"/>
  <c r="AX949" i="2"/>
  <c r="AX918" i="2"/>
  <c r="AX959" i="2"/>
  <c r="AX544" i="2"/>
  <c r="AX288" i="2"/>
  <c r="AX597" i="2"/>
  <c r="AX717" i="2"/>
  <c r="AX219" i="2"/>
  <c r="AX834" i="2"/>
  <c r="AX822" i="2"/>
  <c r="AX747" i="2"/>
  <c r="AX558" i="2"/>
  <c r="AX398" i="2"/>
  <c r="AX334" i="2"/>
  <c r="AX177" i="2"/>
  <c r="AX397" i="2"/>
  <c r="AX391" i="2"/>
  <c r="AX304" i="2"/>
  <c r="AX170" i="2"/>
  <c r="AX966" i="2"/>
  <c r="AX181" i="2"/>
  <c r="AX250" i="2"/>
  <c r="AX152" i="2"/>
  <c r="AX932" i="2"/>
  <c r="AX993" i="2"/>
  <c r="AX728" i="2"/>
  <c r="AX635" i="2"/>
  <c r="AX473" i="2"/>
  <c r="AX223" i="2"/>
  <c r="AX939" i="2"/>
  <c r="AX875" i="2"/>
  <c r="AX922" i="2"/>
  <c r="AX601" i="2"/>
  <c r="AX392" i="2"/>
  <c r="AX484" i="2"/>
  <c r="AX709" i="2"/>
  <c r="AX85" i="2"/>
  <c r="AX853" i="2"/>
  <c r="AX874" i="2"/>
  <c r="AX774" i="2"/>
  <c r="AX704" i="2"/>
  <c r="AX581" i="2"/>
  <c r="AX439" i="2"/>
  <c r="AX66" i="2"/>
  <c r="AX104" i="2"/>
  <c r="AX800" i="2"/>
  <c r="AX788" i="2"/>
  <c r="AX641" i="2"/>
  <c r="AX55" i="2"/>
  <c r="AX194" i="2"/>
  <c r="AX655" i="2"/>
  <c r="AX518" i="2"/>
  <c r="AX378" i="2"/>
  <c r="AX314" i="2"/>
  <c r="AX616" i="2"/>
  <c r="AX415" i="2"/>
  <c r="AX201" i="2"/>
  <c r="AX232" i="2"/>
  <c r="AX948" i="2"/>
  <c r="AX970" i="2"/>
  <c r="AX732" i="2"/>
  <c r="AX205" i="2"/>
  <c r="AX530" i="2"/>
  <c r="AX462" i="2"/>
  <c r="AX628" i="2"/>
  <c r="AX500" i="2"/>
  <c r="AX297" i="2"/>
  <c r="AX363" i="2"/>
  <c r="AX308" i="2"/>
  <c r="AX242" i="2"/>
  <c r="AX910" i="2"/>
  <c r="AX505" i="2"/>
  <c r="AX453" i="2"/>
  <c r="AX278" i="2"/>
  <c r="AX127" i="2"/>
  <c r="AX975" i="2"/>
  <c r="AX909" i="2"/>
  <c r="AX710" i="2"/>
  <c r="AX408" i="2"/>
  <c r="AX452" i="2"/>
  <c r="AX778" i="2"/>
  <c r="AX510" i="2"/>
  <c r="AX640" i="2"/>
  <c r="AX512" i="2"/>
  <c r="AX317" i="2"/>
  <c r="AX343" i="2"/>
  <c r="AX256" i="2"/>
  <c r="AX154" i="2"/>
  <c r="AX32" i="2"/>
  <c r="AX987" i="2"/>
  <c r="AX493" i="2"/>
  <c r="AX457" i="2"/>
  <c r="AX762" i="2"/>
  <c r="AX855" i="2"/>
  <c r="AX776" i="2"/>
  <c r="AX832" i="2"/>
  <c r="AX882" i="2"/>
  <c r="AX718" i="2"/>
  <c r="AX653" i="2"/>
  <c r="AX593" i="2"/>
  <c r="AX825" i="2"/>
  <c r="AX388" i="2"/>
  <c r="AX324" i="2"/>
  <c r="AX299" i="2"/>
  <c r="AX151" i="2"/>
  <c r="AX854" i="2"/>
  <c r="AX923" i="2"/>
  <c r="AX768" i="2"/>
  <c r="AX539" i="2"/>
  <c r="AX441" i="2"/>
  <c r="AX188" i="2"/>
  <c r="AX61" i="2"/>
  <c r="AX879" i="2"/>
  <c r="AX899" i="2"/>
  <c r="AX810" i="2"/>
  <c r="AX828" i="2"/>
  <c r="AX842" i="2"/>
  <c r="AX633" i="2"/>
  <c r="AA479" i="2"/>
  <c r="AA862" i="2"/>
  <c r="AA666" i="2"/>
  <c r="V358" i="2"/>
  <c r="V712" i="2"/>
  <c r="V790" i="2"/>
  <c r="V945" i="2"/>
  <c r="AA255" i="2"/>
  <c r="V547" i="2"/>
  <c r="AA517" i="2"/>
  <c r="AA475" i="2"/>
  <c r="AA76" i="2"/>
  <c r="AA424" i="2"/>
  <c r="AA935" i="2"/>
  <c r="AA722" i="2"/>
  <c r="V576" i="2"/>
  <c r="V72" i="2"/>
  <c r="V893" i="2"/>
  <c r="V585" i="2"/>
  <c r="AA734" i="2"/>
  <c r="V991" i="2"/>
  <c r="AA574" i="2"/>
  <c r="V390" i="2"/>
  <c r="V326" i="2"/>
  <c r="V309" i="2"/>
  <c r="V531" i="2"/>
  <c r="AA565" i="2"/>
  <c r="V511" i="2"/>
  <c r="AA613" i="2"/>
  <c r="V198" i="2"/>
  <c r="V951" i="2"/>
  <c r="V469" i="2"/>
  <c r="V22" i="2"/>
  <c r="V448" i="2"/>
  <c r="V135" i="2"/>
  <c r="V955" i="2"/>
  <c r="V797" i="2"/>
  <c r="V994" i="2"/>
  <c r="V450" i="2"/>
  <c r="V554" i="2"/>
  <c r="V588" i="2"/>
  <c r="V189" i="2"/>
  <c r="V268" i="2"/>
  <c r="V811" i="2"/>
  <c r="V849" i="2"/>
  <c r="V432" i="2"/>
  <c r="V238" i="2"/>
  <c r="V119" i="2"/>
  <c r="V786" i="2"/>
  <c r="V838" i="2"/>
  <c r="V957" i="2"/>
  <c r="V674" i="2"/>
  <c r="V114" i="2"/>
  <c r="V831" i="2"/>
  <c r="V813" i="2"/>
  <c r="V880" i="2"/>
  <c r="V978" i="2"/>
  <c r="V775" i="2"/>
  <c r="V697" i="2"/>
  <c r="V478" i="2"/>
  <c r="V377" i="2"/>
  <c r="V241" i="2"/>
  <c r="V121" i="2"/>
  <c r="V98" i="2"/>
  <c r="V779" i="2"/>
  <c r="V668" i="2"/>
  <c r="V642" i="2"/>
  <c r="V580" i="2"/>
  <c r="V906" i="2"/>
  <c r="V631" i="2"/>
  <c r="V519" i="2"/>
  <c r="V721" i="2"/>
  <c r="V384" i="2"/>
  <c r="V320" i="2"/>
  <c r="V468" i="2"/>
  <c r="V274" i="2"/>
  <c r="V142" i="2"/>
  <c r="V123" i="2"/>
  <c r="V21" i="2"/>
  <c r="V84" i="2"/>
  <c r="V197" i="2"/>
  <c r="V389" i="2"/>
  <c r="V48" i="2"/>
  <c r="V1002" i="2"/>
  <c r="V307" i="2"/>
  <c r="V132" i="2"/>
  <c r="V78" i="2"/>
  <c r="V190" i="2"/>
  <c r="V31" i="2"/>
  <c r="V902" i="2"/>
  <c r="V406" i="2"/>
  <c r="V928" i="2"/>
  <c r="V723" i="2"/>
  <c r="V713" i="2"/>
  <c r="V446" i="2"/>
  <c r="V393" i="2"/>
  <c r="V323" i="2"/>
  <c r="V234" i="2"/>
  <c r="V56" i="2"/>
  <c r="V940" i="2"/>
  <c r="V211" i="2"/>
  <c r="V140" i="2"/>
  <c r="V62" i="2"/>
  <c r="V18" i="2"/>
  <c r="V590" i="2"/>
  <c r="V984" i="2"/>
  <c r="V434" i="2"/>
  <c r="V538" i="2"/>
  <c r="V572" i="2"/>
  <c r="V403" i="2"/>
  <c r="V220" i="2"/>
  <c r="V695" i="2"/>
  <c r="V956" i="2"/>
  <c r="V990" i="2"/>
  <c r="V45" i="2"/>
  <c r="V876" i="2"/>
  <c r="V942" i="2"/>
  <c r="V739" i="2"/>
  <c r="V422" i="2"/>
  <c r="V630" i="2"/>
  <c r="V502" i="2"/>
  <c r="V370" i="2"/>
  <c r="V632" i="2"/>
  <c r="V504" i="2"/>
  <c r="V157" i="2"/>
  <c r="V16" i="2"/>
  <c r="V25" i="2"/>
  <c r="V952" i="2"/>
  <c r="V751" i="2"/>
  <c r="V185" i="2"/>
  <c r="V514" i="2"/>
  <c r="V237" i="2"/>
  <c r="V385" i="2"/>
  <c r="V411" i="2"/>
  <c r="V257" i="2"/>
  <c r="V260" i="2"/>
  <c r="V160" i="2"/>
  <c r="V611" i="2"/>
  <c r="V421" i="2"/>
  <c r="V455" i="2"/>
  <c r="V726" i="2"/>
  <c r="V247" i="2"/>
  <c r="V286" i="2"/>
  <c r="V187" i="2"/>
  <c r="V103" i="2"/>
  <c r="V53" i="2"/>
  <c r="V792" i="2"/>
  <c r="V714" i="2"/>
  <c r="V934" i="2"/>
  <c r="V765" i="2"/>
  <c r="V1000" i="2"/>
  <c r="V896" i="2"/>
  <c r="V962" i="2"/>
  <c r="V699" i="2"/>
  <c r="V145" i="2"/>
  <c r="V650" i="2"/>
  <c r="V522" i="2"/>
  <c r="V269" i="2"/>
  <c r="V556" i="2"/>
  <c r="V361" i="2"/>
  <c r="V419" i="2"/>
  <c r="V273" i="2"/>
  <c r="V236" i="2"/>
  <c r="V168" i="2"/>
  <c r="V44" i="2"/>
  <c r="V1012" i="2"/>
  <c r="V908" i="2"/>
  <c r="V870" i="2"/>
  <c r="V437" i="2"/>
  <c r="V70" i="2"/>
  <c r="V287" i="2"/>
  <c r="V204" i="2"/>
  <c r="V206" i="2"/>
  <c r="V124" i="2"/>
  <c r="V87" i="2"/>
  <c r="V19" i="2"/>
  <c r="V1001" i="2"/>
  <c r="V559" i="2"/>
  <c r="V182" i="2"/>
  <c r="V131" i="2"/>
  <c r="V883" i="2"/>
  <c r="V781" i="2"/>
  <c r="V683" i="2"/>
  <c r="V976" i="2"/>
  <c r="V946" i="2"/>
  <c r="V793" i="2"/>
  <c r="V634" i="2"/>
  <c r="V506" i="2"/>
  <c r="V217" i="2"/>
  <c r="V540" i="2"/>
  <c r="V345" i="2"/>
  <c r="V371" i="2"/>
  <c r="V82" i="2"/>
  <c r="V924" i="2"/>
  <c r="V958" i="2"/>
  <c r="V26" i="2"/>
  <c r="V844" i="2"/>
  <c r="V672" i="2"/>
  <c r="V715" i="2"/>
  <c r="V213" i="2"/>
  <c r="V598" i="2"/>
  <c r="V418" i="2"/>
  <c r="V354" i="2"/>
  <c r="V600" i="2"/>
  <c r="V405" i="2"/>
  <c r="V399" i="2"/>
  <c r="V280" i="2"/>
  <c r="V180" i="2"/>
  <c r="V64" i="2"/>
  <c r="V24" i="2"/>
  <c r="V823" i="2"/>
  <c r="V920" i="2"/>
  <c r="V986" i="2"/>
  <c r="V731" i="2"/>
  <c r="V454" i="2"/>
  <c r="V610" i="2"/>
  <c r="V474" i="2"/>
  <c r="V312" i="2"/>
  <c r="V548" i="2"/>
  <c r="V353" i="2"/>
  <c r="V379" i="2"/>
  <c r="V193" i="2"/>
  <c r="V228" i="2"/>
  <c r="V591" i="2"/>
  <c r="V81" i="2"/>
  <c r="V423" i="2"/>
  <c r="V567" i="2"/>
  <c r="V279" i="2"/>
  <c r="V689" i="2"/>
  <c r="V368" i="2"/>
  <c r="V167" i="2"/>
  <c r="V436" i="2"/>
  <c r="V210" i="2"/>
  <c r="V126" i="2"/>
  <c r="V100" i="2"/>
  <c r="V36" i="2"/>
  <c r="V164" i="2"/>
  <c r="V1004" i="2"/>
  <c r="V799" i="2"/>
  <c r="V231" i="2"/>
  <c r="V51" i="2"/>
  <c r="V988" i="2"/>
  <c r="V864" i="2"/>
  <c r="V438" i="2"/>
  <c r="V618" i="2"/>
  <c r="V652" i="2"/>
  <c r="V329" i="2"/>
  <c r="V209" i="2"/>
  <c r="V90" i="2"/>
  <c r="V827" i="2"/>
  <c r="V639" i="2"/>
  <c r="V271" i="2"/>
  <c r="V302" i="2"/>
  <c r="V108" i="2"/>
  <c r="V17" i="2"/>
  <c r="V99" i="2"/>
  <c r="V971" i="2"/>
  <c r="V680" i="2"/>
  <c r="V761" i="2"/>
  <c r="V458" i="2"/>
  <c r="V508" i="2"/>
  <c r="V892" i="2"/>
  <c r="V787" i="2"/>
  <c r="V803" i="2"/>
  <c r="V789" i="2"/>
  <c r="V402" i="2"/>
  <c r="V568" i="2"/>
  <c r="V248" i="2"/>
  <c r="V71" i="2"/>
  <c r="V992" i="2"/>
  <c r="V954" i="2"/>
  <c r="V801" i="2"/>
  <c r="V301" i="2"/>
  <c r="V321" i="2"/>
  <c r="V109" i="2"/>
  <c r="V648" i="2"/>
  <c r="V162" i="2"/>
  <c r="V1008" i="2"/>
  <c r="V59" i="2"/>
  <c r="V254" i="2"/>
  <c r="V865" i="2"/>
  <c r="V253" i="2"/>
  <c r="V638" i="2"/>
  <c r="V735" i="2"/>
  <c r="V791" i="2"/>
  <c r="V809" i="2"/>
  <c r="V490" i="2"/>
  <c r="V524" i="2"/>
  <c r="V387" i="2"/>
  <c r="V298" i="2"/>
  <c r="V980" i="2"/>
  <c r="V239" i="2"/>
  <c r="V200" i="2"/>
  <c r="V203" i="2"/>
  <c r="V96" i="2"/>
  <c r="V605" i="2"/>
  <c r="V724" i="2"/>
  <c r="V150" i="2"/>
  <c r="V851" i="2"/>
  <c r="V654" i="2"/>
  <c r="V944" i="2"/>
  <c r="V602" i="2"/>
  <c r="V636" i="2"/>
  <c r="V313" i="2"/>
  <c r="V339" i="2"/>
  <c r="V284" i="2"/>
  <c r="V1006" i="2"/>
  <c r="V651" i="2"/>
  <c r="V566" i="2"/>
  <c r="V338" i="2"/>
  <c r="V373" i="2"/>
  <c r="V367" i="2"/>
  <c r="V148" i="2"/>
  <c r="V852" i="2"/>
  <c r="V888" i="2"/>
  <c r="V277" i="2"/>
  <c r="V578" i="2"/>
  <c r="V133" i="2"/>
  <c r="V516" i="2"/>
  <c r="V347" i="2"/>
  <c r="V290" i="2"/>
  <c r="V686" i="2"/>
  <c r="V741" i="2"/>
  <c r="V259" i="2"/>
  <c r="V503" i="2"/>
  <c r="V495" i="2"/>
  <c r="V416" i="2"/>
  <c r="V352" i="2"/>
  <c r="V179" i="2"/>
  <c r="V155" i="2"/>
  <c r="V207" i="2"/>
  <c r="V110" i="2"/>
  <c r="V73" i="2"/>
  <c r="V489" i="2"/>
  <c r="V480" i="2"/>
  <c r="V243" i="2"/>
  <c r="V222" i="2"/>
  <c r="V116" i="2"/>
  <c r="V80" i="2"/>
  <c r="V794" i="2"/>
  <c r="V901" i="2"/>
  <c r="V667" i="2"/>
  <c r="V606" i="2"/>
  <c r="V960" i="2"/>
  <c r="V684" i="2"/>
  <c r="V759" i="2"/>
  <c r="V679" i="2"/>
  <c r="V777" i="2"/>
  <c r="V586" i="2"/>
  <c r="V426" i="2"/>
  <c r="V620" i="2"/>
  <c r="V492" i="2"/>
  <c r="V285" i="2"/>
  <c r="V355" i="2"/>
  <c r="V300" i="2"/>
  <c r="V266" i="2"/>
  <c r="V83" i="2"/>
  <c r="V884" i="2"/>
  <c r="V972" i="2"/>
  <c r="V464" i="2"/>
  <c r="V275" i="2"/>
  <c r="V270" i="2"/>
  <c r="V97" i="2"/>
  <c r="V101" i="2"/>
  <c r="V69" i="2"/>
  <c r="V967" i="2"/>
  <c r="V816" i="2"/>
  <c r="V587" i="2"/>
  <c r="V543" i="2"/>
  <c r="V130" i="2"/>
  <c r="V41" i="2"/>
  <c r="V941" i="2"/>
  <c r="V913" i="2"/>
  <c r="V169" i="2"/>
  <c r="V622" i="2"/>
  <c r="V912" i="2"/>
  <c r="V1010" i="2"/>
  <c r="V807" i="2"/>
  <c r="V663" i="2"/>
  <c r="V729" i="2"/>
  <c r="V570" i="2"/>
  <c r="V265" i="2"/>
  <c r="V604" i="2"/>
  <c r="V409" i="2"/>
  <c r="V233" i="2"/>
  <c r="V305" i="2"/>
  <c r="V252" i="2"/>
  <c r="V982" i="2"/>
  <c r="V996" i="2"/>
  <c r="V860" i="2"/>
  <c r="V139" i="2"/>
  <c r="V974" i="2"/>
  <c r="V771" i="2"/>
  <c r="V691" i="2"/>
  <c r="V662" i="2"/>
  <c r="V534" i="2"/>
  <c r="V386" i="2"/>
  <c r="V322" i="2"/>
  <c r="V536" i="2"/>
  <c r="V341" i="2"/>
  <c r="V335" i="2"/>
  <c r="V216" i="2"/>
  <c r="V146" i="2"/>
  <c r="V46" i="2"/>
  <c r="V719" i="2"/>
  <c r="V703" i="2"/>
  <c r="V856" i="2"/>
  <c r="V783" i="2"/>
  <c r="V671" i="2"/>
  <c r="V769" i="2"/>
  <c r="V546" i="2"/>
  <c r="V430" i="2"/>
  <c r="V612" i="2"/>
  <c r="V417" i="2"/>
  <c r="V173" i="2"/>
  <c r="V315" i="2"/>
  <c r="V292" i="2"/>
  <c r="V226" i="2"/>
  <c r="V750" i="2"/>
  <c r="V485" i="2"/>
  <c r="V487" i="2"/>
  <c r="V488" i="2"/>
  <c r="V826" i="2"/>
  <c r="V760" i="2"/>
  <c r="V661" i="2"/>
  <c r="V577" i="2"/>
  <c r="V753" i="2"/>
  <c r="V400" i="2"/>
  <c r="V336" i="2"/>
  <c r="V660" i="2"/>
  <c r="V306" i="2"/>
  <c r="V174" i="2"/>
  <c r="V143" i="2"/>
  <c r="V15" i="2"/>
  <c r="V107" i="2"/>
  <c r="V646" i="2"/>
  <c r="V102" i="2"/>
  <c r="V968" i="2"/>
  <c r="V50" i="2"/>
  <c r="BE16" i="4"/>
  <c r="BX15" i="4"/>
  <c r="BC173" i="4"/>
  <c r="BU14" i="2" l="1"/>
  <c r="BV14" i="2"/>
  <c r="AX34" i="2"/>
  <c r="AP35" i="2"/>
  <c r="AN35" i="2" s="1"/>
  <c r="AP33" i="2"/>
  <c r="AN33" i="2" s="1"/>
  <c r="AA968" i="2"/>
  <c r="AA660" i="2"/>
  <c r="AA488" i="2"/>
  <c r="AA417" i="2"/>
  <c r="AA703" i="2"/>
  <c r="AA322" i="2"/>
  <c r="AA860" i="2"/>
  <c r="AA102" i="2"/>
  <c r="AA143" i="2"/>
  <c r="AA336" i="2"/>
  <c r="AA661" i="2"/>
  <c r="AA487" i="2"/>
  <c r="AA292" i="2"/>
  <c r="AA612" i="2"/>
  <c r="AA671" i="2"/>
  <c r="AA719" i="2"/>
  <c r="AA335" i="2"/>
  <c r="AA386" i="2"/>
  <c r="AA771" i="2"/>
  <c r="AA996" i="2"/>
  <c r="AA233" i="2"/>
  <c r="AA570" i="2"/>
  <c r="AA1010" i="2"/>
  <c r="AA913" i="2"/>
  <c r="AA543" i="2"/>
  <c r="AA69" i="2"/>
  <c r="AA275" i="2"/>
  <c r="AA83" i="2"/>
  <c r="AA285" i="2"/>
  <c r="AA586" i="2"/>
  <c r="AA684" i="2"/>
  <c r="AA901" i="2"/>
  <c r="AA222" i="2"/>
  <c r="AA73" i="2"/>
  <c r="AA179" i="2"/>
  <c r="AA503" i="2"/>
  <c r="AA290" i="2"/>
  <c r="AA578" i="2"/>
  <c r="AA148" i="2"/>
  <c r="AA566" i="2"/>
  <c r="AA339" i="2"/>
  <c r="AA944" i="2"/>
  <c r="AA724" i="2"/>
  <c r="AA200" i="2"/>
  <c r="AA387" i="2"/>
  <c r="AA791" i="2"/>
  <c r="AA865" i="2"/>
  <c r="AA162" i="2"/>
  <c r="AA301" i="2"/>
  <c r="AA71" i="2"/>
  <c r="AA789" i="2"/>
  <c r="AA508" i="2"/>
  <c r="AA971" i="2"/>
  <c r="AA302" i="2"/>
  <c r="AA90" i="2"/>
  <c r="AA618" i="2"/>
  <c r="AA51" i="2"/>
  <c r="AA164" i="2"/>
  <c r="AA210" i="2"/>
  <c r="AA689" i="2"/>
  <c r="AA81" i="2"/>
  <c r="AA379" i="2"/>
  <c r="AA474" i="2"/>
  <c r="AA986" i="2"/>
  <c r="AA64" i="2"/>
  <c r="AA405" i="2"/>
  <c r="AA598" i="2"/>
  <c r="AA844" i="2"/>
  <c r="AA82" i="2"/>
  <c r="AA217" i="2"/>
  <c r="AA946" i="2"/>
  <c r="AA883" i="2"/>
  <c r="AA1001" i="2"/>
  <c r="AA206" i="2"/>
  <c r="AA437" i="2"/>
  <c r="AA44" i="2"/>
  <c r="AA419" i="2"/>
  <c r="AA522" i="2"/>
  <c r="AA962" i="2"/>
  <c r="AA934" i="2"/>
  <c r="AA103" i="2"/>
  <c r="AA726" i="2"/>
  <c r="AA160" i="2"/>
  <c r="AA385" i="2"/>
  <c r="AA751" i="2"/>
  <c r="AA157" i="2"/>
  <c r="AA502" i="2"/>
  <c r="AA942" i="2"/>
  <c r="AA956" i="2"/>
  <c r="AA572" i="2"/>
  <c r="AA590" i="2"/>
  <c r="AA211" i="2"/>
  <c r="AA323" i="2"/>
  <c r="AA723" i="2"/>
  <c r="AA31" i="2"/>
  <c r="BP31" i="2" s="1"/>
  <c r="AA307" i="2"/>
  <c r="AA197" i="2"/>
  <c r="AA142" i="2"/>
  <c r="AA384" i="2"/>
  <c r="AA906" i="2"/>
  <c r="AA779" i="2"/>
  <c r="AA377" i="2"/>
  <c r="AA978" i="2"/>
  <c r="AA114" i="2"/>
  <c r="AA786" i="2"/>
  <c r="AA849" i="2"/>
  <c r="AA588" i="2"/>
  <c r="AA797" i="2"/>
  <c r="AA22" i="2"/>
  <c r="BQ22" i="2" s="1"/>
  <c r="AA309" i="2"/>
  <c r="AA991" i="2"/>
  <c r="AA72" i="2"/>
  <c r="AA547" i="2"/>
  <c r="AA712" i="2"/>
  <c r="AA161" i="2"/>
  <c r="AA646" i="2"/>
  <c r="AA400" i="2"/>
  <c r="AA485" i="2"/>
  <c r="AA430" i="2"/>
  <c r="AA46" i="2"/>
  <c r="AA534" i="2"/>
  <c r="AA974" i="2"/>
  <c r="AA982" i="2"/>
  <c r="AA409" i="2"/>
  <c r="AA729" i="2"/>
  <c r="AA912" i="2"/>
  <c r="AA941" i="2"/>
  <c r="AA587" i="2"/>
  <c r="AA101" i="2"/>
  <c r="AA464" i="2"/>
  <c r="AA266" i="2"/>
  <c r="AA492" i="2"/>
  <c r="AA777" i="2"/>
  <c r="AA960" i="2"/>
  <c r="AA794" i="2"/>
  <c r="AA243" i="2"/>
  <c r="AA110" i="2"/>
  <c r="AA352" i="2"/>
  <c r="AA259" i="2"/>
  <c r="AA347" i="2"/>
  <c r="AA277" i="2"/>
  <c r="AA367" i="2"/>
  <c r="AA651" i="2"/>
  <c r="AA313" i="2"/>
  <c r="AA654" i="2"/>
  <c r="AA605" i="2"/>
  <c r="AA239" i="2"/>
  <c r="AA524" i="2"/>
  <c r="AA735" i="2"/>
  <c r="AA254" i="2"/>
  <c r="AA648" i="2"/>
  <c r="AA801" i="2"/>
  <c r="AA248" i="2"/>
  <c r="AA803" i="2"/>
  <c r="AA458" i="2"/>
  <c r="AA99" i="2"/>
  <c r="AA271" i="2"/>
  <c r="AA209" i="2"/>
  <c r="AA438" i="2"/>
  <c r="AA231" i="2"/>
  <c r="AA36" i="2"/>
  <c r="BO36" i="2" s="1"/>
  <c r="BO5" i="2" s="1"/>
  <c r="BO7" i="2" s="1"/>
  <c r="AA436" i="2"/>
  <c r="AA279" i="2"/>
  <c r="AA591" i="2"/>
  <c r="AA353" i="2"/>
  <c r="AA610" i="2"/>
  <c r="AA920" i="2"/>
  <c r="AA180" i="2"/>
  <c r="AA600" i="2"/>
  <c r="AA213" i="2"/>
  <c r="AA26" i="2"/>
  <c r="BQ26" i="2" s="1"/>
  <c r="AA371" i="2"/>
  <c r="AA506" i="2"/>
  <c r="AA976" i="2"/>
  <c r="AA131" i="2"/>
  <c r="AA19" i="2"/>
  <c r="AA204" i="2"/>
  <c r="AA870" i="2"/>
  <c r="AA168" i="2"/>
  <c r="AA361" i="2"/>
  <c r="AA650" i="2"/>
  <c r="AA896" i="2"/>
  <c r="AA714" i="2"/>
  <c r="AA187" i="2"/>
  <c r="AA455" i="2"/>
  <c r="AA260" i="2"/>
  <c r="AA237" i="2"/>
  <c r="AA952" i="2"/>
  <c r="AA504" i="2"/>
  <c r="AA630" i="2"/>
  <c r="AA876" i="2"/>
  <c r="AA695" i="2"/>
  <c r="AA538" i="2"/>
  <c r="AA18" i="2"/>
  <c r="BP18" i="2" s="1"/>
  <c r="AA940" i="2"/>
  <c r="AA393" i="2"/>
  <c r="AA928" i="2"/>
  <c r="AA190" i="2"/>
  <c r="AA1002" i="2"/>
  <c r="AA84" i="2"/>
  <c r="AA274" i="2"/>
  <c r="AA721" i="2"/>
  <c r="AA580" i="2"/>
  <c r="AA98" i="2"/>
  <c r="AA478" i="2"/>
  <c r="AA880" i="2"/>
  <c r="AA674" i="2"/>
  <c r="AA119" i="2"/>
  <c r="AA811" i="2"/>
  <c r="AA554" i="2"/>
  <c r="AA955" i="2"/>
  <c r="AA469" i="2"/>
  <c r="AA511" i="2"/>
  <c r="AA326" i="2"/>
  <c r="AA576" i="2"/>
  <c r="AA358" i="2"/>
  <c r="AA174" i="2"/>
  <c r="AA760" i="2"/>
  <c r="AA315" i="2"/>
  <c r="AA783" i="2"/>
  <c r="AA341" i="2"/>
  <c r="AA50" i="2"/>
  <c r="AA107" i="2"/>
  <c r="AA306" i="2"/>
  <c r="AA753" i="2"/>
  <c r="AA826" i="2"/>
  <c r="AA750" i="2"/>
  <c r="AA173" i="2"/>
  <c r="AA546" i="2"/>
  <c r="AA856" i="2"/>
  <c r="AA146" i="2"/>
  <c r="AA536" i="2"/>
  <c r="AA662" i="2"/>
  <c r="AA139" i="2"/>
  <c r="AA252" i="2"/>
  <c r="AA604" i="2"/>
  <c r="AA663" i="2"/>
  <c r="AA622" i="2"/>
  <c r="AA41" i="2"/>
  <c r="BT41" i="2" s="1"/>
  <c r="BT5" i="2" s="1"/>
  <c r="BT7" i="2" s="1"/>
  <c r="AP15" i="2" s="1"/>
  <c r="AN15" i="2" s="1"/>
  <c r="AA816" i="2"/>
  <c r="AA97" i="2"/>
  <c r="AA972" i="2"/>
  <c r="AA300" i="2"/>
  <c r="AA620" i="2"/>
  <c r="AA679" i="2"/>
  <c r="AA606" i="2"/>
  <c r="AA80" i="2"/>
  <c r="AA480" i="2"/>
  <c r="AA207" i="2"/>
  <c r="AA416" i="2"/>
  <c r="AA741" i="2"/>
  <c r="AA516" i="2"/>
  <c r="AA888" i="2"/>
  <c r="AA373" i="2"/>
  <c r="AA1006" i="2"/>
  <c r="AA636" i="2"/>
  <c r="AA851" i="2"/>
  <c r="AA96" i="2"/>
  <c r="AA980" i="2"/>
  <c r="AA490" i="2"/>
  <c r="AA638" i="2"/>
  <c r="AA59" i="2"/>
  <c r="AA109" i="2"/>
  <c r="AA954" i="2"/>
  <c r="AA568" i="2"/>
  <c r="AA787" i="2"/>
  <c r="AA761" i="2"/>
  <c r="AA17" i="2"/>
  <c r="AA639" i="2"/>
  <c r="AA329" i="2"/>
  <c r="AA864" i="2"/>
  <c r="AA799" i="2"/>
  <c r="AA100" i="2"/>
  <c r="AA167" i="2"/>
  <c r="AA567" i="2"/>
  <c r="AA228" i="2"/>
  <c r="AA548" i="2"/>
  <c r="AA454" i="2"/>
  <c r="AA823" i="2"/>
  <c r="AA280" i="2"/>
  <c r="AA354" i="2"/>
  <c r="AA715" i="2"/>
  <c r="AA958" i="2"/>
  <c r="AA345" i="2"/>
  <c r="AA634" i="2"/>
  <c r="AA683" i="2"/>
  <c r="AA182" i="2"/>
  <c r="AA87" i="2"/>
  <c r="AA287" i="2"/>
  <c r="AA908" i="2"/>
  <c r="AA236" i="2"/>
  <c r="AA556" i="2"/>
  <c r="AA145" i="2"/>
  <c r="AA1000" i="2"/>
  <c r="AA792" i="2"/>
  <c r="AA286" i="2"/>
  <c r="AA421" i="2"/>
  <c r="AA257" i="2"/>
  <c r="AA514" i="2"/>
  <c r="AA25" i="2"/>
  <c r="AA632" i="2"/>
  <c r="AA422" i="2"/>
  <c r="AA45" i="2"/>
  <c r="AA220" i="2"/>
  <c r="AA434" i="2"/>
  <c r="AA62" i="2"/>
  <c r="AA56" i="2"/>
  <c r="AA446" i="2"/>
  <c r="AA406" i="2"/>
  <c r="AA78" i="2"/>
  <c r="AA48" i="2"/>
  <c r="AA21" i="2"/>
  <c r="BU21" i="2" s="1"/>
  <c r="AA468" i="2"/>
  <c r="AA519" i="2"/>
  <c r="AA642" i="2"/>
  <c r="AA121" i="2"/>
  <c r="AA697" i="2"/>
  <c r="AA813" i="2"/>
  <c r="AA957" i="2"/>
  <c r="AA238" i="2"/>
  <c r="AA268" i="2"/>
  <c r="AA450" i="2"/>
  <c r="AA135" i="2"/>
  <c r="AA951" i="2"/>
  <c r="AA390" i="2"/>
  <c r="AA585" i="2"/>
  <c r="AA945" i="2"/>
  <c r="AA15" i="2"/>
  <c r="AA577" i="2"/>
  <c r="AA226" i="2"/>
  <c r="AA769" i="2"/>
  <c r="AA216" i="2"/>
  <c r="AA691" i="2"/>
  <c r="AA305" i="2"/>
  <c r="AA265" i="2"/>
  <c r="AA807" i="2"/>
  <c r="AA169" i="2"/>
  <c r="AA130" i="2"/>
  <c r="AA967" i="2"/>
  <c r="AA270" i="2"/>
  <c r="AA884" i="2"/>
  <c r="AA355" i="2"/>
  <c r="AA426" i="2"/>
  <c r="AA759" i="2"/>
  <c r="AA667" i="2"/>
  <c r="AA116" i="2"/>
  <c r="AA489" i="2"/>
  <c r="AA155" i="2"/>
  <c r="AA495" i="2"/>
  <c r="AA686" i="2"/>
  <c r="AA133" i="2"/>
  <c r="AA852" i="2"/>
  <c r="AA338" i="2"/>
  <c r="AA284" i="2"/>
  <c r="AA602" i="2"/>
  <c r="AA150" i="2"/>
  <c r="AA203" i="2"/>
  <c r="AA298" i="2"/>
  <c r="AA809" i="2"/>
  <c r="AA253" i="2"/>
  <c r="AA1008" i="2"/>
  <c r="AA321" i="2"/>
  <c r="AA992" i="2"/>
  <c r="AA402" i="2"/>
  <c r="AA892" i="2"/>
  <c r="AA680" i="2"/>
  <c r="AA108" i="2"/>
  <c r="AA827" i="2"/>
  <c r="AA652" i="2"/>
  <c r="AA988" i="2"/>
  <c r="AA1004" i="2"/>
  <c r="AA126" i="2"/>
  <c r="AA368" i="2"/>
  <c r="AA423" i="2"/>
  <c r="AA193" i="2"/>
  <c r="AA312" i="2"/>
  <c r="AA731" i="2"/>
  <c r="AA24" i="2"/>
  <c r="BQ24" i="2" s="1"/>
  <c r="AA399" i="2"/>
  <c r="AA418" i="2"/>
  <c r="AA672" i="2"/>
  <c r="AA924" i="2"/>
  <c r="AA540" i="2"/>
  <c r="AA793" i="2"/>
  <c r="AA781" i="2"/>
  <c r="AA559" i="2"/>
  <c r="AA124" i="2"/>
  <c r="AA70" i="2"/>
  <c r="AA1012" i="2"/>
  <c r="AA273" i="2"/>
  <c r="AA269" i="2"/>
  <c r="AA699" i="2"/>
  <c r="AA765" i="2"/>
  <c r="AA53" i="2"/>
  <c r="AA247" i="2"/>
  <c r="AA611" i="2"/>
  <c r="AA411" i="2"/>
  <c r="AA185" i="2"/>
  <c r="AA16" i="2"/>
  <c r="BP16" i="2" s="1"/>
  <c r="AA370" i="2"/>
  <c r="AA739" i="2"/>
  <c r="AA990" i="2"/>
  <c r="AA403" i="2"/>
  <c r="AA984" i="2"/>
  <c r="AA140" i="2"/>
  <c r="AA234" i="2"/>
  <c r="AA713" i="2"/>
  <c r="AA902" i="2"/>
  <c r="AA132" i="2"/>
  <c r="AA389" i="2"/>
  <c r="AA123" i="2"/>
  <c r="AA320" i="2"/>
  <c r="AA631" i="2"/>
  <c r="AA668" i="2"/>
  <c r="AA241" i="2"/>
  <c r="AA775" i="2"/>
  <c r="AA831" i="2"/>
  <c r="AA838" i="2"/>
  <c r="AA432" i="2"/>
  <c r="AA189" i="2"/>
  <c r="AA994" i="2"/>
  <c r="AA448" i="2"/>
  <c r="AA198" i="2"/>
  <c r="AA531" i="2"/>
  <c r="AA893" i="2"/>
  <c r="AA790" i="2"/>
  <c r="AV61" i="2"/>
  <c r="BF61" i="2"/>
  <c r="AV854" i="2"/>
  <c r="BF854" i="2"/>
  <c r="AV855" i="2"/>
  <c r="BF855" i="2"/>
  <c r="AV343" i="2"/>
  <c r="BF343" i="2"/>
  <c r="AV408" i="2"/>
  <c r="BF408" i="2"/>
  <c r="AV910" i="2"/>
  <c r="BF910" i="2"/>
  <c r="AV462" i="2"/>
  <c r="BF462" i="2"/>
  <c r="AV415" i="2"/>
  <c r="BF415" i="2"/>
  <c r="AV66" i="2"/>
  <c r="BF66" i="2"/>
  <c r="AV85" i="2"/>
  <c r="BF85" i="2"/>
  <c r="AV223" i="2"/>
  <c r="BF223" i="2"/>
  <c r="AV250" i="2"/>
  <c r="BF250" i="2"/>
  <c r="AV334" i="2"/>
  <c r="BF334" i="2"/>
  <c r="AV597" i="2"/>
  <c r="BF597" i="2"/>
  <c r="AV93" i="2"/>
  <c r="BF93" i="2"/>
  <c r="AV553" i="2"/>
  <c r="BF553" i="2"/>
  <c r="AV629" i="2"/>
  <c r="BF629" i="2"/>
  <c r="AV619" i="2"/>
  <c r="BF619" i="2"/>
  <c r="AV115" i="2"/>
  <c r="BF115" i="2"/>
  <c r="AV925" i="2"/>
  <c r="BF925" i="2"/>
  <c r="AV486" i="2"/>
  <c r="BF486" i="2"/>
  <c r="AV649" i="2"/>
  <c r="BF649" i="2"/>
  <c r="AV881" i="2"/>
  <c r="BF881" i="2"/>
  <c r="AV526" i="2"/>
  <c r="BF526" i="2"/>
  <c r="AV43" i="2"/>
  <c r="BF43" i="2"/>
  <c r="AV919" i="2"/>
  <c r="BF919" i="2"/>
  <c r="AV501" i="2"/>
  <c r="BF501" i="2"/>
  <c r="AV281" i="2"/>
  <c r="BF281" i="2"/>
  <c r="AV264" i="2"/>
  <c r="BF264" i="2"/>
  <c r="AV675" i="2"/>
  <c r="BF675" i="2"/>
  <c r="AV291" i="2"/>
  <c r="BF291" i="2"/>
  <c r="AV549" i="2"/>
  <c r="BF549" i="2"/>
  <c r="AV757" i="2"/>
  <c r="BF757" i="2"/>
  <c r="AV711" i="2"/>
  <c r="BF711" i="2"/>
  <c r="AV350" i="2"/>
  <c r="BF350" i="2"/>
  <c r="AV444" i="2"/>
  <c r="BF444" i="2"/>
  <c r="AV772" i="2"/>
  <c r="BF772" i="2"/>
  <c r="AV412" i="2"/>
  <c r="BF412" i="2"/>
  <c r="AV973" i="2"/>
  <c r="BF973" i="2"/>
  <c r="AV215" i="2"/>
  <c r="BF215" i="2"/>
  <c r="AV551" i="2"/>
  <c r="BF551" i="2"/>
  <c r="AV678" i="2"/>
  <c r="BF678" i="2"/>
  <c r="AV153" i="2"/>
  <c r="BF153" i="2"/>
  <c r="AV887" i="2"/>
  <c r="BF887" i="2"/>
  <c r="AV981" i="2"/>
  <c r="BF981" i="2"/>
  <c r="AV218" i="2"/>
  <c r="BF218" i="2"/>
  <c r="AV374" i="2"/>
  <c r="BF374" i="2"/>
  <c r="AV746" i="2"/>
  <c r="BF746" i="2"/>
  <c r="AV926" i="2"/>
  <c r="BF926" i="2"/>
  <c r="AV780" i="2"/>
  <c r="BF780" i="2"/>
  <c r="AV483" i="2"/>
  <c r="BF483" i="2"/>
  <c r="AV509" i="2"/>
  <c r="BF509" i="2"/>
  <c r="AV244" i="2"/>
  <c r="BF244" i="2"/>
  <c r="AV785" i="2"/>
  <c r="BF785" i="2"/>
  <c r="AV325" i="2"/>
  <c r="BF325" i="2"/>
  <c r="AV716" i="2"/>
  <c r="BF716" i="2"/>
  <c r="AV706" i="2"/>
  <c r="BF706" i="2"/>
  <c r="AV195" i="2"/>
  <c r="BF195" i="2"/>
  <c r="AV246" i="2"/>
  <c r="BF246" i="2"/>
  <c r="AV68" i="2"/>
  <c r="BF68" i="2"/>
  <c r="AV327" i="2"/>
  <c r="BF327" i="2"/>
  <c r="AV796" i="2"/>
  <c r="BF796" i="2"/>
  <c r="AV643" i="2"/>
  <c r="BF643" i="2"/>
  <c r="AV58" i="2"/>
  <c r="BF58" i="2"/>
  <c r="AV86" i="2"/>
  <c r="BF86" i="2"/>
  <c r="AV873" i="2"/>
  <c r="BF873" i="2"/>
  <c r="AV608" i="2"/>
  <c r="BF608" i="2"/>
  <c r="AV54" i="2"/>
  <c r="BF54" i="2"/>
  <c r="AV447" i="2"/>
  <c r="BF447" i="2"/>
  <c r="AV810" i="2"/>
  <c r="BF810" i="2"/>
  <c r="AV539" i="2"/>
  <c r="BF539" i="2"/>
  <c r="AV151" i="2"/>
  <c r="BF151" i="2"/>
  <c r="AV825" i="2"/>
  <c r="BF825" i="2"/>
  <c r="AV882" i="2"/>
  <c r="BF882" i="2"/>
  <c r="AV762" i="2"/>
  <c r="BF762" i="2"/>
  <c r="AV32" i="2"/>
  <c r="AV317" i="2"/>
  <c r="BF317" i="2"/>
  <c r="AV778" i="2"/>
  <c r="BF778" i="2"/>
  <c r="AV710" i="2"/>
  <c r="BF710" i="2"/>
  <c r="AV278" i="2"/>
  <c r="BF278" i="2"/>
  <c r="AV297" i="2"/>
  <c r="BF297" i="2"/>
  <c r="AV530" i="2"/>
  <c r="BF530" i="2"/>
  <c r="AV948" i="2"/>
  <c r="BF948" i="2"/>
  <c r="AV616" i="2"/>
  <c r="BF616" i="2"/>
  <c r="AV655" i="2"/>
  <c r="BF655" i="2"/>
  <c r="AV788" i="2"/>
  <c r="BF788" i="2"/>
  <c r="AV439" i="2"/>
  <c r="BF439" i="2"/>
  <c r="AV874" i="2"/>
  <c r="BF874" i="2"/>
  <c r="AV709" i="2"/>
  <c r="BF709" i="2"/>
  <c r="AV922" i="2"/>
  <c r="BF922" i="2"/>
  <c r="AV473" i="2"/>
  <c r="BF473" i="2"/>
  <c r="AV932" i="2"/>
  <c r="BF932" i="2"/>
  <c r="AV181" i="2"/>
  <c r="BF181" i="2"/>
  <c r="AV391" i="2"/>
  <c r="BF391" i="2"/>
  <c r="AV398" i="2"/>
  <c r="BF398" i="2"/>
  <c r="AV834" i="2"/>
  <c r="BF834" i="2"/>
  <c r="AV918" i="2"/>
  <c r="BF918" i="2"/>
  <c r="AV166" i="2"/>
  <c r="BF166" i="2"/>
  <c r="AV396" i="2"/>
  <c r="BF396" i="2"/>
  <c r="AV657" i="2"/>
  <c r="BF657" i="2"/>
  <c r="AV907" i="2"/>
  <c r="BF907" i="2"/>
  <c r="AV425" i="2"/>
  <c r="BF425" i="2"/>
  <c r="AV589" i="2"/>
  <c r="BF589" i="2"/>
  <c r="AV707" i="2"/>
  <c r="BF707" i="2"/>
  <c r="AV491" i="2"/>
  <c r="BF491" i="2"/>
  <c r="AV802" i="2"/>
  <c r="BF802" i="2"/>
  <c r="AV360" i="2"/>
  <c r="BF360" i="2"/>
  <c r="AV276" i="2"/>
  <c r="BF276" i="2"/>
  <c r="AV383" i="2"/>
  <c r="BF383" i="2"/>
  <c r="AV134" i="2"/>
  <c r="BF134" i="2"/>
  <c r="AV621" i="2"/>
  <c r="BF621" i="2"/>
  <c r="AV677" i="2"/>
  <c r="BF677" i="2"/>
  <c r="AV171" i="2"/>
  <c r="BF171" i="2"/>
  <c r="AV359" i="2"/>
  <c r="BF359" i="2"/>
  <c r="AV964" i="2"/>
  <c r="BF964" i="2"/>
  <c r="AV224" i="2"/>
  <c r="BF224" i="2"/>
  <c r="AV196" i="2"/>
  <c r="BF196" i="2"/>
  <c r="AV820" i="2"/>
  <c r="BF820" i="2"/>
  <c r="AV235" i="2"/>
  <c r="BF235" i="2"/>
  <c r="AV943" i="2"/>
  <c r="BF943" i="2"/>
  <c r="AV806" i="2"/>
  <c r="BF806" i="2"/>
  <c r="AV395" i="2"/>
  <c r="BF395" i="2"/>
  <c r="AV249" i="2"/>
  <c r="BF249" i="2"/>
  <c r="AV767" i="2"/>
  <c r="BF767" i="2"/>
  <c r="AV319" i="2"/>
  <c r="BF319" i="2"/>
  <c r="AV394" i="2"/>
  <c r="BF394" i="2"/>
  <c r="AV727" i="2"/>
  <c r="BF727" i="2"/>
  <c r="AV869" i="2"/>
  <c r="BF869" i="2"/>
  <c r="AV263" i="2"/>
  <c r="BF263" i="2"/>
  <c r="AV698" i="2"/>
  <c r="BF698" i="2"/>
  <c r="AV644" i="2"/>
  <c r="BF644" i="2"/>
  <c r="AV808" i="2"/>
  <c r="BF808" i="2"/>
  <c r="AV670" i="2"/>
  <c r="BF670" i="2"/>
  <c r="AV75" i="2"/>
  <c r="BF75" i="2"/>
  <c r="AV916" i="2"/>
  <c r="BF916" i="2"/>
  <c r="AV496" i="2"/>
  <c r="BF496" i="2"/>
  <c r="AV414" i="2"/>
  <c r="BF414" i="2"/>
  <c r="AV404" i="2"/>
  <c r="BF404" i="2"/>
  <c r="AV1007" i="2"/>
  <c r="BF1007" i="2"/>
  <c r="AV428" i="2"/>
  <c r="BF428" i="2"/>
  <c r="AV481" i="2"/>
  <c r="BF481" i="2"/>
  <c r="AV814" i="2"/>
  <c r="BF814" i="2"/>
  <c r="AV911" i="2"/>
  <c r="BF911" i="2"/>
  <c r="AV513" i="2"/>
  <c r="BF513" i="2"/>
  <c r="AV366" i="2"/>
  <c r="BF366" i="2"/>
  <c r="AV74" i="2"/>
  <c r="BF74" i="2"/>
  <c r="AV122" i="2"/>
  <c r="BF122" i="2"/>
  <c r="AV730" i="2"/>
  <c r="BF730" i="2"/>
  <c r="AV118" i="2"/>
  <c r="BF118" i="2"/>
  <c r="AV176" i="2"/>
  <c r="BF176" i="2"/>
  <c r="AV692" i="2"/>
  <c r="BF692" i="2"/>
  <c r="AV466" i="2"/>
  <c r="BF466" i="2"/>
  <c r="AV664" i="2"/>
  <c r="BF664" i="2"/>
  <c r="AV456" i="2"/>
  <c r="BF456" i="2"/>
  <c r="AV227" i="2"/>
  <c r="BF227" i="2"/>
  <c r="AV743" i="2"/>
  <c r="BF743" i="2"/>
  <c r="AV921" i="2"/>
  <c r="BF921" i="2"/>
  <c r="AV595" i="2"/>
  <c r="BF595" i="2"/>
  <c r="AV871" i="2"/>
  <c r="BF871" i="2"/>
  <c r="AV607" i="2"/>
  <c r="BF607" i="2"/>
  <c r="AV669" i="2"/>
  <c r="BF669" i="2"/>
  <c r="AV841" i="2"/>
  <c r="BF841" i="2"/>
  <c r="AV476" i="2"/>
  <c r="BF476" i="2"/>
  <c r="AV782" i="2"/>
  <c r="BF782" i="2"/>
  <c r="AV105" i="2"/>
  <c r="BF105" i="2"/>
  <c r="AV833" i="2"/>
  <c r="BF833" i="2"/>
  <c r="AV886" i="2"/>
  <c r="BF886" i="2"/>
  <c r="AV758" i="2"/>
  <c r="BF758" i="2"/>
  <c r="AV289" i="2"/>
  <c r="BF289" i="2"/>
  <c r="AV435" i="2"/>
  <c r="BF435" i="2"/>
  <c r="AV687" i="2"/>
  <c r="BF687" i="2"/>
  <c r="AV230" i="2"/>
  <c r="BF230" i="2"/>
  <c r="AV552" i="2"/>
  <c r="BF552" i="2"/>
  <c r="AV582" i="2"/>
  <c r="BF582" i="2"/>
  <c r="AV344" i="2"/>
  <c r="BF344" i="2"/>
  <c r="AV67" i="2"/>
  <c r="BF67" i="2"/>
  <c r="AV57" i="2"/>
  <c r="BF57" i="2"/>
  <c r="AV575" i="2"/>
  <c r="BF575" i="2"/>
  <c r="AV295" i="2"/>
  <c r="BF295" i="2"/>
  <c r="AV979" i="2"/>
  <c r="BF979" i="2"/>
  <c r="AV141" i="2"/>
  <c r="BF141" i="2"/>
  <c r="AV659" i="2"/>
  <c r="BF659" i="2"/>
  <c r="AV624" i="2"/>
  <c r="BF624" i="2"/>
  <c r="AV915" i="2"/>
  <c r="BF915" i="2"/>
  <c r="AV637" i="2"/>
  <c r="BF637" i="2"/>
  <c r="AV471" i="2"/>
  <c r="BF471" i="2"/>
  <c r="AV938" i="2"/>
  <c r="BF938" i="2"/>
  <c r="AV376" i="2"/>
  <c r="BF376" i="2"/>
  <c r="AV191" i="2"/>
  <c r="BF191" i="2"/>
  <c r="AV272" i="2"/>
  <c r="BF272" i="2"/>
  <c r="AV914" i="2"/>
  <c r="BF914" i="2"/>
  <c r="AV159" i="2"/>
  <c r="BF159" i="2"/>
  <c r="AV533" i="2"/>
  <c r="BF533" i="2"/>
  <c r="AV342" i="2"/>
  <c r="BF342" i="2"/>
  <c r="AV1009" i="2"/>
  <c r="BF1009" i="2"/>
  <c r="AV999" i="2"/>
  <c r="BF999" i="2"/>
  <c r="AV812" i="2"/>
  <c r="BF812" i="2"/>
  <c r="AV293" i="2"/>
  <c r="BF293" i="2"/>
  <c r="AV857" i="2"/>
  <c r="BF857" i="2"/>
  <c r="AV303" i="2"/>
  <c r="BF303" i="2"/>
  <c r="AV208" i="2"/>
  <c r="BF208" i="2"/>
  <c r="AV983" i="2"/>
  <c r="BF983" i="2"/>
  <c r="AV900" i="2"/>
  <c r="BF900" i="2"/>
  <c r="AV633" i="2"/>
  <c r="BF633" i="2"/>
  <c r="AV899" i="2"/>
  <c r="BF899" i="2"/>
  <c r="AV768" i="2"/>
  <c r="BF768" i="2"/>
  <c r="AV299" i="2"/>
  <c r="BF299" i="2"/>
  <c r="AV593" i="2"/>
  <c r="BF593" i="2"/>
  <c r="AV832" i="2"/>
  <c r="BF832" i="2"/>
  <c r="AV457" i="2"/>
  <c r="BF457" i="2"/>
  <c r="AV154" i="2"/>
  <c r="BF154" i="2"/>
  <c r="AV512" i="2"/>
  <c r="BF512" i="2"/>
  <c r="AV909" i="2"/>
  <c r="BF909" i="2"/>
  <c r="AV453" i="2"/>
  <c r="BF453" i="2"/>
  <c r="AV242" i="2"/>
  <c r="BF242" i="2"/>
  <c r="AV500" i="2"/>
  <c r="BF500" i="2"/>
  <c r="AV205" i="2"/>
  <c r="BF205" i="2"/>
  <c r="AV232" i="2"/>
  <c r="BF232" i="2"/>
  <c r="AV314" i="2"/>
  <c r="BF314" i="2"/>
  <c r="AV194" i="2"/>
  <c r="BF194" i="2"/>
  <c r="AV800" i="2"/>
  <c r="BF800" i="2"/>
  <c r="AV581" i="2"/>
  <c r="BF581" i="2"/>
  <c r="AV853" i="2"/>
  <c r="BF853" i="2"/>
  <c r="AV484" i="2"/>
  <c r="BF484" i="2"/>
  <c r="AV875" i="2"/>
  <c r="BF875" i="2"/>
  <c r="AV635" i="2"/>
  <c r="BF635" i="2"/>
  <c r="AV966" i="2"/>
  <c r="BF966" i="2"/>
  <c r="AV397" i="2"/>
  <c r="BF397" i="2"/>
  <c r="AV558" i="2"/>
  <c r="BF558" i="2"/>
  <c r="AV219" i="2"/>
  <c r="BF219" i="2"/>
  <c r="AV288" i="2"/>
  <c r="BF288" i="2"/>
  <c r="AV949" i="2"/>
  <c r="BF949" i="2"/>
  <c r="AV147" i="2"/>
  <c r="BF147" i="2"/>
  <c r="AV745" i="2"/>
  <c r="BF745" i="2"/>
  <c r="AV557" i="2"/>
  <c r="BF557" i="2"/>
  <c r="AV969" i="2"/>
  <c r="BF969" i="2"/>
  <c r="AV701" i="2"/>
  <c r="BF701" i="2"/>
  <c r="AV528" i="2"/>
  <c r="BF528" i="2"/>
  <c r="AV349" i="2"/>
  <c r="BF349" i="2"/>
  <c r="AV183" i="2"/>
  <c r="BF183" i="2"/>
  <c r="AV627" i="2"/>
  <c r="BF627" i="2"/>
  <c r="AV818" i="2"/>
  <c r="BF818" i="2"/>
  <c r="AV401" i="2"/>
  <c r="BF401" i="2"/>
  <c r="AV584" i="2"/>
  <c r="BF584" i="2"/>
  <c r="AV858" i="2"/>
  <c r="BF858" i="2"/>
  <c r="AV927" i="2"/>
  <c r="BF927" i="2"/>
  <c r="AV603" i="2"/>
  <c r="BF603" i="2"/>
  <c r="AV895" i="2"/>
  <c r="BF895" i="2"/>
  <c r="AV560" i="2"/>
  <c r="BF560" i="2"/>
  <c r="AV891" i="2"/>
  <c r="BF891" i="2"/>
  <c r="AV129" i="2"/>
  <c r="BF129" i="2"/>
  <c r="AV380" i="2"/>
  <c r="BF380" i="2"/>
  <c r="AV867" i="2"/>
  <c r="BF867" i="2"/>
  <c r="AV737" i="2"/>
  <c r="BF737" i="2"/>
  <c r="AV440" i="2"/>
  <c r="BF440" i="2"/>
  <c r="AV91" i="2"/>
  <c r="BF91" i="2"/>
  <c r="AV337" i="2"/>
  <c r="BF337" i="2"/>
  <c r="AV562" i="2"/>
  <c r="BF562" i="2"/>
  <c r="AV904" i="2"/>
  <c r="BF904" i="2"/>
  <c r="AV261" i="2"/>
  <c r="BF261" i="2"/>
  <c r="AV550" i="2"/>
  <c r="BF550" i="2"/>
  <c r="AV89" i="2"/>
  <c r="BF89" i="2"/>
  <c r="AV859" i="2"/>
  <c r="BF859" i="2"/>
  <c r="AV571" i="2"/>
  <c r="BF571" i="2"/>
  <c r="AV977" i="2"/>
  <c r="BF977" i="2"/>
  <c r="AV673" i="2"/>
  <c r="BF673" i="2"/>
  <c r="AV95" i="2"/>
  <c r="BF95" i="2"/>
  <c r="AV830" i="2"/>
  <c r="BF830" i="2"/>
  <c r="AV184" i="2"/>
  <c r="BF184" i="2"/>
  <c r="AV172" i="2"/>
  <c r="BF172" i="2"/>
  <c r="AV592" i="2"/>
  <c r="BF592" i="2"/>
  <c r="AV998" i="2"/>
  <c r="BF998" i="2"/>
  <c r="AV515" i="2"/>
  <c r="BF515" i="2"/>
  <c r="AV229" i="2"/>
  <c r="BF229" i="2"/>
  <c r="AV92" i="2"/>
  <c r="BF92" i="2"/>
  <c r="AV459" i="2"/>
  <c r="BF459" i="2"/>
  <c r="AV477" i="2"/>
  <c r="BF477" i="2"/>
  <c r="AV696" i="2"/>
  <c r="BF696" i="2"/>
  <c r="AV997" i="2"/>
  <c r="BF997" i="2"/>
  <c r="AV738" i="2"/>
  <c r="BF738" i="2"/>
  <c r="AV836" i="2"/>
  <c r="BF836" i="2"/>
  <c r="AV186" i="2"/>
  <c r="BF186" i="2"/>
  <c r="AV460" i="2"/>
  <c r="BF460" i="2"/>
  <c r="AV917" i="2"/>
  <c r="BF917" i="2"/>
  <c r="AV682" i="2"/>
  <c r="BF682" i="2"/>
  <c r="AV331" i="2"/>
  <c r="BF331" i="2"/>
  <c r="AV294" i="2"/>
  <c r="BF294" i="2"/>
  <c r="AV755" i="2"/>
  <c r="BF755" i="2"/>
  <c r="AV740" i="2"/>
  <c r="BF740" i="2"/>
  <c r="AV445" i="2"/>
  <c r="BF445" i="2"/>
  <c r="AV846" i="2"/>
  <c r="BF846" i="2"/>
  <c r="AV52" i="2"/>
  <c r="BF52" i="2"/>
  <c r="AV665" i="2"/>
  <c r="BF665" i="2"/>
  <c r="AV868" i="2"/>
  <c r="BF868" i="2"/>
  <c r="AV138" i="2"/>
  <c r="BF138" i="2"/>
  <c r="AV824" i="2"/>
  <c r="BF824" i="2"/>
  <c r="AV623" i="2"/>
  <c r="BF623" i="2"/>
  <c r="AV79" i="2"/>
  <c r="BF79" i="2"/>
  <c r="AV965" i="2"/>
  <c r="BF965" i="2"/>
  <c r="AV283" i="2"/>
  <c r="BF283" i="2"/>
  <c r="AV555" i="2"/>
  <c r="BF555" i="2"/>
  <c r="AV381" i="2"/>
  <c r="BF381" i="2"/>
  <c r="AV537" i="2"/>
  <c r="BF537" i="2"/>
  <c r="AV112" i="2"/>
  <c r="BF112" i="2"/>
  <c r="AV889" i="2"/>
  <c r="BF889" i="2"/>
  <c r="AV117" i="2"/>
  <c r="BF117" i="2"/>
  <c r="AV442" i="2"/>
  <c r="BF442" i="2"/>
  <c r="AV840" i="2"/>
  <c r="BF840" i="2"/>
  <c r="AV296" i="2"/>
  <c r="BF296" i="2"/>
  <c r="AV137" i="2"/>
  <c r="BF137" i="2"/>
  <c r="AV805" i="2"/>
  <c r="BF805" i="2"/>
  <c r="AV267" i="2"/>
  <c r="BF267" i="2"/>
  <c r="AV214" i="2"/>
  <c r="BF214" i="2"/>
  <c r="AV708" i="2"/>
  <c r="BF708" i="2"/>
  <c r="AV158" i="2"/>
  <c r="BF158" i="2"/>
  <c r="AV837" i="2"/>
  <c r="BF837" i="2"/>
  <c r="AV821" i="2"/>
  <c r="BF821" i="2"/>
  <c r="AV676" i="2"/>
  <c r="BF676" i="2"/>
  <c r="AV63" i="2"/>
  <c r="BF63" i="2"/>
  <c r="AV463" i="2"/>
  <c r="BF463" i="2"/>
  <c r="AV202" i="2"/>
  <c r="BF202" i="2"/>
  <c r="AV563" i="2"/>
  <c r="BF563" i="2"/>
  <c r="AV947" i="2"/>
  <c r="BF947" i="2"/>
  <c r="AV125" i="2"/>
  <c r="BF125" i="2"/>
  <c r="AV310" i="2"/>
  <c r="BF310" i="2"/>
  <c r="AV766" i="2"/>
  <c r="BF766" i="2"/>
  <c r="AV656" i="2"/>
  <c r="BF656" i="2"/>
  <c r="AV685" i="2"/>
  <c r="BF685" i="2"/>
  <c r="AV681" i="2"/>
  <c r="BF681" i="2"/>
  <c r="AV372" i="2"/>
  <c r="BF372" i="2"/>
  <c r="AV872" i="2"/>
  <c r="BF872" i="2"/>
  <c r="AV136" i="2"/>
  <c r="BF136" i="2"/>
  <c r="AV461" i="2"/>
  <c r="BF461" i="2"/>
  <c r="AV545" i="2"/>
  <c r="BF545" i="2"/>
  <c r="AV569" i="2"/>
  <c r="BF569" i="2"/>
  <c r="AV94" i="2"/>
  <c r="BF94" i="2"/>
  <c r="AV583" i="2"/>
  <c r="BF583" i="2"/>
  <c r="AV749" i="2"/>
  <c r="BF749" i="2"/>
  <c r="AV828" i="2"/>
  <c r="BF828" i="2"/>
  <c r="AV441" i="2"/>
  <c r="BF441" i="2"/>
  <c r="AV388" i="2"/>
  <c r="BF388" i="2"/>
  <c r="AV718" i="2"/>
  <c r="BF718" i="2"/>
  <c r="AV987" i="2"/>
  <c r="BF987" i="2"/>
  <c r="AV510" i="2"/>
  <c r="BF510" i="2"/>
  <c r="AV127" i="2"/>
  <c r="BF127" i="2"/>
  <c r="AV363" i="2"/>
  <c r="BF363" i="2"/>
  <c r="AV970" i="2"/>
  <c r="BF970" i="2"/>
  <c r="AV518" i="2"/>
  <c r="BF518" i="2"/>
  <c r="AV641" i="2"/>
  <c r="BF641" i="2"/>
  <c r="AV774" i="2"/>
  <c r="BF774" i="2"/>
  <c r="AV601" i="2"/>
  <c r="BF601" i="2"/>
  <c r="AV993" i="2"/>
  <c r="BF993" i="2"/>
  <c r="AV304" i="2"/>
  <c r="BF304" i="2"/>
  <c r="AV822" i="2"/>
  <c r="BF822" i="2"/>
  <c r="AV959" i="2"/>
  <c r="BF959" i="2"/>
  <c r="AV332" i="2"/>
  <c r="BF332" i="2"/>
  <c r="AV845" i="2"/>
  <c r="BF845" i="2"/>
  <c r="AV420" i="2"/>
  <c r="BF420" i="2"/>
  <c r="AV866" i="2"/>
  <c r="BF866" i="2"/>
  <c r="AV527" i="2"/>
  <c r="BF527" i="2"/>
  <c r="AV614" i="2"/>
  <c r="BF614" i="2"/>
  <c r="AV262" i="2"/>
  <c r="BF262" i="2"/>
  <c r="AV763" i="2"/>
  <c r="BF763" i="2"/>
  <c r="AV843" i="2"/>
  <c r="BF843" i="2"/>
  <c r="AV752" i="2"/>
  <c r="BF752" i="2"/>
  <c r="AV499" i="2"/>
  <c r="BF499" i="2"/>
  <c r="AV225" i="2"/>
  <c r="BF225" i="2"/>
  <c r="AV647" i="2"/>
  <c r="BF647" i="2"/>
  <c r="AV330" i="2"/>
  <c r="BF330" i="2"/>
  <c r="AV645" i="2"/>
  <c r="BF645" i="2"/>
  <c r="AV839" i="2"/>
  <c r="BF839" i="2"/>
  <c r="AV905" i="2"/>
  <c r="BF905" i="2"/>
  <c r="AV113" i="2"/>
  <c r="BF113" i="2"/>
  <c r="AV953" i="2"/>
  <c r="BF953" i="2"/>
  <c r="AV199" i="2"/>
  <c r="BF199" i="2"/>
  <c r="AV690" i="2"/>
  <c r="BF690" i="2"/>
  <c r="AV733" i="2"/>
  <c r="BF733" i="2"/>
  <c r="AV333" i="2"/>
  <c r="BF333" i="2"/>
  <c r="AV34" i="2"/>
  <c r="AV579" i="2"/>
  <c r="BF579" i="2"/>
  <c r="AV817" i="2"/>
  <c r="BF817" i="2"/>
  <c r="AV784" i="2"/>
  <c r="BF784" i="2"/>
  <c r="AV382" i="2"/>
  <c r="BF382" i="2"/>
  <c r="AV931" i="2"/>
  <c r="BF931" i="2"/>
  <c r="AV561" i="2"/>
  <c r="BF561" i="2"/>
  <c r="AV885" i="2"/>
  <c r="BF885" i="2"/>
  <c r="AV933" i="2"/>
  <c r="BF933" i="2"/>
  <c r="AV156" i="2"/>
  <c r="BF156" i="2"/>
  <c r="AV961" i="2"/>
  <c r="BF961" i="2"/>
  <c r="AV564" i="2"/>
  <c r="BF564" i="2"/>
  <c r="AV950" i="2"/>
  <c r="BF950" i="2"/>
  <c r="AV410" i="2"/>
  <c r="BF410" i="2"/>
  <c r="AV693" i="2"/>
  <c r="BF693" i="2"/>
  <c r="AV609" i="2"/>
  <c r="BF609" i="2"/>
  <c r="AV541" i="2"/>
  <c r="BF541" i="2"/>
  <c r="AV848" i="2"/>
  <c r="BF848" i="2"/>
  <c r="AV375" i="2"/>
  <c r="BF375" i="2"/>
  <c r="AV989" i="2"/>
  <c r="BF989" i="2"/>
  <c r="AV498" i="2"/>
  <c r="BF498" i="2"/>
  <c r="AV903" i="2"/>
  <c r="BF903" i="2"/>
  <c r="AV443" i="2"/>
  <c r="BF443" i="2"/>
  <c r="AV497" i="2"/>
  <c r="BF497" i="2"/>
  <c r="AV929" i="2"/>
  <c r="BF929" i="2"/>
  <c r="AV449" i="2"/>
  <c r="BF449" i="2"/>
  <c r="AV626" i="2"/>
  <c r="BF626" i="2"/>
  <c r="AV163" i="2"/>
  <c r="BF163" i="2"/>
  <c r="AV573" i="2"/>
  <c r="BF573" i="2"/>
  <c r="AV842" i="2"/>
  <c r="BF842" i="2"/>
  <c r="AV879" i="2"/>
  <c r="BF879" i="2"/>
  <c r="AV188" i="2"/>
  <c r="BF188" i="2"/>
  <c r="AV923" i="2"/>
  <c r="BF923" i="2"/>
  <c r="AV324" i="2"/>
  <c r="BF324" i="2"/>
  <c r="AV653" i="2"/>
  <c r="BF653" i="2"/>
  <c r="AV776" i="2"/>
  <c r="BF776" i="2"/>
  <c r="AV493" i="2"/>
  <c r="BF493" i="2"/>
  <c r="AV256" i="2"/>
  <c r="BF256" i="2"/>
  <c r="AV640" i="2"/>
  <c r="BF640" i="2"/>
  <c r="AV452" i="2"/>
  <c r="BF452" i="2"/>
  <c r="AV975" i="2"/>
  <c r="BF975" i="2"/>
  <c r="AV505" i="2"/>
  <c r="BF505" i="2"/>
  <c r="AV308" i="2"/>
  <c r="BF308" i="2"/>
  <c r="AV628" i="2"/>
  <c r="BF628" i="2"/>
  <c r="AV732" i="2"/>
  <c r="BF732" i="2"/>
  <c r="AV201" i="2"/>
  <c r="BF201" i="2"/>
  <c r="AV378" i="2"/>
  <c r="BF378" i="2"/>
  <c r="AV55" i="2"/>
  <c r="BF55" i="2"/>
  <c r="AV104" i="2"/>
  <c r="BF104" i="2"/>
  <c r="AV704" i="2"/>
  <c r="BF704" i="2"/>
  <c r="AV392" i="2"/>
  <c r="BF392" i="2"/>
  <c r="AV939" i="2"/>
  <c r="BF939" i="2"/>
  <c r="AV728" i="2"/>
  <c r="BF728" i="2"/>
  <c r="AV152" i="2"/>
  <c r="BF152" i="2"/>
  <c r="AV170" i="2"/>
  <c r="BF170" i="2"/>
  <c r="AV177" i="2"/>
  <c r="BF177" i="2"/>
  <c r="AV747" i="2"/>
  <c r="BF747" i="2"/>
  <c r="AV717" i="2"/>
  <c r="BF717" i="2"/>
  <c r="AV544" i="2"/>
  <c r="BF544" i="2"/>
  <c r="AV65" i="2"/>
  <c r="BF65" i="2"/>
  <c r="AV427" i="2"/>
  <c r="BF427" i="2"/>
  <c r="AV625" i="2"/>
  <c r="BF625" i="2"/>
  <c r="AV930" i="2"/>
  <c r="BF930" i="2"/>
  <c r="AV863" i="2"/>
  <c r="BF863" i="2"/>
  <c r="AV47" i="2"/>
  <c r="BF47" i="2"/>
  <c r="AV494" i="2"/>
  <c r="BF494" i="2"/>
  <c r="AV897" i="2"/>
  <c r="BF897" i="2"/>
  <c r="AV736" i="2"/>
  <c r="BF736" i="2"/>
  <c r="AV829" i="2"/>
  <c r="BF829" i="2"/>
  <c r="AV178" i="2"/>
  <c r="BF178" i="2"/>
  <c r="AV467" i="2"/>
  <c r="BF467" i="2"/>
  <c r="AV245" i="2"/>
  <c r="BF245" i="2"/>
  <c r="AV77" i="2"/>
  <c r="BF77" i="2"/>
  <c r="AV111" i="2"/>
  <c r="BF111" i="2"/>
  <c r="AV599" i="2"/>
  <c r="BF599" i="2"/>
  <c r="AV49" i="2"/>
  <c r="BF49" i="2"/>
  <c r="AV318" i="2"/>
  <c r="BF318" i="2"/>
  <c r="AV356" i="2"/>
  <c r="BF356" i="2"/>
  <c r="AV985" i="2"/>
  <c r="BF985" i="2"/>
  <c r="AV615" i="2"/>
  <c r="BF615" i="2"/>
  <c r="AV429" i="2"/>
  <c r="BF429" i="2"/>
  <c r="AV465" i="2"/>
  <c r="BF465" i="2"/>
  <c r="AV725" i="2"/>
  <c r="BF725" i="2"/>
  <c r="AV212" i="2"/>
  <c r="BF212" i="2"/>
  <c r="AV532" i="2"/>
  <c r="BF532" i="2"/>
  <c r="AV658" i="2"/>
  <c r="BF658" i="2"/>
  <c r="AV688" i="2"/>
  <c r="BF688" i="2"/>
  <c r="AV520" i="2"/>
  <c r="BF520" i="2"/>
  <c r="AV773" i="2"/>
  <c r="BF773" i="2"/>
  <c r="AV705" i="2"/>
  <c r="BF705" i="2"/>
  <c r="AV128" i="2"/>
  <c r="BF128" i="2"/>
  <c r="AV878" i="2"/>
  <c r="BF878" i="2"/>
  <c r="AV175" i="2"/>
  <c r="BF175" i="2"/>
  <c r="AV748" i="2"/>
  <c r="BF748" i="2"/>
  <c r="AV472" i="2"/>
  <c r="BF472" i="2"/>
  <c r="AV819" i="2"/>
  <c r="BF819" i="2"/>
  <c r="AV282" i="2"/>
  <c r="BF282" i="2"/>
  <c r="AV149" i="2"/>
  <c r="BF149" i="2"/>
  <c r="AV431" i="2"/>
  <c r="BF431" i="2"/>
  <c r="AV963" i="2"/>
  <c r="BF963" i="2"/>
  <c r="AV861" i="2"/>
  <c r="BF861" i="2"/>
  <c r="AV1011" i="2"/>
  <c r="BF1011" i="2"/>
  <c r="AV106" i="2"/>
  <c r="BF106" i="2"/>
  <c r="AV348" i="2"/>
  <c r="BF348" i="2"/>
  <c r="AV617" i="2"/>
  <c r="BF617" i="2"/>
  <c r="AV877" i="2"/>
  <c r="BF877" i="2"/>
  <c r="AV523" i="2"/>
  <c r="BF523" i="2"/>
  <c r="AV798" i="2"/>
  <c r="BF798" i="2"/>
  <c r="AV340" i="2"/>
  <c r="BF340" i="2"/>
  <c r="AV542" i="2"/>
  <c r="BF542" i="2"/>
  <c r="AV364" i="2"/>
  <c r="BF364" i="2"/>
  <c r="AV1003" i="2"/>
  <c r="BF1003" i="2"/>
  <c r="AV1005" i="2"/>
  <c r="BF1005" i="2"/>
  <c r="AV596" i="2"/>
  <c r="BF596" i="2"/>
  <c r="AV357" i="2"/>
  <c r="BF357" i="2"/>
  <c r="AV535" i="2"/>
  <c r="BF535" i="2"/>
  <c r="AV804" i="2"/>
  <c r="BF804" i="2"/>
  <c r="AV328" i="2"/>
  <c r="BF328" i="2"/>
  <c r="AV815" i="2"/>
  <c r="BF815" i="2"/>
  <c r="AV365" i="2"/>
  <c r="BF365" i="2"/>
  <c r="AV744" i="2"/>
  <c r="BF744" i="2"/>
  <c r="AV413" i="2"/>
  <c r="BF413" i="2"/>
  <c r="AV316" i="2"/>
  <c r="BF316" i="2"/>
  <c r="AV937" i="2"/>
  <c r="BF937" i="2"/>
  <c r="AV507" i="2"/>
  <c r="BF507" i="2"/>
  <c r="AV120" i="2"/>
  <c r="BF120" i="2"/>
  <c r="AV847" i="2"/>
  <c r="BF847" i="2"/>
  <c r="AV770" i="2"/>
  <c r="BF770" i="2"/>
  <c r="AV795" i="2"/>
  <c r="BF795" i="2"/>
  <c r="AV258" i="2"/>
  <c r="BF258" i="2"/>
  <c r="AV890" i="2"/>
  <c r="BF890" i="2"/>
  <c r="AV192" i="2"/>
  <c r="BF192" i="2"/>
  <c r="AV144" i="2"/>
  <c r="BF144" i="2"/>
  <c r="AV369" i="2"/>
  <c r="BF369" i="2"/>
  <c r="AV594" i="2"/>
  <c r="BF594" i="2"/>
  <c r="AV936" i="2"/>
  <c r="BF936" i="2"/>
  <c r="AV351" i="2"/>
  <c r="BF351" i="2"/>
  <c r="AV346" i="2"/>
  <c r="BF346" i="2"/>
  <c r="AV470" i="2"/>
  <c r="BF470" i="2"/>
  <c r="AV720" i="2"/>
  <c r="BF720" i="2"/>
  <c r="AV311" i="2"/>
  <c r="BF311" i="2"/>
  <c r="AV88" i="2"/>
  <c r="BF88" i="2"/>
  <c r="AV451" i="2"/>
  <c r="BF451" i="2"/>
  <c r="AV754" i="2"/>
  <c r="BF754" i="2"/>
  <c r="AV694" i="2"/>
  <c r="BF694" i="2"/>
  <c r="AV700" i="2"/>
  <c r="BF700" i="2"/>
  <c r="AV240" i="2"/>
  <c r="BF240" i="2"/>
  <c r="AV894" i="2"/>
  <c r="BF894" i="2"/>
  <c r="AV433" i="2"/>
  <c r="BF433" i="2"/>
  <c r="AV251" i="2"/>
  <c r="BF251" i="2"/>
  <c r="AV221" i="2"/>
  <c r="BF221" i="2"/>
  <c r="AV362" i="2"/>
  <c r="BF362" i="2"/>
  <c r="AV60" i="2"/>
  <c r="BF60" i="2"/>
  <c r="AV521" i="2"/>
  <c r="BF521" i="2"/>
  <c r="AV482" i="2"/>
  <c r="BF482" i="2"/>
  <c r="AV407" i="2"/>
  <c r="BF407" i="2"/>
  <c r="AV898" i="2"/>
  <c r="BF898" i="2"/>
  <c r="AV995" i="2"/>
  <c r="BF995" i="2"/>
  <c r="AV756" i="2"/>
  <c r="BF756" i="2"/>
  <c r="AV525" i="2"/>
  <c r="BF525" i="2"/>
  <c r="AV529" i="2"/>
  <c r="BF529" i="2"/>
  <c r="AV702" i="2"/>
  <c r="BF702" i="2"/>
  <c r="AV742" i="2"/>
  <c r="BF742" i="2"/>
  <c r="AV835" i="2"/>
  <c r="BF835" i="2"/>
  <c r="AV764" i="2"/>
  <c r="BF764" i="2"/>
  <c r="AV850" i="2"/>
  <c r="BF850" i="2"/>
  <c r="AV165" i="2"/>
  <c r="BF165" i="2"/>
  <c r="AX646" i="2"/>
  <c r="AX760" i="2"/>
  <c r="AX315" i="2"/>
  <c r="AX46" i="2"/>
  <c r="AX534" i="2"/>
  <c r="AX409" i="2"/>
  <c r="AX941" i="2"/>
  <c r="AX464" i="2"/>
  <c r="AX492" i="2"/>
  <c r="AX794" i="2"/>
  <c r="AX110" i="2"/>
  <c r="AX347" i="2"/>
  <c r="AX651" i="2"/>
  <c r="AX654" i="2"/>
  <c r="AX809" i="2"/>
  <c r="AX321" i="2"/>
  <c r="AX402" i="2"/>
  <c r="AX108" i="2"/>
  <c r="AX988" i="2"/>
  <c r="AX126" i="2"/>
  <c r="AX193" i="2"/>
  <c r="AX731" i="2"/>
  <c r="AX418" i="2"/>
  <c r="AX540" i="2"/>
  <c r="AX781" i="2"/>
  <c r="AX70" i="2"/>
  <c r="AX269" i="2"/>
  <c r="AX765" i="2"/>
  <c r="AX611" i="2"/>
  <c r="AX16" i="2"/>
  <c r="AX739" i="2"/>
  <c r="AX984" i="2"/>
  <c r="AX234" i="2"/>
  <c r="AX132" i="2"/>
  <c r="AX320" i="2"/>
  <c r="AX668" i="2"/>
  <c r="AX831" i="2"/>
  <c r="AX432" i="2"/>
  <c r="AX448" i="2"/>
  <c r="AX531" i="2"/>
  <c r="AX935" i="2"/>
  <c r="AX50" i="2"/>
  <c r="AX107" i="2"/>
  <c r="AX306" i="2"/>
  <c r="AX753" i="2"/>
  <c r="AX826" i="2"/>
  <c r="AX750" i="2"/>
  <c r="AX173" i="2"/>
  <c r="AX546" i="2"/>
  <c r="AX856" i="2"/>
  <c r="AX146" i="2"/>
  <c r="AX536" i="2"/>
  <c r="AX662" i="2"/>
  <c r="AX139" i="2"/>
  <c r="AX252" i="2"/>
  <c r="AX604" i="2"/>
  <c r="AX663" i="2"/>
  <c r="AX622" i="2"/>
  <c r="AX41" i="2"/>
  <c r="AX816" i="2"/>
  <c r="AX97" i="2"/>
  <c r="AX972" i="2"/>
  <c r="AX300" i="2"/>
  <c r="AX620" i="2"/>
  <c r="AX679" i="2"/>
  <c r="AX606" i="2"/>
  <c r="AX80" i="2"/>
  <c r="AX480" i="2"/>
  <c r="AX207" i="2"/>
  <c r="AX416" i="2"/>
  <c r="AX741" i="2"/>
  <c r="AX516" i="2"/>
  <c r="AX888" i="2"/>
  <c r="AX373" i="2"/>
  <c r="AX1006" i="2"/>
  <c r="AX636" i="2"/>
  <c r="AX851" i="2"/>
  <c r="AX387" i="2"/>
  <c r="AX791" i="2"/>
  <c r="AX865" i="2"/>
  <c r="AX162" i="2"/>
  <c r="AX301" i="2"/>
  <c r="AX71" i="2"/>
  <c r="AX789" i="2"/>
  <c r="AX508" i="2"/>
  <c r="AX971" i="2"/>
  <c r="AX302" i="2"/>
  <c r="AX90" i="2"/>
  <c r="AX618" i="2"/>
  <c r="AX51" i="2"/>
  <c r="AX164" i="2"/>
  <c r="AX210" i="2"/>
  <c r="AX689" i="2"/>
  <c r="AX81" i="2"/>
  <c r="AX379" i="2"/>
  <c r="AX474" i="2"/>
  <c r="AX986" i="2"/>
  <c r="AX64" i="2"/>
  <c r="AX405" i="2"/>
  <c r="AX598" i="2"/>
  <c r="AX844" i="2"/>
  <c r="AX82" i="2"/>
  <c r="AX217" i="2"/>
  <c r="AX946" i="2"/>
  <c r="AX883" i="2"/>
  <c r="AX1001" i="2"/>
  <c r="AX206" i="2"/>
  <c r="AX437" i="2"/>
  <c r="AX44" i="2"/>
  <c r="AX419" i="2"/>
  <c r="AX522" i="2"/>
  <c r="AX962" i="2"/>
  <c r="AX934" i="2"/>
  <c r="AX103" i="2"/>
  <c r="AX726" i="2"/>
  <c r="AX160" i="2"/>
  <c r="AX385" i="2"/>
  <c r="AX751" i="2"/>
  <c r="AX157" i="2"/>
  <c r="AX502" i="2"/>
  <c r="AX942" i="2"/>
  <c r="AX956" i="2"/>
  <c r="AX572" i="2"/>
  <c r="AX590" i="2"/>
  <c r="AX211" i="2"/>
  <c r="AX323" i="2"/>
  <c r="AX723" i="2"/>
  <c r="AX307" i="2"/>
  <c r="AX197" i="2"/>
  <c r="AX142" i="2"/>
  <c r="AX384" i="2"/>
  <c r="AX906" i="2"/>
  <c r="AX779" i="2"/>
  <c r="AX377" i="2"/>
  <c r="AX978" i="2"/>
  <c r="AX114" i="2"/>
  <c r="AX786" i="2"/>
  <c r="AX849" i="2"/>
  <c r="AX588" i="2"/>
  <c r="AX797" i="2"/>
  <c r="AX613" i="2"/>
  <c r="AX309" i="2"/>
  <c r="AX991" i="2"/>
  <c r="AX72" i="2"/>
  <c r="AX424" i="2"/>
  <c r="AX547" i="2"/>
  <c r="AX712" i="2"/>
  <c r="AX479" i="2"/>
  <c r="AX400" i="2"/>
  <c r="AX783" i="2"/>
  <c r="AX974" i="2"/>
  <c r="AX912" i="2"/>
  <c r="AX101" i="2"/>
  <c r="AX960" i="2"/>
  <c r="AX352" i="2"/>
  <c r="AX367" i="2"/>
  <c r="AX200" i="2"/>
  <c r="AX253" i="2"/>
  <c r="AX892" i="2"/>
  <c r="AX827" i="2"/>
  <c r="AX368" i="2"/>
  <c r="AX672" i="2"/>
  <c r="AX559" i="2"/>
  <c r="AX273" i="2"/>
  <c r="AX53" i="2"/>
  <c r="AX185" i="2"/>
  <c r="AX403" i="2"/>
  <c r="AX713" i="2"/>
  <c r="AX123" i="2"/>
  <c r="AX775" i="2"/>
  <c r="AX189" i="2"/>
  <c r="AX893" i="2"/>
  <c r="AX790" i="2"/>
  <c r="AX862" i="2"/>
  <c r="AX968" i="2"/>
  <c r="AX577" i="2"/>
  <c r="AX226" i="2"/>
  <c r="AX703" i="2"/>
  <c r="AX322" i="2"/>
  <c r="AX305" i="2"/>
  <c r="AX807" i="2"/>
  <c r="AX967" i="2"/>
  <c r="AX884" i="2"/>
  <c r="AX426" i="2"/>
  <c r="AX116" i="2"/>
  <c r="AX155" i="2"/>
  <c r="AX133" i="2"/>
  <c r="AX338" i="2"/>
  <c r="AX150" i="2"/>
  <c r="AX524" i="2"/>
  <c r="AX648" i="2"/>
  <c r="AX248" i="2"/>
  <c r="AX458" i="2"/>
  <c r="AX209" i="2"/>
  <c r="AX36" i="2"/>
  <c r="AX279" i="2"/>
  <c r="AX353" i="2"/>
  <c r="AX180" i="2"/>
  <c r="AX213" i="2"/>
  <c r="AX506" i="2"/>
  <c r="AX131" i="2"/>
  <c r="AX204" i="2"/>
  <c r="AX361" i="2"/>
  <c r="AX896" i="2"/>
  <c r="AX455" i="2"/>
  <c r="AX237" i="2"/>
  <c r="AX630" i="2"/>
  <c r="AX538" i="2"/>
  <c r="AX940" i="2"/>
  <c r="AX928" i="2"/>
  <c r="AX84" i="2"/>
  <c r="AX721" i="2"/>
  <c r="AX478" i="2"/>
  <c r="AX119" i="2"/>
  <c r="AX554" i="2"/>
  <c r="AX511" i="2"/>
  <c r="AX576" i="2"/>
  <c r="AX358" i="2"/>
  <c r="AX161" i="2"/>
  <c r="AX174" i="2"/>
  <c r="AX485" i="2"/>
  <c r="AX430" i="2"/>
  <c r="AX341" i="2"/>
  <c r="AX982" i="2"/>
  <c r="AX729" i="2"/>
  <c r="AX587" i="2"/>
  <c r="AX266" i="2"/>
  <c r="AX777" i="2"/>
  <c r="AX243" i="2"/>
  <c r="AX259" i="2"/>
  <c r="AX277" i="2"/>
  <c r="AX313" i="2"/>
  <c r="AX605" i="2"/>
  <c r="AX298" i="2"/>
  <c r="AX1008" i="2"/>
  <c r="AX992" i="2"/>
  <c r="AX680" i="2"/>
  <c r="AX652" i="2"/>
  <c r="AX1004" i="2"/>
  <c r="AX423" i="2"/>
  <c r="AX312" i="2"/>
  <c r="AX399" i="2"/>
  <c r="AX924" i="2"/>
  <c r="AX793" i="2"/>
  <c r="AX124" i="2"/>
  <c r="AX1012" i="2"/>
  <c r="AX699" i="2"/>
  <c r="AX247" i="2"/>
  <c r="AX411" i="2"/>
  <c r="AX370" i="2"/>
  <c r="AX990" i="2"/>
  <c r="AX140" i="2"/>
  <c r="AX902" i="2"/>
  <c r="AX389" i="2"/>
  <c r="AX631" i="2"/>
  <c r="AX241" i="2"/>
  <c r="AX838" i="2"/>
  <c r="AX994" i="2"/>
  <c r="AX198" i="2"/>
  <c r="AX574" i="2"/>
  <c r="AX517" i="2"/>
  <c r="AX660" i="2"/>
  <c r="AX488" i="2"/>
  <c r="AX417" i="2"/>
  <c r="AX769" i="2"/>
  <c r="AX216" i="2"/>
  <c r="AX691" i="2"/>
  <c r="AX860" i="2"/>
  <c r="AX265" i="2"/>
  <c r="AX169" i="2"/>
  <c r="AX130" i="2"/>
  <c r="AX270" i="2"/>
  <c r="AX355" i="2"/>
  <c r="AX759" i="2"/>
  <c r="AX667" i="2"/>
  <c r="AX489" i="2"/>
  <c r="AX495" i="2"/>
  <c r="AX686" i="2"/>
  <c r="AX852" i="2"/>
  <c r="AX284" i="2"/>
  <c r="AX602" i="2"/>
  <c r="AX96" i="2"/>
  <c r="AX239" i="2"/>
  <c r="AX735" i="2"/>
  <c r="AX254" i="2"/>
  <c r="AX801" i="2"/>
  <c r="AX803" i="2"/>
  <c r="AX99" i="2"/>
  <c r="AX271" i="2"/>
  <c r="AX438" i="2"/>
  <c r="AX231" i="2"/>
  <c r="AX436" i="2"/>
  <c r="AX591" i="2"/>
  <c r="AX610" i="2"/>
  <c r="AX920" i="2"/>
  <c r="AX600" i="2"/>
  <c r="AX371" i="2"/>
  <c r="AX976" i="2"/>
  <c r="AX870" i="2"/>
  <c r="AX168" i="2"/>
  <c r="AX650" i="2"/>
  <c r="AX714" i="2"/>
  <c r="AX187" i="2"/>
  <c r="AX260" i="2"/>
  <c r="AX952" i="2"/>
  <c r="AX504" i="2"/>
  <c r="AX876" i="2"/>
  <c r="AX695" i="2"/>
  <c r="AX18" i="2"/>
  <c r="AX393" i="2"/>
  <c r="AX190" i="2"/>
  <c r="AX1002" i="2"/>
  <c r="AX274" i="2"/>
  <c r="AX580" i="2"/>
  <c r="AX98" i="2"/>
  <c r="AX880" i="2"/>
  <c r="AX674" i="2"/>
  <c r="AX811" i="2"/>
  <c r="AX955" i="2"/>
  <c r="AX469" i="2"/>
  <c r="AX326" i="2"/>
  <c r="AX734" i="2"/>
  <c r="AX76" i="2"/>
  <c r="AX255" i="2"/>
  <c r="AX102" i="2"/>
  <c r="AX143" i="2"/>
  <c r="AX336" i="2"/>
  <c r="AX661" i="2"/>
  <c r="AX487" i="2"/>
  <c r="AX292" i="2"/>
  <c r="AX612" i="2"/>
  <c r="AX671" i="2"/>
  <c r="AX719" i="2"/>
  <c r="AX335" i="2"/>
  <c r="AX386" i="2"/>
  <c r="AX771" i="2"/>
  <c r="AX996" i="2"/>
  <c r="AX233" i="2"/>
  <c r="AX570" i="2"/>
  <c r="AX1010" i="2"/>
  <c r="AX913" i="2"/>
  <c r="AX543" i="2"/>
  <c r="AX69" i="2"/>
  <c r="AX275" i="2"/>
  <c r="AX83" i="2"/>
  <c r="AX285" i="2"/>
  <c r="AX586" i="2"/>
  <c r="AX684" i="2"/>
  <c r="AX901" i="2"/>
  <c r="AX222" i="2"/>
  <c r="AX73" i="2"/>
  <c r="AX179" i="2"/>
  <c r="AX503" i="2"/>
  <c r="AX290" i="2"/>
  <c r="AX578" i="2"/>
  <c r="AX148" i="2"/>
  <c r="AX566" i="2"/>
  <c r="AX339" i="2"/>
  <c r="AX944" i="2"/>
  <c r="AX724" i="2"/>
  <c r="AX203" i="2"/>
  <c r="AX980" i="2"/>
  <c r="AX490" i="2"/>
  <c r="AX638" i="2"/>
  <c r="AX59" i="2"/>
  <c r="AX109" i="2"/>
  <c r="AX954" i="2"/>
  <c r="AX568" i="2"/>
  <c r="AX787" i="2"/>
  <c r="AX761" i="2"/>
  <c r="AX639" i="2"/>
  <c r="AX329" i="2"/>
  <c r="AX864" i="2"/>
  <c r="AX799" i="2"/>
  <c r="AX100" i="2"/>
  <c r="AX167" i="2"/>
  <c r="AX567" i="2"/>
  <c r="AX228" i="2"/>
  <c r="AX548" i="2"/>
  <c r="AX454" i="2"/>
  <c r="AX823" i="2"/>
  <c r="AX280" i="2"/>
  <c r="AX354" i="2"/>
  <c r="AX715" i="2"/>
  <c r="AX958" i="2"/>
  <c r="AX345" i="2"/>
  <c r="AX634" i="2"/>
  <c r="AX683" i="2"/>
  <c r="AX182" i="2"/>
  <c r="AX87" i="2"/>
  <c r="AX287" i="2"/>
  <c r="AX908" i="2"/>
  <c r="AX236" i="2"/>
  <c r="AX556" i="2"/>
  <c r="AX145" i="2"/>
  <c r="AX1000" i="2"/>
  <c r="AX792" i="2"/>
  <c r="AX286" i="2"/>
  <c r="AX421" i="2"/>
  <c r="AX257" i="2"/>
  <c r="AX514" i="2"/>
  <c r="AX632" i="2"/>
  <c r="AX422" i="2"/>
  <c r="AX45" i="2"/>
  <c r="AX220" i="2"/>
  <c r="AX434" i="2"/>
  <c r="AX62" i="2"/>
  <c r="AX56" i="2"/>
  <c r="AX446" i="2"/>
  <c r="AX406" i="2"/>
  <c r="AX78" i="2"/>
  <c r="AX48" i="2"/>
  <c r="AX468" i="2"/>
  <c r="AX519" i="2"/>
  <c r="AX642" i="2"/>
  <c r="AX121" i="2"/>
  <c r="AX697" i="2"/>
  <c r="AX813" i="2"/>
  <c r="AX957" i="2"/>
  <c r="AX238" i="2"/>
  <c r="AX268" i="2"/>
  <c r="AX450" i="2"/>
  <c r="AX135" i="2"/>
  <c r="AX951" i="2"/>
  <c r="AX565" i="2"/>
  <c r="AX390" i="2"/>
  <c r="AX585" i="2"/>
  <c r="AX722" i="2"/>
  <c r="AX475" i="2"/>
  <c r="AX945" i="2"/>
  <c r="AX666" i="2"/>
  <c r="BE17" i="4"/>
  <c r="BX16" i="4"/>
  <c r="BC172" i="4"/>
  <c r="AP13" i="2" l="1"/>
  <c r="AN13" i="2" s="1"/>
  <c r="BR15" i="2"/>
  <c r="BS15" i="2"/>
  <c r="I16" i="3"/>
  <c r="BD11" i="3" s="1"/>
  <c r="AX42" i="2"/>
  <c r="AV42" i="2" s="1"/>
  <c r="AX39" i="2"/>
  <c r="AV39" i="2" s="1"/>
  <c r="AP40" i="2"/>
  <c r="I6" i="3"/>
  <c r="BD6" i="3" s="1"/>
  <c r="AP37" i="2"/>
  <c r="AX25" i="2"/>
  <c r="AV25" i="2" s="1"/>
  <c r="BV25" i="2"/>
  <c r="BV5" i="2" s="1"/>
  <c r="BV7" i="2" s="1"/>
  <c r="AX19" i="2"/>
  <c r="BF19" i="2" s="1"/>
  <c r="BU19" i="2"/>
  <c r="BP5" i="2"/>
  <c r="BP7" i="2" s="1"/>
  <c r="AP36" i="2" s="1"/>
  <c r="AN36" i="2" s="1"/>
  <c r="AX17" i="2"/>
  <c r="AV17" i="2" s="1"/>
  <c r="BQ17" i="2"/>
  <c r="BQ5" i="2" s="1"/>
  <c r="BQ7" i="2" s="1"/>
  <c r="AP38" i="2" s="1"/>
  <c r="AV565" i="2"/>
  <c r="BF565" i="2"/>
  <c r="AV468" i="2"/>
  <c r="BF468" i="2"/>
  <c r="AV434" i="2"/>
  <c r="BF434" i="2"/>
  <c r="AV287" i="2"/>
  <c r="BF287" i="2"/>
  <c r="AV548" i="2"/>
  <c r="BF548" i="2"/>
  <c r="AV639" i="2"/>
  <c r="BF639" i="2"/>
  <c r="AV724" i="2"/>
  <c r="BF724" i="2"/>
  <c r="AV684" i="2"/>
  <c r="BF684" i="2"/>
  <c r="AV771" i="2"/>
  <c r="BF771" i="2"/>
  <c r="AV661" i="2"/>
  <c r="BF661" i="2"/>
  <c r="AV880" i="2"/>
  <c r="BF880" i="2"/>
  <c r="AV695" i="2"/>
  <c r="BF695" i="2"/>
  <c r="AV371" i="2"/>
  <c r="BF371" i="2"/>
  <c r="AV801" i="2"/>
  <c r="BF801" i="2"/>
  <c r="AV686" i="2"/>
  <c r="BF686" i="2"/>
  <c r="AV216" i="2"/>
  <c r="BF216" i="2"/>
  <c r="AV631" i="2"/>
  <c r="BF631" i="2"/>
  <c r="AV924" i="2"/>
  <c r="BF924" i="2"/>
  <c r="AV266" i="2"/>
  <c r="BF266" i="2"/>
  <c r="AV554" i="2"/>
  <c r="BF554" i="2"/>
  <c r="AV630" i="2"/>
  <c r="BF630" i="2"/>
  <c r="AV213" i="2"/>
  <c r="BF213" i="2"/>
  <c r="AV884" i="2"/>
  <c r="BF884" i="2"/>
  <c r="AV968" i="2"/>
  <c r="BF968" i="2"/>
  <c r="AV403" i="2"/>
  <c r="BF403" i="2"/>
  <c r="AV367" i="2"/>
  <c r="BF367" i="2"/>
  <c r="AV72" i="2"/>
  <c r="BF72" i="2"/>
  <c r="AV779" i="2"/>
  <c r="BF779" i="2"/>
  <c r="AV323" i="2"/>
  <c r="BF323" i="2"/>
  <c r="AV103" i="2"/>
  <c r="BF103" i="2"/>
  <c r="AV82" i="2"/>
  <c r="BF82" i="2"/>
  <c r="AV51" i="2"/>
  <c r="BF51" i="2"/>
  <c r="AV387" i="2"/>
  <c r="BF387" i="2"/>
  <c r="AV606" i="2"/>
  <c r="BF606" i="2"/>
  <c r="AV622" i="2"/>
  <c r="BF622" i="2"/>
  <c r="AV826" i="2"/>
  <c r="BF826" i="2"/>
  <c r="AV132" i="2"/>
  <c r="BF132" i="2"/>
  <c r="AV731" i="2"/>
  <c r="BF731" i="2"/>
  <c r="AV409" i="2"/>
  <c r="BF409" i="2"/>
  <c r="AV722" i="2"/>
  <c r="BF722" i="2"/>
  <c r="AV951" i="2"/>
  <c r="BF951" i="2"/>
  <c r="AV238" i="2"/>
  <c r="BF238" i="2"/>
  <c r="AV121" i="2"/>
  <c r="BF121" i="2"/>
  <c r="AV446" i="2"/>
  <c r="BF446" i="2"/>
  <c r="AV220" i="2"/>
  <c r="BF220" i="2"/>
  <c r="AV286" i="2"/>
  <c r="BF286" i="2"/>
  <c r="AV556" i="2"/>
  <c r="BF556" i="2"/>
  <c r="AV87" i="2"/>
  <c r="BF87" i="2"/>
  <c r="AV345" i="2"/>
  <c r="BF345" i="2"/>
  <c r="AV280" i="2"/>
  <c r="BF280" i="2"/>
  <c r="AV228" i="2"/>
  <c r="BF228" i="2"/>
  <c r="AV799" i="2"/>
  <c r="BF799" i="2"/>
  <c r="AV954" i="2"/>
  <c r="BF954" i="2"/>
  <c r="AV490" i="2"/>
  <c r="BF490" i="2"/>
  <c r="AV944" i="2"/>
  <c r="BF944" i="2"/>
  <c r="AV578" i="2"/>
  <c r="BF578" i="2"/>
  <c r="AV73" i="2"/>
  <c r="BF73" i="2"/>
  <c r="AV586" i="2"/>
  <c r="BF586" i="2"/>
  <c r="AV69" i="2"/>
  <c r="BF69" i="2"/>
  <c r="AV570" i="2"/>
  <c r="BF570" i="2"/>
  <c r="AV386" i="2"/>
  <c r="BF386" i="2"/>
  <c r="AV612" i="2"/>
  <c r="BF612" i="2"/>
  <c r="AV336" i="2"/>
  <c r="BF336" i="2"/>
  <c r="AV76" i="2"/>
  <c r="BF76" i="2"/>
  <c r="AV955" i="2"/>
  <c r="BF955" i="2"/>
  <c r="AV98" i="2"/>
  <c r="BF98" i="2"/>
  <c r="AV190" i="2"/>
  <c r="BF190" i="2"/>
  <c r="AV876" i="2"/>
  <c r="BF876" i="2"/>
  <c r="AV187" i="2"/>
  <c r="BF187" i="2"/>
  <c r="AV870" i="2"/>
  <c r="BF870" i="2"/>
  <c r="AV591" i="2"/>
  <c r="BF591" i="2"/>
  <c r="AV271" i="2"/>
  <c r="BF271" i="2"/>
  <c r="AV254" i="2"/>
  <c r="BF254" i="2"/>
  <c r="AV602" i="2"/>
  <c r="BF602" i="2"/>
  <c r="AV495" i="2"/>
  <c r="BF495" i="2"/>
  <c r="AV355" i="2"/>
  <c r="BF355" i="2"/>
  <c r="AV265" i="2"/>
  <c r="BF265" i="2"/>
  <c r="AV769" i="2"/>
  <c r="BF769" i="2"/>
  <c r="AV994" i="2"/>
  <c r="BF994" i="2"/>
  <c r="AV389" i="2"/>
  <c r="BF389" i="2"/>
  <c r="AV370" i="2"/>
  <c r="BF370" i="2"/>
  <c r="AV1012" i="2"/>
  <c r="BF1012" i="2"/>
  <c r="AV399" i="2"/>
  <c r="BF399" i="2"/>
  <c r="AV652" i="2"/>
  <c r="BF652" i="2"/>
  <c r="AV298" i="2"/>
  <c r="BF298" i="2"/>
  <c r="AV259" i="2"/>
  <c r="BF259" i="2"/>
  <c r="AV587" i="2"/>
  <c r="BF587" i="2"/>
  <c r="AV430" i="2"/>
  <c r="BF430" i="2"/>
  <c r="AV358" i="2"/>
  <c r="BF358" i="2"/>
  <c r="AV119" i="2"/>
  <c r="BF119" i="2"/>
  <c r="AV928" i="2"/>
  <c r="BF928" i="2"/>
  <c r="AV237" i="2"/>
  <c r="BF237" i="2"/>
  <c r="AV204" i="2"/>
  <c r="BF204" i="2"/>
  <c r="AV180" i="2"/>
  <c r="BF180" i="2"/>
  <c r="AV209" i="2"/>
  <c r="BF209" i="2"/>
  <c r="AV524" i="2"/>
  <c r="BF524" i="2"/>
  <c r="AV155" i="2"/>
  <c r="BF155" i="2"/>
  <c r="AV967" i="2"/>
  <c r="BF967" i="2"/>
  <c r="AV703" i="2"/>
  <c r="BF703" i="2"/>
  <c r="AV862" i="2"/>
  <c r="BF862" i="2"/>
  <c r="AV775" i="2"/>
  <c r="BF775" i="2"/>
  <c r="AV185" i="2"/>
  <c r="BF185" i="2"/>
  <c r="AV672" i="2"/>
  <c r="BF672" i="2"/>
  <c r="AV892" i="2"/>
  <c r="BF892" i="2"/>
  <c r="AV352" i="2"/>
  <c r="BF352" i="2"/>
  <c r="AV974" i="2"/>
  <c r="BF974" i="2"/>
  <c r="AV712" i="2"/>
  <c r="BF712" i="2"/>
  <c r="AV991" i="2"/>
  <c r="BF991" i="2"/>
  <c r="AV797" i="2"/>
  <c r="BF797" i="2"/>
  <c r="AV114" i="2"/>
  <c r="BF114" i="2"/>
  <c r="AV906" i="2"/>
  <c r="BF906" i="2"/>
  <c r="AV307" i="2"/>
  <c r="BF307" i="2"/>
  <c r="AV211" i="2"/>
  <c r="BF211" i="2"/>
  <c r="AV942" i="2"/>
  <c r="BF942" i="2"/>
  <c r="AV385" i="2"/>
  <c r="BF385" i="2"/>
  <c r="AV934" i="2"/>
  <c r="BF934" i="2"/>
  <c r="AV44" i="2"/>
  <c r="BF44" i="2"/>
  <c r="AV883" i="2"/>
  <c r="BF883" i="2"/>
  <c r="AV844" i="2"/>
  <c r="BF844" i="2"/>
  <c r="AV986" i="2"/>
  <c r="BF986" i="2"/>
  <c r="AV689" i="2"/>
  <c r="BF689" i="2"/>
  <c r="AV618" i="2"/>
  <c r="BF618" i="2"/>
  <c r="AV508" i="2"/>
  <c r="BF508" i="2"/>
  <c r="AV162" i="2"/>
  <c r="BF162" i="2"/>
  <c r="AV851" i="2"/>
  <c r="BF851" i="2"/>
  <c r="AV888" i="2"/>
  <c r="BF888" i="2"/>
  <c r="AV207" i="2"/>
  <c r="BF207" i="2"/>
  <c r="AV679" i="2"/>
  <c r="BF679" i="2"/>
  <c r="AV97" i="2"/>
  <c r="BF97" i="2"/>
  <c r="AV663" i="2"/>
  <c r="BF663" i="2"/>
  <c r="AV662" i="2"/>
  <c r="BF662" i="2"/>
  <c r="AV546" i="2"/>
  <c r="BF546" i="2"/>
  <c r="AV753" i="2"/>
  <c r="BF753" i="2"/>
  <c r="AV935" i="2"/>
  <c r="BF935" i="2"/>
  <c r="AV831" i="2"/>
  <c r="BF831" i="2"/>
  <c r="AV234" i="2"/>
  <c r="BF234" i="2"/>
  <c r="AV611" i="2"/>
  <c r="BF611" i="2"/>
  <c r="AV781" i="2"/>
  <c r="BF781" i="2"/>
  <c r="AV193" i="2"/>
  <c r="BF193" i="2"/>
  <c r="AV402" i="2"/>
  <c r="BF402" i="2"/>
  <c r="AV651" i="2"/>
  <c r="BF651" i="2"/>
  <c r="AV492" i="2"/>
  <c r="BF492" i="2"/>
  <c r="AV534" i="2"/>
  <c r="BF534" i="2"/>
  <c r="AV646" i="2"/>
  <c r="BF646" i="2"/>
  <c r="AV697" i="2"/>
  <c r="BF697" i="2"/>
  <c r="AV632" i="2"/>
  <c r="BF632" i="2"/>
  <c r="AV634" i="2"/>
  <c r="BF634" i="2"/>
  <c r="AV568" i="2"/>
  <c r="BF568" i="2"/>
  <c r="AV148" i="2"/>
  <c r="BF148" i="2"/>
  <c r="AV1010" i="2"/>
  <c r="BF1010" i="2"/>
  <c r="AV255" i="2"/>
  <c r="BF255" i="2"/>
  <c r="AV260" i="2"/>
  <c r="BF260" i="2"/>
  <c r="AV438" i="2"/>
  <c r="BF438" i="2"/>
  <c r="AV759" i="2"/>
  <c r="BF759" i="2"/>
  <c r="AV198" i="2"/>
  <c r="BF198" i="2"/>
  <c r="AV699" i="2"/>
  <c r="BF699" i="2"/>
  <c r="AV1008" i="2"/>
  <c r="BF1008" i="2"/>
  <c r="AV341" i="2"/>
  <c r="BF341" i="2"/>
  <c r="AV361" i="2"/>
  <c r="BF361" i="2"/>
  <c r="AV648" i="2"/>
  <c r="BF648" i="2"/>
  <c r="AV322" i="2"/>
  <c r="BF322" i="2"/>
  <c r="AV827" i="2"/>
  <c r="BF827" i="2"/>
  <c r="AV479" i="2"/>
  <c r="BF479" i="2"/>
  <c r="AV786" i="2"/>
  <c r="BF786" i="2"/>
  <c r="AV956" i="2"/>
  <c r="BF956" i="2"/>
  <c r="AV1001" i="2"/>
  <c r="BF1001" i="2"/>
  <c r="AV81" i="2"/>
  <c r="BF81" i="2"/>
  <c r="AV301" i="2"/>
  <c r="BF301" i="2"/>
  <c r="AV416" i="2"/>
  <c r="BF416" i="2"/>
  <c r="AV139" i="2"/>
  <c r="BF139" i="2"/>
  <c r="AV432" i="2"/>
  <c r="BF432" i="2"/>
  <c r="AV70" i="2"/>
  <c r="BF70" i="2"/>
  <c r="AV654" i="2"/>
  <c r="BF654" i="2"/>
  <c r="AV760" i="2"/>
  <c r="BF760" i="2"/>
  <c r="AV666" i="2"/>
  <c r="BF666" i="2"/>
  <c r="AV135" i="2"/>
  <c r="BF135" i="2"/>
  <c r="AV642" i="2"/>
  <c r="BF642" i="2"/>
  <c r="AV56" i="2"/>
  <c r="BF56" i="2"/>
  <c r="AV514" i="2"/>
  <c r="BF514" i="2"/>
  <c r="AV236" i="2"/>
  <c r="BF236" i="2"/>
  <c r="AV958" i="2"/>
  <c r="BF958" i="2"/>
  <c r="AV567" i="2"/>
  <c r="BF567" i="2"/>
  <c r="AV761" i="2"/>
  <c r="BF761" i="2"/>
  <c r="AV980" i="2"/>
  <c r="BF980" i="2"/>
  <c r="AV290" i="2"/>
  <c r="BF290" i="2"/>
  <c r="AV285" i="2"/>
  <c r="BF285" i="2"/>
  <c r="AV233" i="2"/>
  <c r="BF233" i="2"/>
  <c r="AV292" i="2"/>
  <c r="BF292" i="2"/>
  <c r="AV734" i="2"/>
  <c r="BF734" i="2"/>
  <c r="AV393" i="2"/>
  <c r="BF393" i="2"/>
  <c r="AV714" i="2"/>
  <c r="BF714" i="2"/>
  <c r="AV600" i="2"/>
  <c r="BF600" i="2"/>
  <c r="AV99" i="2"/>
  <c r="BF99" i="2"/>
  <c r="AV489" i="2"/>
  <c r="BF489" i="2"/>
  <c r="AV860" i="2"/>
  <c r="BF860" i="2"/>
  <c r="AV838" i="2"/>
  <c r="BF838" i="2"/>
  <c r="AV411" i="2"/>
  <c r="BF411" i="2"/>
  <c r="AV680" i="2"/>
  <c r="BF680" i="2"/>
  <c r="AV243" i="2"/>
  <c r="BF243" i="2"/>
  <c r="AV485" i="2"/>
  <c r="BF485" i="2"/>
  <c r="AV478" i="2"/>
  <c r="BF478" i="2"/>
  <c r="AV455" i="2"/>
  <c r="BF455" i="2"/>
  <c r="AV353" i="2"/>
  <c r="BF353" i="2"/>
  <c r="AV150" i="2"/>
  <c r="BF150" i="2"/>
  <c r="AV226" i="2"/>
  <c r="BF226" i="2"/>
  <c r="AV123" i="2"/>
  <c r="BF123" i="2"/>
  <c r="AV253" i="2"/>
  <c r="BF253" i="2"/>
  <c r="AV783" i="2"/>
  <c r="BF783" i="2"/>
  <c r="AV309" i="2"/>
  <c r="BF309" i="2"/>
  <c r="AV978" i="2"/>
  <c r="BF978" i="2"/>
  <c r="AV590" i="2"/>
  <c r="BF590" i="2"/>
  <c r="AV160" i="2"/>
  <c r="BF160" i="2"/>
  <c r="AV946" i="2"/>
  <c r="BF946" i="2"/>
  <c r="AV474" i="2"/>
  <c r="BF474" i="2"/>
  <c r="AV789" i="2"/>
  <c r="BF789" i="2"/>
  <c r="AV636" i="2"/>
  <c r="BF636" i="2"/>
  <c r="AV620" i="2"/>
  <c r="BF620" i="2"/>
  <c r="AV604" i="2"/>
  <c r="BF604" i="2"/>
  <c r="AV306" i="2"/>
  <c r="BF306" i="2"/>
  <c r="AV668" i="2"/>
  <c r="BF668" i="2"/>
  <c r="AV540" i="2"/>
  <c r="BF540" i="2"/>
  <c r="AV321" i="2"/>
  <c r="BF321" i="2"/>
  <c r="AV46" i="2"/>
  <c r="BF46" i="2"/>
  <c r="AV475" i="2"/>
  <c r="BF475" i="2"/>
  <c r="AV268" i="2"/>
  <c r="BF268" i="2"/>
  <c r="AV406" i="2"/>
  <c r="BF406" i="2"/>
  <c r="AV421" i="2"/>
  <c r="BF421" i="2"/>
  <c r="AV145" i="2"/>
  <c r="BF145" i="2"/>
  <c r="AV354" i="2"/>
  <c r="BF354" i="2"/>
  <c r="AV100" i="2"/>
  <c r="BF100" i="2"/>
  <c r="AV638" i="2"/>
  <c r="BF638" i="2"/>
  <c r="AV179" i="2"/>
  <c r="BF179" i="2"/>
  <c r="AV275" i="2"/>
  <c r="BF275" i="2"/>
  <c r="AV671" i="2"/>
  <c r="BF671" i="2"/>
  <c r="AV469" i="2"/>
  <c r="BF469" i="2"/>
  <c r="AV1002" i="2"/>
  <c r="BF1002" i="2"/>
  <c r="AV168" i="2"/>
  <c r="BF168" i="2"/>
  <c r="AV610" i="2"/>
  <c r="BF610" i="2"/>
  <c r="AV96" i="2"/>
  <c r="BF96" i="2"/>
  <c r="AV169" i="2"/>
  <c r="BF169" i="2"/>
  <c r="AV660" i="2"/>
  <c r="BF660" i="2"/>
  <c r="AV990" i="2"/>
  <c r="BF990" i="2"/>
  <c r="AV1004" i="2"/>
  <c r="BF1004" i="2"/>
  <c r="AV277" i="2"/>
  <c r="BF277" i="2"/>
  <c r="AV161" i="2"/>
  <c r="BF161" i="2"/>
  <c r="AV84" i="2"/>
  <c r="BF84" i="2"/>
  <c r="AV36" i="2"/>
  <c r="AV133" i="2"/>
  <c r="BF133" i="2"/>
  <c r="AV189" i="2"/>
  <c r="BF189" i="2"/>
  <c r="AV559" i="2"/>
  <c r="BF559" i="2"/>
  <c r="AV912" i="2"/>
  <c r="BF912" i="2"/>
  <c r="AV197" i="2"/>
  <c r="BF197" i="2"/>
  <c r="AV751" i="2"/>
  <c r="BF751" i="2"/>
  <c r="AV419" i="2"/>
  <c r="BF419" i="2"/>
  <c r="AV64" i="2"/>
  <c r="BF64" i="2"/>
  <c r="AV971" i="2"/>
  <c r="BF971" i="2"/>
  <c r="AV373" i="2"/>
  <c r="BF373" i="2"/>
  <c r="AV972" i="2"/>
  <c r="BF972" i="2"/>
  <c r="AV856" i="2"/>
  <c r="BF856" i="2"/>
  <c r="AV50" i="2"/>
  <c r="BF50" i="2"/>
  <c r="AV16" i="2"/>
  <c r="AV108" i="2"/>
  <c r="BF108" i="2"/>
  <c r="AV794" i="2"/>
  <c r="BF794" i="2"/>
  <c r="AV585" i="2"/>
  <c r="BF585" i="2"/>
  <c r="AV957" i="2"/>
  <c r="BF957" i="2"/>
  <c r="AV48" i="2"/>
  <c r="BF48" i="2"/>
  <c r="AV45" i="2"/>
  <c r="BF45" i="2"/>
  <c r="AV792" i="2"/>
  <c r="BF792" i="2"/>
  <c r="AV182" i="2"/>
  <c r="BF182" i="2"/>
  <c r="AV823" i="2"/>
  <c r="BF823" i="2"/>
  <c r="AV864" i="2"/>
  <c r="BF864" i="2"/>
  <c r="AV109" i="2"/>
  <c r="BF109" i="2"/>
  <c r="AV339" i="2"/>
  <c r="BF339" i="2"/>
  <c r="AV222" i="2"/>
  <c r="BF222" i="2"/>
  <c r="AV543" i="2"/>
  <c r="BF543" i="2"/>
  <c r="AV335" i="2"/>
  <c r="BF335" i="2"/>
  <c r="AV143" i="2"/>
  <c r="BF143" i="2"/>
  <c r="AV811" i="2"/>
  <c r="BF811" i="2"/>
  <c r="AV580" i="2"/>
  <c r="BF580" i="2"/>
  <c r="AV504" i="2"/>
  <c r="BF504" i="2"/>
  <c r="AV436" i="2"/>
  <c r="BF436" i="2"/>
  <c r="AV735" i="2"/>
  <c r="BF735" i="2"/>
  <c r="AV284" i="2"/>
  <c r="BF284" i="2"/>
  <c r="AV270" i="2"/>
  <c r="BF270" i="2"/>
  <c r="AV417" i="2"/>
  <c r="BF417" i="2"/>
  <c r="AV517" i="2"/>
  <c r="BF517" i="2"/>
  <c r="AV902" i="2"/>
  <c r="BF902" i="2"/>
  <c r="AV124" i="2"/>
  <c r="BF124" i="2"/>
  <c r="AV312" i="2"/>
  <c r="BF312" i="2"/>
  <c r="AV605" i="2"/>
  <c r="BF605" i="2"/>
  <c r="AV729" i="2"/>
  <c r="BF729" i="2"/>
  <c r="AV576" i="2"/>
  <c r="BF576" i="2"/>
  <c r="AV940" i="2"/>
  <c r="BF940" i="2"/>
  <c r="AV131" i="2"/>
  <c r="BF131" i="2"/>
  <c r="AV458" i="2"/>
  <c r="BF458" i="2"/>
  <c r="AV116" i="2"/>
  <c r="BF116" i="2"/>
  <c r="AV807" i="2"/>
  <c r="BF807" i="2"/>
  <c r="AV790" i="2"/>
  <c r="BF790" i="2"/>
  <c r="AV53" i="2"/>
  <c r="BF53" i="2"/>
  <c r="AV960" i="2"/>
  <c r="BF960" i="2"/>
  <c r="AV547" i="2"/>
  <c r="BF547" i="2"/>
  <c r="AV588" i="2"/>
  <c r="BF588" i="2"/>
  <c r="AV384" i="2"/>
  <c r="BF384" i="2"/>
  <c r="AV502" i="2"/>
  <c r="BF502" i="2"/>
  <c r="AV962" i="2"/>
  <c r="BF962" i="2"/>
  <c r="AV437" i="2"/>
  <c r="BF437" i="2"/>
  <c r="AV598" i="2"/>
  <c r="BF598" i="2"/>
  <c r="AV210" i="2"/>
  <c r="BF210" i="2"/>
  <c r="AV90" i="2"/>
  <c r="BF90" i="2"/>
  <c r="AV865" i="2"/>
  <c r="BF865" i="2"/>
  <c r="AV516" i="2"/>
  <c r="BF516" i="2"/>
  <c r="AV480" i="2"/>
  <c r="BF480" i="2"/>
  <c r="AV816" i="2"/>
  <c r="BF816" i="2"/>
  <c r="AV536" i="2"/>
  <c r="BF536" i="2"/>
  <c r="AV173" i="2"/>
  <c r="BF173" i="2"/>
  <c r="AV531" i="2"/>
  <c r="BF531" i="2"/>
  <c r="AV984" i="2"/>
  <c r="BF984" i="2"/>
  <c r="AV765" i="2"/>
  <c r="BF765" i="2"/>
  <c r="AV126" i="2"/>
  <c r="BF126" i="2"/>
  <c r="AV347" i="2"/>
  <c r="BF347" i="2"/>
  <c r="AV464" i="2"/>
  <c r="BF464" i="2"/>
  <c r="AV945" i="2"/>
  <c r="BF945" i="2"/>
  <c r="AV390" i="2"/>
  <c r="BF390" i="2"/>
  <c r="AV450" i="2"/>
  <c r="BF450" i="2"/>
  <c r="AV813" i="2"/>
  <c r="BF813" i="2"/>
  <c r="AV519" i="2"/>
  <c r="BF519" i="2"/>
  <c r="AV78" i="2"/>
  <c r="BF78" i="2"/>
  <c r="AV62" i="2"/>
  <c r="BF62" i="2"/>
  <c r="AV422" i="2"/>
  <c r="BF422" i="2"/>
  <c r="AV257" i="2"/>
  <c r="BF257" i="2"/>
  <c r="AV1000" i="2"/>
  <c r="BF1000" i="2"/>
  <c r="AV908" i="2"/>
  <c r="BF908" i="2"/>
  <c r="AV683" i="2"/>
  <c r="BF683" i="2"/>
  <c r="AV715" i="2"/>
  <c r="BF715" i="2"/>
  <c r="AV454" i="2"/>
  <c r="BF454" i="2"/>
  <c r="AV167" i="2"/>
  <c r="BF167" i="2"/>
  <c r="AV329" i="2"/>
  <c r="BF329" i="2"/>
  <c r="AV787" i="2"/>
  <c r="BF787" i="2"/>
  <c r="AV59" i="2"/>
  <c r="BF59" i="2"/>
  <c r="AV203" i="2"/>
  <c r="BF203" i="2"/>
  <c r="AV566" i="2"/>
  <c r="BF566" i="2"/>
  <c r="AV503" i="2"/>
  <c r="BF503" i="2"/>
  <c r="AV901" i="2"/>
  <c r="BF901" i="2"/>
  <c r="AV83" i="2"/>
  <c r="BF83" i="2"/>
  <c r="AV913" i="2"/>
  <c r="BF913" i="2"/>
  <c r="AV996" i="2"/>
  <c r="BF996" i="2"/>
  <c r="AV719" i="2"/>
  <c r="BF719" i="2"/>
  <c r="AV487" i="2"/>
  <c r="BF487" i="2"/>
  <c r="AV102" i="2"/>
  <c r="BF102" i="2"/>
  <c r="AV326" i="2"/>
  <c r="BF326" i="2"/>
  <c r="AV674" i="2"/>
  <c r="BF674" i="2"/>
  <c r="AV274" i="2"/>
  <c r="BF274" i="2"/>
  <c r="AV18" i="2"/>
  <c r="AV952" i="2"/>
  <c r="BF952" i="2"/>
  <c r="AV650" i="2"/>
  <c r="BF650" i="2"/>
  <c r="AV976" i="2"/>
  <c r="BF976" i="2"/>
  <c r="AV920" i="2"/>
  <c r="BF920" i="2"/>
  <c r="AV231" i="2"/>
  <c r="BF231" i="2"/>
  <c r="AV803" i="2"/>
  <c r="BF803" i="2"/>
  <c r="AV239" i="2"/>
  <c r="BF239" i="2"/>
  <c r="AV852" i="2"/>
  <c r="BF852" i="2"/>
  <c r="AV667" i="2"/>
  <c r="BF667" i="2"/>
  <c r="AV130" i="2"/>
  <c r="BF130" i="2"/>
  <c r="AV691" i="2"/>
  <c r="BF691" i="2"/>
  <c r="AV488" i="2"/>
  <c r="BF488" i="2"/>
  <c r="AV574" i="2"/>
  <c r="BF574" i="2"/>
  <c r="AV241" i="2"/>
  <c r="BF241" i="2"/>
  <c r="AV140" i="2"/>
  <c r="BF140" i="2"/>
  <c r="AV247" i="2"/>
  <c r="BF247" i="2"/>
  <c r="AV793" i="2"/>
  <c r="BF793" i="2"/>
  <c r="AV423" i="2"/>
  <c r="BF423" i="2"/>
  <c r="AV992" i="2"/>
  <c r="BF992" i="2"/>
  <c r="AV313" i="2"/>
  <c r="BF313" i="2"/>
  <c r="AV777" i="2"/>
  <c r="BF777" i="2"/>
  <c r="AV982" i="2"/>
  <c r="BF982" i="2"/>
  <c r="AV174" i="2"/>
  <c r="BF174" i="2"/>
  <c r="AV511" i="2"/>
  <c r="BF511" i="2"/>
  <c r="AV721" i="2"/>
  <c r="BF721" i="2"/>
  <c r="AV538" i="2"/>
  <c r="BF538" i="2"/>
  <c r="AV896" i="2"/>
  <c r="BF896" i="2"/>
  <c r="AV506" i="2"/>
  <c r="BF506" i="2"/>
  <c r="AV279" i="2"/>
  <c r="BF279" i="2"/>
  <c r="AV248" i="2"/>
  <c r="BF248" i="2"/>
  <c r="AV338" i="2"/>
  <c r="BF338" i="2"/>
  <c r="AV426" i="2"/>
  <c r="BF426" i="2"/>
  <c r="AV305" i="2"/>
  <c r="BF305" i="2"/>
  <c r="AV577" i="2"/>
  <c r="BF577" i="2"/>
  <c r="AV893" i="2"/>
  <c r="BF893" i="2"/>
  <c r="AV713" i="2"/>
  <c r="BF713" i="2"/>
  <c r="AV273" i="2"/>
  <c r="BF273" i="2"/>
  <c r="AV368" i="2"/>
  <c r="BF368" i="2"/>
  <c r="AV200" i="2"/>
  <c r="BF200" i="2"/>
  <c r="AV101" i="2"/>
  <c r="BF101" i="2"/>
  <c r="AV400" i="2"/>
  <c r="BF400" i="2"/>
  <c r="AV424" i="2"/>
  <c r="BF424" i="2"/>
  <c r="AV613" i="2"/>
  <c r="BF613" i="2"/>
  <c r="AV849" i="2"/>
  <c r="BF849" i="2"/>
  <c r="AV377" i="2"/>
  <c r="BF377" i="2"/>
  <c r="AV142" i="2"/>
  <c r="BF142" i="2"/>
  <c r="AV723" i="2"/>
  <c r="BF723" i="2"/>
  <c r="AV572" i="2"/>
  <c r="BF572" i="2"/>
  <c r="AV157" i="2"/>
  <c r="BF157" i="2"/>
  <c r="AV726" i="2"/>
  <c r="BF726" i="2"/>
  <c r="AV522" i="2"/>
  <c r="BF522" i="2"/>
  <c r="AV206" i="2"/>
  <c r="BF206" i="2"/>
  <c r="AV217" i="2"/>
  <c r="BF217" i="2"/>
  <c r="AV405" i="2"/>
  <c r="BF405" i="2"/>
  <c r="AV379" i="2"/>
  <c r="BF379" i="2"/>
  <c r="AV164" i="2"/>
  <c r="BF164" i="2"/>
  <c r="AV302" i="2"/>
  <c r="BF302" i="2"/>
  <c r="AV71" i="2"/>
  <c r="BF71" i="2"/>
  <c r="AV791" i="2"/>
  <c r="BF791" i="2"/>
  <c r="AV1006" i="2"/>
  <c r="BF1006" i="2"/>
  <c r="AV741" i="2"/>
  <c r="BF741" i="2"/>
  <c r="AV80" i="2"/>
  <c r="BF80" i="2"/>
  <c r="AV300" i="2"/>
  <c r="BF300" i="2"/>
  <c r="AV41" i="2"/>
  <c r="AV252" i="2"/>
  <c r="BF252" i="2"/>
  <c r="AV146" i="2"/>
  <c r="BF146" i="2"/>
  <c r="AV750" i="2"/>
  <c r="BF750" i="2"/>
  <c r="AV107" i="2"/>
  <c r="BF107" i="2"/>
  <c r="AV448" i="2"/>
  <c r="BF448" i="2"/>
  <c r="AV320" i="2"/>
  <c r="BF320" i="2"/>
  <c r="AV739" i="2"/>
  <c r="BF739" i="2"/>
  <c r="AV269" i="2"/>
  <c r="BF269" i="2"/>
  <c r="AV418" i="2"/>
  <c r="BF418" i="2"/>
  <c r="AV988" i="2"/>
  <c r="BF988" i="2"/>
  <c r="AV809" i="2"/>
  <c r="BF809" i="2"/>
  <c r="AV110" i="2"/>
  <c r="BF110" i="2"/>
  <c r="AV941" i="2"/>
  <c r="BF941" i="2"/>
  <c r="AV315" i="2"/>
  <c r="BF315" i="2"/>
  <c r="BE18" i="4"/>
  <c r="BX17" i="4"/>
  <c r="BC171" i="4"/>
  <c r="AP34" i="2" l="1"/>
  <c r="BF34" i="2" s="1"/>
  <c r="AX14" i="2"/>
  <c r="AV14" i="2" s="1"/>
  <c r="BF36" i="2"/>
  <c r="AN40" i="2"/>
  <c r="AN38" i="2"/>
  <c r="AX30" i="2"/>
  <c r="AV30" i="2" s="1"/>
  <c r="AX37" i="2"/>
  <c r="AV37" i="2" s="1"/>
  <c r="AN37" i="2"/>
  <c r="AP32" i="2"/>
  <c r="BF32" i="2" s="1"/>
  <c r="AX35" i="2"/>
  <c r="AP28" i="2"/>
  <c r="AN28" i="2" s="1"/>
  <c r="AX33" i="2"/>
  <c r="AP31" i="2"/>
  <c r="AX31" i="2"/>
  <c r="AV31" i="2" s="1"/>
  <c r="AX29" i="2"/>
  <c r="AV29" i="2" s="1"/>
  <c r="AP30" i="2"/>
  <c r="AX26" i="2"/>
  <c r="AV26" i="2" s="1"/>
  <c r="AP29" i="2"/>
  <c r="AX27" i="2"/>
  <c r="AV27" i="2" s="1"/>
  <c r="AX28" i="2"/>
  <c r="AV28" i="2" s="1"/>
  <c r="AP26" i="2"/>
  <c r="AN26" i="2" s="1"/>
  <c r="AP27" i="2"/>
  <c r="AV19" i="2"/>
  <c r="AP18" i="2"/>
  <c r="I20" i="3"/>
  <c r="BD13" i="3" s="1"/>
  <c r="AX24" i="2"/>
  <c r="AV24" i="2" s="1"/>
  <c r="AP25" i="2"/>
  <c r="AP21" i="2"/>
  <c r="AN21" i="2" s="1"/>
  <c r="AP24" i="2"/>
  <c r="AX22" i="2"/>
  <c r="AV22" i="2" s="1"/>
  <c r="AX23" i="2"/>
  <c r="AV23" i="2" s="1"/>
  <c r="AP22" i="2"/>
  <c r="AX21" i="2"/>
  <c r="I10" i="3"/>
  <c r="BD8" i="3" s="1"/>
  <c r="AX20" i="2"/>
  <c r="AV20" i="2" s="1"/>
  <c r="I8" i="3"/>
  <c r="BD7" i="3" s="1"/>
  <c r="AP20" i="2"/>
  <c r="BE19" i="4"/>
  <c r="BX18" i="4"/>
  <c r="BC170" i="4"/>
  <c r="AN34" i="2" l="1"/>
  <c r="BF37" i="2"/>
  <c r="AN32" i="2"/>
  <c r="AV35" i="2"/>
  <c r="BF35" i="2"/>
  <c r="AV33" i="2"/>
  <c r="BF33" i="2"/>
  <c r="AN31" i="2"/>
  <c r="BF31" i="2"/>
  <c r="AN30" i="2"/>
  <c r="BF30" i="2"/>
  <c r="AN29" i="2"/>
  <c r="BF29" i="2"/>
  <c r="BF28" i="2"/>
  <c r="BF26" i="2"/>
  <c r="AN27" i="2"/>
  <c r="BF27" i="2"/>
  <c r="AN18" i="2"/>
  <c r="BF18" i="2"/>
  <c r="AN25" i="2"/>
  <c r="BF25" i="2"/>
  <c r="AN24" i="2"/>
  <c r="BF24" i="2"/>
  <c r="AN22" i="2"/>
  <c r="BF22" i="2"/>
  <c r="AV21" i="2"/>
  <c r="BF21" i="2"/>
  <c r="AN20" i="2"/>
  <c r="BF20" i="2"/>
  <c r="BE20" i="4"/>
  <c r="BK21" i="4" s="1"/>
  <c r="BK22" i="4" s="1"/>
  <c r="BK23" i="4" s="1"/>
  <c r="BK24" i="4" s="1"/>
  <c r="BX19" i="4"/>
  <c r="BC169" i="4"/>
  <c r="BE21" i="4" l="1"/>
  <c r="BX20" i="4"/>
  <c r="BC168" i="4"/>
  <c r="BE22" i="4" l="1"/>
  <c r="BX21" i="4"/>
  <c r="BC167" i="4"/>
  <c r="BE23" i="4" l="1"/>
  <c r="BX22" i="4"/>
  <c r="BC166" i="4"/>
  <c r="BE24" i="4" l="1"/>
  <c r="BK25" i="4" s="1"/>
  <c r="BK26" i="4" s="1"/>
  <c r="BK27" i="4" s="1"/>
  <c r="BK28" i="4" s="1"/>
  <c r="BK29" i="4" s="1"/>
  <c r="BK30" i="4" s="1"/>
  <c r="BK31" i="4" s="1"/>
  <c r="BK32" i="4" s="1"/>
  <c r="BK33" i="4" s="1"/>
  <c r="BK34" i="4" s="1"/>
  <c r="BK35" i="4" s="1"/>
  <c r="BK36" i="4" s="1"/>
  <c r="BK37" i="4" s="1"/>
  <c r="BX23" i="4"/>
  <c r="BC165" i="4"/>
  <c r="BE25" i="4" l="1"/>
  <c r="BX24" i="4"/>
  <c r="BC164" i="4"/>
  <c r="BE26" i="4" l="1"/>
  <c r="BX25" i="4"/>
  <c r="BC163" i="4"/>
  <c r="BE27" i="4" l="1"/>
  <c r="BJ28" i="4" s="1"/>
  <c r="BJ29" i="4" s="1"/>
  <c r="BJ30" i="4" s="1"/>
  <c r="BJ31" i="4" s="1"/>
  <c r="BJ32" i="4" s="1"/>
  <c r="BX26" i="4"/>
  <c r="BC162" i="4"/>
  <c r="BE28" i="4" l="1"/>
  <c r="BX27" i="4"/>
  <c r="BC161" i="4"/>
  <c r="BE29" i="4" l="1"/>
  <c r="BL30" i="4" s="1"/>
  <c r="BL31" i="4" s="1"/>
  <c r="BL32" i="4" s="1"/>
  <c r="BX28" i="4"/>
  <c r="BC160" i="4"/>
  <c r="BE30" i="4" l="1"/>
  <c r="BX29" i="4"/>
  <c r="BC159" i="4"/>
  <c r="BE31" i="4" l="1"/>
  <c r="BX30" i="4"/>
  <c r="BC158" i="4"/>
  <c r="BE32" i="4" l="1"/>
  <c r="BX31" i="4"/>
  <c r="BC157" i="4"/>
  <c r="BL33" i="4" l="1"/>
  <c r="BL34" i="4" s="1"/>
  <c r="BL35" i="4" s="1"/>
  <c r="BL36" i="4" s="1"/>
  <c r="BL37" i="4" s="1"/>
  <c r="BL38" i="4" s="1"/>
  <c r="BL39" i="4" s="1"/>
  <c r="BL40" i="4" s="1"/>
  <c r="BL41" i="4" s="1"/>
  <c r="BL42" i="4" s="1"/>
  <c r="BL43" i="4" s="1"/>
  <c r="BL44" i="4" s="1"/>
  <c r="BL45" i="4" s="1"/>
  <c r="BL46" i="4" s="1"/>
  <c r="BL47" i="4" s="1"/>
  <c r="BL48" i="4" s="1"/>
  <c r="BL49" i="4" s="1"/>
  <c r="BL50" i="4" s="1"/>
  <c r="BL51" i="4" s="1"/>
  <c r="BL52" i="4" s="1"/>
  <c r="BL53" i="4" s="1"/>
  <c r="BL54" i="4" s="1"/>
  <c r="BL55" i="4" s="1"/>
  <c r="BL56" i="4" s="1"/>
  <c r="BL57" i="4" s="1"/>
  <c r="BL58" i="4" s="1"/>
  <c r="BL59" i="4" s="1"/>
  <c r="BL60" i="4" s="1"/>
  <c r="BL61" i="4" s="1"/>
  <c r="BL62" i="4" s="1"/>
  <c r="BL63" i="4" s="1"/>
  <c r="BL64" i="4" s="1"/>
  <c r="BL65" i="4" s="1"/>
  <c r="BL66" i="4" s="1"/>
  <c r="BL67" i="4" s="1"/>
  <c r="BL68" i="4" s="1"/>
  <c r="BL69" i="4" s="1"/>
  <c r="BL70" i="4" s="1"/>
  <c r="BL71" i="4" s="1"/>
  <c r="BL72" i="4" s="1"/>
  <c r="BL73" i="4" s="1"/>
  <c r="BJ33" i="4"/>
  <c r="BJ34" i="4" s="1"/>
  <c r="BJ35" i="4" s="1"/>
  <c r="BJ36" i="4" s="1"/>
  <c r="BJ37" i="4" s="1"/>
  <c r="BJ38" i="4" s="1"/>
  <c r="BJ39" i="4" s="1"/>
  <c r="BJ40" i="4" s="1"/>
  <c r="BJ41" i="4" s="1"/>
  <c r="BJ42" i="4" s="1"/>
  <c r="BJ43" i="4" s="1"/>
  <c r="BJ44" i="4" s="1"/>
  <c r="BJ45" i="4" s="1"/>
  <c r="BJ46" i="4" s="1"/>
  <c r="BE33" i="4"/>
  <c r="BX32" i="4"/>
  <c r="BC156" i="4"/>
  <c r="BE34" i="4" l="1"/>
  <c r="BX33" i="4"/>
  <c r="BC155" i="4"/>
  <c r="BE35" i="4" l="1"/>
  <c r="BX34" i="4"/>
  <c r="BC154" i="4"/>
  <c r="BE36" i="4" l="1"/>
  <c r="BF37" i="4" s="1"/>
  <c r="BF38" i="4" s="1"/>
  <c r="BF39" i="4" s="1"/>
  <c r="BF40" i="4" s="1"/>
  <c r="BF41" i="4" s="1"/>
  <c r="BF42" i="4" s="1"/>
  <c r="BX35" i="4"/>
  <c r="BC153" i="4"/>
  <c r="BE37" i="4" l="1"/>
  <c r="BK38" i="4" s="1"/>
  <c r="BK39" i="4" s="1"/>
  <c r="BK40" i="4" s="1"/>
  <c r="BK41" i="4" s="1"/>
  <c r="BK42" i="4" s="1"/>
  <c r="BK43" i="4" s="1"/>
  <c r="BK44" i="4" s="1"/>
  <c r="BK45" i="4" s="1"/>
  <c r="BK46" i="4" s="1"/>
  <c r="BK47" i="4" s="1"/>
  <c r="BK48" i="4" s="1"/>
  <c r="BK49" i="4" s="1"/>
  <c r="BK50" i="4" s="1"/>
  <c r="BK51" i="4" s="1"/>
  <c r="BX36" i="4"/>
  <c r="BC152" i="4"/>
  <c r="BE38" i="4" l="1"/>
  <c r="BX37" i="4"/>
  <c r="BC151" i="4"/>
  <c r="BX38" i="4" l="1"/>
  <c r="BE39" i="4"/>
  <c r="BI39" i="4"/>
  <c r="BI40" i="4" s="1"/>
  <c r="BI41" i="4" s="1"/>
  <c r="BI42" i="4" s="1"/>
  <c r="BI43" i="4" s="1"/>
  <c r="BI44" i="4" s="1"/>
  <c r="BI45" i="4" s="1"/>
  <c r="BI46" i="4" s="1"/>
  <c r="BI47" i="4" s="1"/>
  <c r="BI48" i="4" s="1"/>
  <c r="BI49" i="4" s="1"/>
  <c r="BI50" i="4" s="1"/>
  <c r="BG39" i="4"/>
  <c r="BG40" i="4" s="1"/>
  <c r="BG41" i="4" s="1"/>
  <c r="BG42" i="4" s="1"/>
  <c r="BG43" i="4" s="1"/>
  <c r="BG44" i="4" s="1"/>
  <c r="BG45" i="4" s="1"/>
  <c r="BG46" i="4" s="1"/>
  <c r="BG47" i="4" s="1"/>
  <c r="BG48" i="4" s="1"/>
  <c r="BC150" i="4"/>
  <c r="BH40" i="4" l="1"/>
  <c r="BH41" i="4" s="1"/>
  <c r="BH42" i="4" s="1"/>
  <c r="BH43" i="4" s="1"/>
  <c r="BH44" i="4" s="1"/>
  <c r="BH45" i="4" s="1"/>
  <c r="BH46" i="4" s="1"/>
  <c r="BH47" i="4" s="1"/>
  <c r="BH48" i="4" s="1"/>
  <c r="BH49" i="4" s="1"/>
  <c r="BH50" i="4" s="1"/>
  <c r="BH51" i="4" s="1"/>
  <c r="BH52" i="4" s="1"/>
  <c r="BH53" i="4" s="1"/>
  <c r="BH54" i="4" s="1"/>
  <c r="BH55" i="4" s="1"/>
  <c r="BH56" i="4" s="1"/>
  <c r="BH57" i="4" s="1"/>
  <c r="BH58" i="4" s="1"/>
  <c r="BH59" i="4" s="1"/>
  <c r="BH60" i="4" s="1"/>
  <c r="BE40" i="4"/>
  <c r="BX39" i="4"/>
  <c r="BC149" i="4"/>
  <c r="BE41" i="4" l="1"/>
  <c r="BX40" i="4"/>
  <c r="BC148" i="4"/>
  <c r="BE42" i="4" l="1"/>
  <c r="BF43" i="4" s="1"/>
  <c r="BF44" i="4" s="1"/>
  <c r="BF45" i="4" s="1"/>
  <c r="BF46" i="4" s="1"/>
  <c r="BX41" i="4"/>
  <c r="BC147" i="4"/>
  <c r="BE43" i="4" l="1"/>
  <c r="BX42" i="4"/>
  <c r="BC146" i="4"/>
  <c r="BE44" i="4" l="1"/>
  <c r="BX43" i="4"/>
  <c r="BC145" i="4"/>
  <c r="BE45" i="4" l="1"/>
  <c r="BX44" i="4"/>
  <c r="BC144" i="4"/>
  <c r="BE46" i="4" l="1"/>
  <c r="BX45" i="4"/>
  <c r="BC143" i="4"/>
  <c r="BJ47" i="4" l="1"/>
  <c r="BJ48" i="4" s="1"/>
  <c r="BJ49" i="4" s="1"/>
  <c r="BJ50" i="4" s="1"/>
  <c r="BJ51" i="4" s="1"/>
  <c r="BJ52" i="4" s="1"/>
  <c r="BJ53" i="4" s="1"/>
  <c r="BJ54" i="4" s="1"/>
  <c r="BF47" i="4"/>
  <c r="BF48" i="4" s="1"/>
  <c r="BF49" i="4" s="1"/>
  <c r="BF50" i="4" s="1"/>
  <c r="BF51" i="4" s="1"/>
  <c r="BF52" i="4" s="1"/>
  <c r="BF53" i="4" s="1"/>
  <c r="BF54" i="4" s="1"/>
  <c r="BF55" i="4" s="1"/>
  <c r="BF56" i="4" s="1"/>
  <c r="BF57" i="4" s="1"/>
  <c r="BF58" i="4" s="1"/>
  <c r="BE47" i="4"/>
  <c r="BX46" i="4"/>
  <c r="BC142" i="4"/>
  <c r="BE48" i="4" l="1"/>
  <c r="BG49" i="4" s="1"/>
  <c r="BG50" i="4" s="1"/>
  <c r="BX47" i="4"/>
  <c r="BC141" i="4"/>
  <c r="BE49" i="4" l="1"/>
  <c r="BX48" i="4"/>
  <c r="BC140" i="4"/>
  <c r="BE50" i="4" l="1"/>
  <c r="BG51" i="4" s="1"/>
  <c r="BX49" i="4"/>
  <c r="BC139" i="4"/>
  <c r="BX50" i="4" l="1"/>
  <c r="BE51" i="4"/>
  <c r="BG52" i="4" s="1"/>
  <c r="BG53" i="4" s="1"/>
  <c r="BG54" i="4" s="1"/>
  <c r="BI51" i="4"/>
  <c r="BI52" i="4" s="1"/>
  <c r="BI53" i="4" s="1"/>
  <c r="BI54" i="4" s="1"/>
  <c r="BI55" i="4" s="1"/>
  <c r="BI56" i="4" s="1"/>
  <c r="BI57" i="4" s="1"/>
  <c r="BI58" i="4" s="1"/>
  <c r="BI59" i="4" s="1"/>
  <c r="BI60" i="4" s="1"/>
  <c r="BI61" i="4" s="1"/>
  <c r="BI62" i="4" s="1"/>
  <c r="BI63" i="4" s="1"/>
  <c r="BI64" i="4" s="1"/>
  <c r="BI65" i="4" s="1"/>
  <c r="BI66" i="4" s="1"/>
  <c r="BI67" i="4" s="1"/>
  <c r="BI68" i="4" s="1"/>
  <c r="BI69" i="4" s="1"/>
  <c r="BI70" i="4" s="1"/>
  <c r="BI71" i="4" s="1"/>
  <c r="BI72" i="4" s="1"/>
  <c r="BI73" i="4" s="1"/>
  <c r="BI74" i="4" s="1"/>
  <c r="BI75" i="4" s="1"/>
  <c r="BI76" i="4" s="1"/>
  <c r="BC138" i="4"/>
  <c r="BX51" i="4" l="1"/>
  <c r="BE52" i="4"/>
  <c r="BK52" i="4"/>
  <c r="BK53" i="4" s="1"/>
  <c r="BK54" i="4" s="1"/>
  <c r="BK55" i="4" s="1"/>
  <c r="BK56" i="4" s="1"/>
  <c r="BK57" i="4" s="1"/>
  <c r="BK58" i="4" s="1"/>
  <c r="BK59" i="4" s="1"/>
  <c r="BK60" i="4" s="1"/>
  <c r="BC137" i="4"/>
  <c r="BE53" i="4" l="1"/>
  <c r="BX52" i="4"/>
  <c r="BC136" i="4"/>
  <c r="BE54" i="4" l="1"/>
  <c r="BX53" i="4"/>
  <c r="BC135" i="4"/>
  <c r="BG55" i="4" l="1"/>
  <c r="BG56" i="4" s="1"/>
  <c r="BG57" i="4" s="1"/>
  <c r="BG58" i="4" s="1"/>
  <c r="BG59" i="4" s="1"/>
  <c r="BG60" i="4" s="1"/>
  <c r="BG61" i="4" s="1"/>
  <c r="BG62" i="4" s="1"/>
  <c r="BG63" i="4" s="1"/>
  <c r="BJ55" i="4"/>
  <c r="BE55" i="4"/>
  <c r="BX54" i="4"/>
  <c r="BC134" i="4"/>
  <c r="BJ56" i="4" l="1"/>
  <c r="BJ57" i="4" s="1"/>
  <c r="BJ58" i="4" s="1"/>
  <c r="BJ59" i="4" s="1"/>
  <c r="BJ60" i="4" s="1"/>
  <c r="BJ61" i="4" s="1"/>
  <c r="BJ62" i="4" s="1"/>
  <c r="BJ63" i="4" s="1"/>
  <c r="BJ64" i="4" s="1"/>
  <c r="BJ65" i="4" s="1"/>
  <c r="BJ66" i="4" s="1"/>
  <c r="BJ67" i="4" s="1"/>
  <c r="BJ68" i="4" s="1"/>
  <c r="BJ69" i="4" s="1"/>
  <c r="BJ70" i="4" s="1"/>
  <c r="BJ71" i="4" s="1"/>
  <c r="BJ72" i="4" s="1"/>
  <c r="BJ73" i="4" s="1"/>
  <c r="BJ74" i="4" s="1"/>
  <c r="BJ75" i="4" s="1"/>
  <c r="BJ76" i="4" s="1"/>
  <c r="BJ77" i="4" s="1"/>
  <c r="BJ78" i="4" s="1"/>
  <c r="BJ79" i="4" s="1"/>
  <c r="BJ80" i="4" s="1"/>
  <c r="BJ81" i="4" s="1"/>
  <c r="BE56" i="4"/>
  <c r="BX55" i="4"/>
  <c r="BC133" i="4"/>
  <c r="BE57" i="4" l="1"/>
  <c r="BX56" i="4"/>
  <c r="BC132" i="4"/>
  <c r="BE58" i="4" l="1"/>
  <c r="BF59" i="4" s="1"/>
  <c r="BF60" i="4" s="1"/>
  <c r="BF61" i="4" s="1"/>
  <c r="BF62" i="4" s="1"/>
  <c r="BF63" i="4" s="1"/>
  <c r="BF64" i="4" s="1"/>
  <c r="BX57" i="4"/>
  <c r="BC131" i="4"/>
  <c r="BE59" i="4" l="1"/>
  <c r="BX58" i="4"/>
  <c r="BC130" i="4"/>
  <c r="BE60" i="4" l="1"/>
  <c r="BH61" i="4" s="1"/>
  <c r="BH62" i="4" s="1"/>
  <c r="BH63" i="4" s="1"/>
  <c r="BH64" i="4" s="1"/>
  <c r="BH65" i="4" s="1"/>
  <c r="BH66" i="4" s="1"/>
  <c r="BH67" i="4" s="1"/>
  <c r="BH68" i="4" s="1"/>
  <c r="BH69" i="4" s="1"/>
  <c r="BH70" i="4" s="1"/>
  <c r="BH71" i="4" s="1"/>
  <c r="BX59" i="4"/>
  <c r="BC129" i="4"/>
  <c r="BX60" i="4" l="1"/>
  <c r="BE61" i="4"/>
  <c r="BK61" i="4"/>
  <c r="BK62" i="4" s="1"/>
  <c r="BK63" i="4" s="1"/>
  <c r="BK64" i="4" s="1"/>
  <c r="BC128" i="4"/>
  <c r="BE62" i="4" l="1"/>
  <c r="BX61" i="4"/>
  <c r="BC127" i="4"/>
  <c r="BE63" i="4" l="1"/>
  <c r="BG64" i="4" s="1"/>
  <c r="BG65" i="4" s="1"/>
  <c r="BG66" i="4" s="1"/>
  <c r="BG67" i="4" s="1"/>
  <c r="BG68" i="4" s="1"/>
  <c r="BG69" i="4" s="1"/>
  <c r="BG70" i="4" s="1"/>
  <c r="BG71" i="4" s="1"/>
  <c r="BG72" i="4" s="1"/>
  <c r="BG73" i="4" s="1"/>
  <c r="BG74" i="4" s="1"/>
  <c r="BG75" i="4" s="1"/>
  <c r="BG76" i="4" s="1"/>
  <c r="BG77" i="4" s="1"/>
  <c r="BG78" i="4" s="1"/>
  <c r="BG79" i="4" s="1"/>
  <c r="BX62" i="4"/>
  <c r="BC126" i="4"/>
  <c r="BE64" i="4" l="1"/>
  <c r="BX63" i="4"/>
  <c r="BC125" i="4"/>
  <c r="BF65" i="4" l="1"/>
  <c r="BF66" i="4" s="1"/>
  <c r="BF67" i="4" s="1"/>
  <c r="BF68" i="4" s="1"/>
  <c r="BF69" i="4" s="1"/>
  <c r="BF70" i="4" s="1"/>
  <c r="BF71" i="4" s="1"/>
  <c r="BF72" i="4" s="1"/>
  <c r="BK65" i="4"/>
  <c r="BK66" i="4" s="1"/>
  <c r="BK67" i="4" s="1"/>
  <c r="BK68" i="4" s="1"/>
  <c r="BK69" i="4" s="1"/>
  <c r="BK70" i="4" s="1"/>
  <c r="BK71" i="4" s="1"/>
  <c r="BK72" i="4" s="1"/>
  <c r="BK73" i="4" s="1"/>
  <c r="BK74" i="4" s="1"/>
  <c r="BK75" i="4" s="1"/>
  <c r="BK76" i="4" s="1"/>
  <c r="BK77" i="4" s="1"/>
  <c r="BK78" i="4" s="1"/>
  <c r="BK79" i="4" s="1"/>
  <c r="BK80" i="4" s="1"/>
  <c r="BK81" i="4" s="1"/>
  <c r="BK82" i="4" s="1"/>
  <c r="BK83" i="4" s="1"/>
  <c r="BK84" i="4" s="1"/>
  <c r="BK85" i="4" s="1"/>
  <c r="BK86" i="4" s="1"/>
  <c r="BE65" i="4"/>
  <c r="BX64" i="4"/>
  <c r="BC124" i="4"/>
  <c r="BE66" i="4" l="1"/>
  <c r="BX65" i="4"/>
  <c r="BC123" i="4"/>
  <c r="BE67" i="4" l="1"/>
  <c r="BX66" i="4"/>
  <c r="BC122" i="4"/>
  <c r="BE68" i="4" l="1"/>
  <c r="BX67" i="4"/>
  <c r="BC121" i="4"/>
  <c r="BE69" i="4" l="1"/>
  <c r="BX68" i="4"/>
  <c r="BC120" i="4"/>
  <c r="BE70" i="4" l="1"/>
  <c r="BX69" i="4"/>
  <c r="BC119" i="4"/>
  <c r="BE71" i="4" l="1"/>
  <c r="BH72" i="4" s="1"/>
  <c r="BH73" i="4" s="1"/>
  <c r="BH74" i="4" s="1"/>
  <c r="BH75" i="4" s="1"/>
  <c r="BH76" i="4" s="1"/>
  <c r="BH77" i="4" s="1"/>
  <c r="BH78" i="4" s="1"/>
  <c r="BH79" i="4" s="1"/>
  <c r="BH80" i="4" s="1"/>
  <c r="BH81" i="4" s="1"/>
  <c r="BH82" i="4" s="1"/>
  <c r="BH83" i="4" s="1"/>
  <c r="BH84" i="4" s="1"/>
  <c r="BH85" i="4" s="1"/>
  <c r="BH86" i="4" s="1"/>
  <c r="BH87" i="4" s="1"/>
  <c r="BH88" i="4" s="1"/>
  <c r="BH89" i="4" s="1"/>
  <c r="BX70" i="4"/>
  <c r="BC118" i="4"/>
  <c r="BE72" i="4" l="1"/>
  <c r="BF73" i="4" s="1"/>
  <c r="BX71" i="4"/>
  <c r="BC117" i="4"/>
  <c r="BE73" i="4" l="1"/>
  <c r="BL74" i="4" s="1"/>
  <c r="BL75" i="4" s="1"/>
  <c r="BL76" i="4" s="1"/>
  <c r="BL77" i="4" s="1"/>
  <c r="BL78" i="4" s="1"/>
  <c r="BL79" i="4" s="1"/>
  <c r="BL80" i="4" s="1"/>
  <c r="BL81" i="4" s="1"/>
  <c r="BL82" i="4" s="1"/>
  <c r="BL83" i="4" s="1"/>
  <c r="BL84" i="4" s="1"/>
  <c r="BL85" i="4" s="1"/>
  <c r="BL86" i="4" s="1"/>
  <c r="BL87" i="4" s="1"/>
  <c r="BL88" i="4" s="1"/>
  <c r="BL89" i="4" s="1"/>
  <c r="BL90" i="4" s="1"/>
  <c r="BL91" i="4" s="1"/>
  <c r="BL92" i="4" s="1"/>
  <c r="BL93" i="4" s="1"/>
  <c r="BL94" i="4" s="1"/>
  <c r="BL95" i="4" s="1"/>
  <c r="BL96" i="4" s="1"/>
  <c r="BX72" i="4"/>
  <c r="BC116" i="4"/>
  <c r="BX73" i="4" l="1"/>
  <c r="BE74" i="4"/>
  <c r="BF74" i="4"/>
  <c r="BC115" i="4"/>
  <c r="BF75" i="4" l="1"/>
  <c r="BF76" i="4" s="1"/>
  <c r="BF77" i="4" s="1"/>
  <c r="BE75" i="4"/>
  <c r="BX74" i="4"/>
  <c r="BC114" i="4"/>
  <c r="BE76" i="4" l="1"/>
  <c r="BX75" i="4"/>
  <c r="BC113" i="4"/>
  <c r="BX76" i="4" l="1"/>
  <c r="BI77" i="4"/>
  <c r="BI78" i="4" s="1"/>
  <c r="BE77" i="4"/>
  <c r="BC112" i="4"/>
  <c r="BX77" i="4" l="1"/>
  <c r="BE78" i="4"/>
  <c r="BI79" i="4" s="1"/>
  <c r="BI80" i="4" s="1"/>
  <c r="BI81" i="4" s="1"/>
  <c r="BI82" i="4" s="1"/>
  <c r="BI83" i="4" s="1"/>
  <c r="BI84" i="4" s="1"/>
  <c r="BI85" i="4" s="1"/>
  <c r="BI86" i="4" s="1"/>
  <c r="BI87" i="4" s="1"/>
  <c r="BI88" i="4" s="1"/>
  <c r="BI89" i="4" s="1"/>
  <c r="BI90" i="4" s="1"/>
  <c r="BI91" i="4" s="1"/>
  <c r="BI92" i="4" s="1"/>
  <c r="BI93" i="4" s="1"/>
  <c r="BF78" i="4"/>
  <c r="BF79" i="4" s="1"/>
  <c r="BF80" i="4" s="1"/>
  <c r="BF81" i="4" s="1"/>
  <c r="BC111" i="4"/>
  <c r="BE79" i="4" l="1"/>
  <c r="BG80" i="4" s="1"/>
  <c r="BX78" i="4"/>
  <c r="BC110" i="4"/>
  <c r="BE80" i="4" l="1"/>
  <c r="BX79" i="4"/>
  <c r="BC109" i="4"/>
  <c r="BX80" i="4" l="1"/>
  <c r="BE81" i="4"/>
  <c r="BG81" i="4"/>
  <c r="BG82" i="4" s="1"/>
  <c r="BG83" i="4" s="1"/>
  <c r="BG84" i="4" s="1"/>
  <c r="BG85" i="4" s="1"/>
  <c r="BG86" i="4" s="1"/>
  <c r="BG87" i="4" s="1"/>
  <c r="BG88" i="4" s="1"/>
  <c r="BC108" i="4"/>
  <c r="BJ82" i="4" l="1"/>
  <c r="BX81" i="4"/>
  <c r="BE82" i="4"/>
  <c r="BJ83" i="4" s="1"/>
  <c r="BJ84" i="4" s="1"/>
  <c r="BF82" i="4"/>
  <c r="BF83" i="4" s="1"/>
  <c r="BF84" i="4" s="1"/>
  <c r="BF85" i="4" s="1"/>
  <c r="BF86" i="4" s="1"/>
  <c r="BF87" i="4" s="1"/>
  <c r="BF88" i="4" s="1"/>
  <c r="BF89" i="4" s="1"/>
  <c r="BF90" i="4" s="1"/>
  <c r="BF91" i="4" s="1"/>
  <c r="BF92" i="4" s="1"/>
  <c r="BF93" i="4" s="1"/>
  <c r="BF94" i="4" s="1"/>
  <c r="BF95" i="4" s="1"/>
  <c r="BF96" i="4" s="1"/>
  <c r="BC107" i="4"/>
  <c r="BE83" i="4" l="1"/>
  <c r="BK13" i="2" s="1"/>
  <c r="P13" i="2" s="1"/>
  <c r="BX82" i="4"/>
  <c r="BC106" i="4"/>
  <c r="V13" i="2" l="1"/>
  <c r="BE84" i="4"/>
  <c r="BJ85" i="4" s="1"/>
  <c r="BJ86" i="4" s="1"/>
  <c r="BJ87" i="4" s="1"/>
  <c r="BJ88" i="4" s="1"/>
  <c r="BX83" i="4"/>
  <c r="BC105" i="4"/>
  <c r="AA13" i="2" l="1"/>
  <c r="BX800" i="2"/>
  <c r="BX991" i="2"/>
  <c r="BX840" i="2"/>
  <c r="BX1002" i="2"/>
  <c r="BX799" i="2"/>
  <c r="BX756" i="2"/>
  <c r="BX567" i="2"/>
  <c r="BX495" i="2"/>
  <c r="BX658" i="2"/>
  <c r="BX462" i="2"/>
  <c r="BX320" i="2"/>
  <c r="BX628" i="2"/>
  <c r="BX369" i="2"/>
  <c r="BX331" i="2"/>
  <c r="BX306" i="2"/>
  <c r="BX142" i="2"/>
  <c r="BX143" i="2"/>
  <c r="BX123" i="2"/>
  <c r="BX100" i="2"/>
  <c r="BX73" i="2"/>
  <c r="BX39" i="2"/>
  <c r="BZ39" i="2" s="1"/>
  <c r="BX899" i="2"/>
  <c r="BX887" i="2"/>
  <c r="BX952" i="2"/>
  <c r="BX668" i="2"/>
  <c r="BX722" i="2"/>
  <c r="BX858" i="2"/>
  <c r="BX575" i="2"/>
  <c r="BX641" i="2"/>
  <c r="BX503" i="2"/>
  <c r="BX185" i="2"/>
  <c r="BX737" i="2"/>
  <c r="BX562" i="2"/>
  <c r="BX416" i="2"/>
  <c r="BX336" i="2"/>
  <c r="BX179" i="2"/>
  <c r="BX516" i="2"/>
  <c r="BX337" i="2"/>
  <c r="BX363" i="2"/>
  <c r="BX276" i="2"/>
  <c r="BX242" i="2"/>
  <c r="BX174" i="2"/>
  <c r="BX762" i="2"/>
  <c r="BX953" i="2"/>
  <c r="BX933" i="2"/>
  <c r="BX976" i="2"/>
  <c r="BX912" i="2"/>
  <c r="BX848" i="2"/>
  <c r="BX903" i="2"/>
  <c r="BX945" i="2"/>
  <c r="BX936" i="2"/>
  <c r="BX929" i="2"/>
  <c r="BX905" i="2"/>
  <c r="BX842" i="2"/>
  <c r="BX661" i="2"/>
  <c r="BX708" i="2"/>
  <c r="BX535" i="2"/>
  <c r="BX279" i="2"/>
  <c r="BX721" i="2"/>
  <c r="BX546" i="2"/>
  <c r="BX430" i="2"/>
  <c r="BX328" i="2"/>
  <c r="BX235" i="2"/>
  <c r="BX532" i="2"/>
  <c r="BX353" i="2"/>
  <c r="BX347" i="2"/>
  <c r="BX292" i="2"/>
  <c r="BX226" i="2"/>
  <c r="BX158" i="2"/>
  <c r="BX867" i="2"/>
  <c r="BX969" i="2"/>
  <c r="BX935" i="2"/>
  <c r="BX1011" i="2"/>
  <c r="BX1012" i="2"/>
  <c r="BX947" i="2"/>
  <c r="BX26" i="2"/>
  <c r="BZ26" i="2" s="1"/>
  <c r="BX778" i="2"/>
  <c r="BX987" i="2"/>
  <c r="BX988" i="2"/>
  <c r="BX871" i="2"/>
  <c r="BX941" i="2"/>
  <c r="BX980" i="2"/>
  <c r="BX916" i="2"/>
  <c r="BX852" i="2"/>
  <c r="BX605" i="2"/>
  <c r="BX865" i="2"/>
  <c r="BX816" i="2"/>
  <c r="BX901" i="2"/>
  <c r="BX950" i="2"/>
  <c r="BX886" i="2"/>
  <c r="BX688" i="2"/>
  <c r="BX779" i="2"/>
  <c r="BX707" i="2"/>
  <c r="BX714" i="2"/>
  <c r="BX639" i="2"/>
  <c r="BX724" i="2"/>
  <c r="BX877" i="2"/>
  <c r="BX824" i="2"/>
  <c r="BX696" i="2"/>
  <c r="BX962" i="2"/>
  <c r="BX898" i="2"/>
  <c r="BX814" i="2"/>
  <c r="BX791" i="2"/>
  <c r="BX723" i="2"/>
  <c r="BX730" i="2"/>
  <c r="BX657" i="2"/>
  <c r="BX736" i="2"/>
  <c r="BX617" i="2"/>
  <c r="BX438" i="2"/>
  <c r="BX551" i="2"/>
  <c r="BX679" i="2"/>
  <c r="BX561" i="2"/>
  <c r="BX433" i="2"/>
  <c r="BX145" i="2"/>
  <c r="BX777" i="2"/>
  <c r="BX713" i="2"/>
  <c r="BX650" i="2"/>
  <c r="BX895" i="2"/>
  <c r="BX972" i="2"/>
  <c r="BX908" i="2"/>
  <c r="BX844" i="2"/>
  <c r="BX541" i="2"/>
  <c r="BX857" i="2"/>
  <c r="BX806" i="2"/>
  <c r="BX1006" i="2"/>
  <c r="BX942" i="2"/>
  <c r="BX878" i="2"/>
  <c r="BX672" i="2"/>
  <c r="BX771" i="2"/>
  <c r="BX694" i="2"/>
  <c r="BX704" i="2"/>
  <c r="BX758" i="2"/>
  <c r="BX715" i="2"/>
  <c r="BX587" i="2"/>
  <c r="BX253" i="2"/>
  <c r="BX533" i="2"/>
  <c r="BX667" i="2"/>
  <c r="BX531" i="2"/>
  <c r="BX181" i="2"/>
  <c r="BX829" i="2"/>
  <c r="BX765" i="2"/>
  <c r="BX701" i="2"/>
  <c r="BX638" i="2"/>
  <c r="BX574" i="2"/>
  <c r="BX510" i="2"/>
  <c r="BX293" i="2"/>
  <c r="BX425" i="2"/>
  <c r="BX390" i="2"/>
  <c r="BX358" i="2"/>
  <c r="BX326" i="2"/>
  <c r="BX479" i="2"/>
  <c r="BX309" i="2"/>
  <c r="BX129" i="2"/>
  <c r="BX608" i="2"/>
  <c r="BX586" i="2"/>
  <c r="BX522" i="2"/>
  <c r="BX426" i="2"/>
  <c r="BX446" i="2"/>
  <c r="BX396" i="2"/>
  <c r="BX364" i="2"/>
  <c r="BX332" i="2"/>
  <c r="BX491" i="2"/>
  <c r="BX427" i="2"/>
  <c r="BX159" i="2"/>
  <c r="BX620" i="2"/>
  <c r="BX556" i="2"/>
  <c r="BX492" i="2"/>
  <c r="BX428" i="2"/>
  <c r="BX361" i="2"/>
  <c r="BX285" i="2"/>
  <c r="BX989" i="2"/>
  <c r="BX875" i="2"/>
  <c r="BX909" i="2"/>
  <c r="BX954" i="2"/>
  <c r="BX751" i="2"/>
  <c r="BX731" i="2"/>
  <c r="BX465" i="2"/>
  <c r="BX833" i="2"/>
  <c r="BX578" i="2"/>
  <c r="BX408" i="2"/>
  <c r="BX483" i="2"/>
  <c r="BX548" i="2"/>
  <c r="BX321" i="2"/>
  <c r="BX193" i="2"/>
  <c r="BX258" i="2"/>
  <c r="BX134" i="2"/>
  <c r="BX76" i="2"/>
  <c r="BX107" i="2"/>
  <c r="BX84" i="2"/>
  <c r="BX57" i="2"/>
  <c r="BX36" i="2"/>
  <c r="BZ36" i="2" s="1"/>
  <c r="BX808" i="2"/>
  <c r="BX835" i="2"/>
  <c r="BX920" i="2"/>
  <c r="BX885" i="2"/>
  <c r="BX986" i="2"/>
  <c r="BX499" i="2"/>
  <c r="BX720" i="2"/>
  <c r="BX601" i="2"/>
  <c r="BX687" i="2"/>
  <c r="BX205" i="2"/>
  <c r="BX673" i="2"/>
  <c r="BX498" i="2"/>
  <c r="BX392" i="2"/>
  <c r="BX167" i="2"/>
  <c r="BX644" i="2"/>
  <c r="BX484" i="2"/>
  <c r="BX251" i="2"/>
  <c r="BX315" i="2"/>
  <c r="BX244" i="2"/>
  <c r="BX194" i="2"/>
  <c r="BX110" i="2"/>
  <c r="BX983" i="2"/>
  <c r="BX855" i="2"/>
  <c r="BX907" i="2"/>
  <c r="BX960" i="2"/>
  <c r="BX896" i="2"/>
  <c r="BX820" i="2"/>
  <c r="BX1009" i="2"/>
  <c r="BX703" i="2"/>
  <c r="BX904" i="2"/>
  <c r="BX869" i="2"/>
  <c r="BX970" i="2"/>
  <c r="BX621" i="2"/>
  <c r="BX698" i="2"/>
  <c r="BX569" i="2"/>
  <c r="BX671" i="2"/>
  <c r="BX454" i="2"/>
  <c r="BX689" i="2"/>
  <c r="BX514" i="2"/>
  <c r="BX400" i="2"/>
  <c r="BX237" i="2"/>
  <c r="BX660" i="2"/>
  <c r="BX468" i="2"/>
  <c r="BX297" i="2"/>
  <c r="BX289" i="2"/>
  <c r="BX260" i="2"/>
  <c r="BX210" i="2"/>
  <c r="BX118" i="2"/>
  <c r="BX1003" i="2"/>
  <c r="BX937" i="2"/>
  <c r="BX819" i="2"/>
  <c r="BX999" i="2"/>
  <c r="BX996" i="2"/>
  <c r="BX923" i="2"/>
  <c r="BX1007" i="2"/>
  <c r="BX883" i="2"/>
  <c r="BX949" i="2"/>
  <c r="BX971" i="2"/>
  <c r="BX831" i="2"/>
  <c r="BX919" i="2"/>
  <c r="BX964" i="2"/>
  <c r="BX900" i="2"/>
  <c r="BX836" i="2"/>
  <c r="BX925" i="2"/>
  <c r="BX849" i="2"/>
  <c r="BX798" i="2"/>
  <c r="BX998" i="2"/>
  <c r="BX934" i="2"/>
  <c r="BX870" i="2"/>
  <c r="BX589" i="2"/>
  <c r="BX763" i="2"/>
  <c r="BX623" i="2"/>
  <c r="BX695" i="2"/>
  <c r="BX754" i="2"/>
  <c r="BX573" i="2"/>
  <c r="BX861" i="2"/>
  <c r="BX812" i="2"/>
  <c r="BX1010" i="2"/>
  <c r="BX946" i="2"/>
  <c r="BX882" i="2"/>
  <c r="BX680" i="2"/>
  <c r="BX775" i="2"/>
  <c r="BX700" i="2"/>
  <c r="BX711" i="2"/>
  <c r="BX283" i="2"/>
  <c r="BX718" i="2"/>
  <c r="BX585" i="2"/>
  <c r="BX653" i="2"/>
  <c r="BX517" i="2"/>
  <c r="BX663" i="2"/>
  <c r="BX529" i="2"/>
  <c r="BX511" i="2"/>
  <c r="BX825" i="2"/>
  <c r="BX761" i="2"/>
  <c r="BX697" i="2"/>
  <c r="BX634" i="2"/>
  <c r="BX891" i="2"/>
  <c r="BX956" i="2"/>
  <c r="BX892" i="2"/>
  <c r="BX815" i="2"/>
  <c r="BX913" i="2"/>
  <c r="BX841" i="2"/>
  <c r="BX790" i="2"/>
  <c r="BX990" i="2"/>
  <c r="BX926" i="2"/>
  <c r="BX862" i="2"/>
  <c r="BX525" i="2"/>
  <c r="BX755" i="2"/>
  <c r="BX591" i="2"/>
  <c r="BX686" i="2"/>
  <c r="BX750" i="2"/>
  <c r="BX702" i="2"/>
  <c r="BX555" i="2"/>
  <c r="BX629" i="2"/>
  <c r="BX497" i="2"/>
  <c r="BX627" i="2"/>
  <c r="BX513" i="2"/>
  <c r="BX493" i="2"/>
  <c r="BX813" i="2"/>
  <c r="BX749" i="2"/>
  <c r="BX685" i="2"/>
  <c r="BX622" i="2"/>
  <c r="BX558" i="2"/>
  <c r="BX494" i="2"/>
  <c r="BX239" i="2"/>
  <c r="BX414" i="2"/>
  <c r="BX382" i="2"/>
  <c r="BX350" i="2"/>
  <c r="BX318" i="2"/>
  <c r="BX463" i="2"/>
  <c r="BX271" i="2"/>
  <c r="BX656" i="2"/>
  <c r="BX592" i="2"/>
  <c r="BX570" i="2"/>
  <c r="BX506" i="2"/>
  <c r="BX265" i="2"/>
  <c r="BX420" i="2"/>
  <c r="BX388" i="2"/>
  <c r="BX356" i="2"/>
  <c r="BX324" i="2"/>
  <c r="BX475" i="2"/>
  <c r="BX299" i="2"/>
  <c r="BX35" i="2"/>
  <c r="BZ35" i="2" s="1"/>
  <c r="BX604" i="2"/>
  <c r="BX540" i="2"/>
  <c r="BX476" i="2"/>
  <c r="BX409" i="2"/>
  <c r="BX345" i="2"/>
  <c r="BX233" i="2"/>
  <c r="BX1008" i="2"/>
  <c r="BX968" i="2"/>
  <c r="BX853" i="2"/>
  <c r="BX906" i="2"/>
  <c r="BX507" i="2"/>
  <c r="BX633" i="2"/>
  <c r="BX647" i="2"/>
  <c r="BX785" i="2"/>
  <c r="BX530" i="2"/>
  <c r="BX368" i="2"/>
  <c r="BX435" i="2"/>
  <c r="BX500" i="2"/>
  <c r="BX221" i="2"/>
  <c r="BX308" i="2"/>
  <c r="BX207" i="2"/>
  <c r="BX126" i="2"/>
  <c r="BX60" i="2"/>
  <c r="BX91" i="2"/>
  <c r="BX67" i="2"/>
  <c r="BX15" i="2"/>
  <c r="BZ15" i="2" s="1"/>
  <c r="BX21" i="2"/>
  <c r="BZ21" i="2" s="1"/>
  <c r="BX951" i="2"/>
  <c r="BX943" i="2"/>
  <c r="BX872" i="2"/>
  <c r="BX828" i="2"/>
  <c r="BX938" i="2"/>
  <c r="BX783" i="2"/>
  <c r="BX666" i="2"/>
  <c r="BX537" i="2"/>
  <c r="BX577" i="2"/>
  <c r="BX801" i="2"/>
  <c r="BX626" i="2"/>
  <c r="BX442" i="2"/>
  <c r="BX384" i="2"/>
  <c r="BX467" i="2"/>
  <c r="BX612" i="2"/>
  <c r="BX417" i="2"/>
  <c r="BX117" i="2"/>
  <c r="BX257" i="2"/>
  <c r="BX212" i="2"/>
  <c r="BX191" i="2"/>
  <c r="BX957" i="2"/>
  <c r="BX782" i="2"/>
  <c r="BX995" i="2"/>
  <c r="BX843" i="2"/>
  <c r="BX944" i="2"/>
  <c r="BX880" i="2"/>
  <c r="BX776" i="2"/>
  <c r="BX823" i="2"/>
  <c r="BX927" i="2"/>
  <c r="BX856" i="2"/>
  <c r="BX837" i="2"/>
  <c r="BX922" i="2"/>
  <c r="BX767" i="2"/>
  <c r="BX645" i="2"/>
  <c r="BX486" i="2"/>
  <c r="BX609" i="2"/>
  <c r="BX817" i="2"/>
  <c r="BX642" i="2"/>
  <c r="BX301" i="2"/>
  <c r="BX376" i="2"/>
  <c r="BX451" i="2"/>
  <c r="BX596" i="2"/>
  <c r="BX436" i="2"/>
  <c r="BX173" i="2"/>
  <c r="BX225" i="2"/>
  <c r="BX89" i="2"/>
  <c r="BX176" i="2"/>
  <c r="BX997" i="2"/>
  <c r="BX911" i="2"/>
  <c r="BX802" i="2"/>
  <c r="BX915" i="2"/>
  <c r="BX959" i="2"/>
  <c r="BX979" i="2"/>
  <c r="BX839" i="2"/>
  <c r="BX967" i="2"/>
  <c r="BX794" i="2"/>
  <c r="BX786" i="2"/>
  <c r="BX955" i="2"/>
  <c r="BX1001" i="2"/>
  <c r="BX859" i="2"/>
  <c r="BX948" i="2"/>
  <c r="BX884" i="2"/>
  <c r="BX780" i="2"/>
  <c r="BX897" i="2"/>
  <c r="BX834" i="2"/>
  <c r="BX772" i="2"/>
  <c r="BX982" i="2"/>
  <c r="BX918" i="2"/>
  <c r="BX854" i="2"/>
  <c r="BX811" i="2"/>
  <c r="BX747" i="2"/>
  <c r="BX559" i="2"/>
  <c r="BX678" i="2"/>
  <c r="BX746" i="2"/>
  <c r="BX917" i="2"/>
  <c r="BX845" i="2"/>
  <c r="BX796" i="2"/>
  <c r="BX994" i="2"/>
  <c r="BX930" i="2"/>
  <c r="BX866" i="2"/>
  <c r="BX557" i="2"/>
  <c r="BX759" i="2"/>
  <c r="BX607" i="2"/>
  <c r="BX690" i="2"/>
  <c r="BX752" i="2"/>
  <c r="BX699" i="2"/>
  <c r="BX553" i="2"/>
  <c r="BX615" i="2"/>
  <c r="BX477" i="2"/>
  <c r="BX625" i="2"/>
  <c r="BX450" i="2"/>
  <c r="BX481" i="2"/>
  <c r="BX809" i="2"/>
  <c r="BX745" i="2"/>
  <c r="BX681" i="2"/>
  <c r="BX993" i="2"/>
  <c r="BX827" i="2"/>
  <c r="BX940" i="2"/>
  <c r="BX876" i="2"/>
  <c r="BX774" i="2"/>
  <c r="BX889" i="2"/>
  <c r="BX830" i="2"/>
  <c r="BX728" i="2"/>
  <c r="BX974" i="2"/>
  <c r="BX910" i="2"/>
  <c r="BX846" i="2"/>
  <c r="BX803" i="2"/>
  <c r="BX739" i="2"/>
  <c r="BX527" i="2"/>
  <c r="BX670" i="2"/>
  <c r="BX742" i="2"/>
  <c r="BX961" i="2"/>
  <c r="BX682" i="2"/>
  <c r="BX474" i="2"/>
  <c r="BX379" i="2"/>
  <c r="BX139" i="2"/>
  <c r="BX975" i="2"/>
  <c r="BX788" i="2"/>
  <c r="BX631" i="2"/>
  <c r="BX249" i="2"/>
  <c r="BX385" i="2"/>
  <c r="BX144" i="2"/>
  <c r="BX735" i="2"/>
  <c r="BX977" i="2"/>
  <c r="BX874" i="2"/>
  <c r="BX545" i="2"/>
  <c r="BX352" i="2"/>
  <c r="BX411" i="2"/>
  <c r="BX863" i="2"/>
  <c r="BX847" i="2"/>
  <c r="BX1005" i="2"/>
  <c r="BX792" i="2"/>
  <c r="BX881" i="2"/>
  <c r="BX902" i="2"/>
  <c r="BX482" i="2"/>
  <c r="BX832" i="2"/>
  <c r="BX850" i="2"/>
  <c r="BX674" i="2"/>
  <c r="BX583" i="2"/>
  <c r="BX219" i="2"/>
  <c r="BX965" i="2"/>
  <c r="BX676" i="2"/>
  <c r="BX958" i="2"/>
  <c r="BX716" i="2"/>
  <c r="BX637" i="2"/>
  <c r="BX597" i="2"/>
  <c r="BX595" i="2"/>
  <c r="BX429" i="2"/>
  <c r="BX733" i="2"/>
  <c r="BX606" i="2"/>
  <c r="BX469" i="2"/>
  <c r="BX406" i="2"/>
  <c r="BX342" i="2"/>
  <c r="BX447" i="2"/>
  <c r="BX640" i="2"/>
  <c r="BX554" i="2"/>
  <c r="BX183" i="2"/>
  <c r="BX380" i="2"/>
  <c r="BX316" i="2"/>
  <c r="BX269" i="2"/>
  <c r="BX588" i="2"/>
  <c r="BX460" i="2"/>
  <c r="BX329" i="2"/>
  <c r="BX643" i="2"/>
  <c r="BX539" i="2"/>
  <c r="BX613" i="2"/>
  <c r="BX470" i="2"/>
  <c r="BX611" i="2"/>
  <c r="BX445" i="2"/>
  <c r="BX466" i="2"/>
  <c r="BX805" i="2"/>
  <c r="BX741" i="2"/>
  <c r="BX677" i="2"/>
  <c r="BX614" i="2"/>
  <c r="BX550" i="2"/>
  <c r="BX485" i="2"/>
  <c r="BX153" i="2"/>
  <c r="BX410" i="2"/>
  <c r="BX378" i="2"/>
  <c r="BX346" i="2"/>
  <c r="BX314" i="2"/>
  <c r="BX455" i="2"/>
  <c r="BX245" i="2"/>
  <c r="BX648" i="2"/>
  <c r="BX584" i="2"/>
  <c r="BX528" i="2"/>
  <c r="BX464" i="2"/>
  <c r="BX397" i="2"/>
  <c r="BX333" i="2"/>
  <c r="BX200" i="2"/>
  <c r="BX391" i="2"/>
  <c r="BX327" i="2"/>
  <c r="BX211" i="2"/>
  <c r="BX304" i="2"/>
  <c r="BX240" i="2"/>
  <c r="BX302" i="2"/>
  <c r="BX238" i="2"/>
  <c r="BX203" i="2"/>
  <c r="BX97" i="2"/>
  <c r="BX140" i="2"/>
  <c r="BX108" i="2"/>
  <c r="BX52" i="2"/>
  <c r="BX87" i="2"/>
  <c r="BX63" i="2"/>
  <c r="BX62" i="2"/>
  <c r="BX17" i="2"/>
  <c r="BZ17" i="2" s="1"/>
  <c r="BX387" i="2"/>
  <c r="BX323" i="2"/>
  <c r="BX209" i="2"/>
  <c r="BX300" i="2"/>
  <c r="BX236" i="2"/>
  <c r="BX298" i="2"/>
  <c r="BX234" i="2"/>
  <c r="BX199" i="2"/>
  <c r="BX90" i="2"/>
  <c r="BX138" i="2"/>
  <c r="BX106" i="2"/>
  <c r="BX43" i="2"/>
  <c r="BX83" i="2"/>
  <c r="BX56" i="2"/>
  <c r="BX58" i="2"/>
  <c r="BX34" i="2"/>
  <c r="BZ34" i="2" s="1"/>
  <c r="BX536" i="2"/>
  <c r="BX472" i="2"/>
  <c r="BX405" i="2"/>
  <c r="BX341" i="2"/>
  <c r="BX223" i="2"/>
  <c r="BX399" i="2"/>
  <c r="BX335" i="2"/>
  <c r="BX227" i="2"/>
  <c r="BX66" i="2"/>
  <c r="BX248" i="2"/>
  <c r="BX310" i="2"/>
  <c r="BX246" i="2"/>
  <c r="BX98" i="2"/>
  <c r="BX148" i="2"/>
  <c r="BX146" i="2"/>
  <c r="BX112" i="2"/>
  <c r="BX64" i="2"/>
  <c r="BX95" i="2"/>
  <c r="BX71" i="2"/>
  <c r="BX46" i="2"/>
  <c r="BX24" i="2"/>
  <c r="BZ24" i="2" s="1"/>
  <c r="BX888" i="2"/>
  <c r="BX277" i="2"/>
  <c r="BX344" i="2"/>
  <c r="BX228" i="2"/>
  <c r="BX59" i="2"/>
  <c r="BX992" i="2"/>
  <c r="BX890" i="2"/>
  <c r="BX519" i="2"/>
  <c r="BX360" i="2"/>
  <c r="BX395" i="2"/>
  <c r="BX931" i="2"/>
  <c r="BX928" i="2"/>
  <c r="BX810" i="2"/>
  <c r="BX732" i="2"/>
  <c r="BX769" i="2"/>
  <c r="BX281" i="2"/>
  <c r="BX109" i="2"/>
  <c r="BX1000" i="2"/>
  <c r="BX963" i="2"/>
  <c r="BX1004" i="2"/>
  <c r="BX932" i="2"/>
  <c r="BX826" i="2"/>
  <c r="BX838" i="2"/>
  <c r="BX659" i="2"/>
  <c r="BX770" i="2"/>
  <c r="BX807" i="2"/>
  <c r="BX744" i="2"/>
  <c r="BX215" i="2"/>
  <c r="BX793" i="2"/>
  <c r="BX712" i="2"/>
  <c r="BX873" i="2"/>
  <c r="BX894" i="2"/>
  <c r="BX727" i="2"/>
  <c r="BX619" i="2"/>
  <c r="BX565" i="2"/>
  <c r="BX563" i="2"/>
  <c r="BX169" i="2"/>
  <c r="BX717" i="2"/>
  <c r="BX590" i="2"/>
  <c r="BX437" i="2"/>
  <c r="BX398" i="2"/>
  <c r="BX334" i="2"/>
  <c r="BX431" i="2"/>
  <c r="BX624" i="2"/>
  <c r="BX538" i="2"/>
  <c r="BX478" i="2"/>
  <c r="BX372" i="2"/>
  <c r="BX208" i="2"/>
  <c r="BX217" i="2"/>
  <c r="BX572" i="2"/>
  <c r="BX444" i="2"/>
  <c r="BX313" i="2"/>
  <c r="BX635" i="2"/>
  <c r="BX501" i="2"/>
  <c r="BX581" i="2"/>
  <c r="BX691" i="2"/>
  <c r="BX579" i="2"/>
  <c r="BX422" i="2"/>
  <c r="BX213" i="2"/>
  <c r="BX789" i="2"/>
  <c r="BX725" i="2"/>
  <c r="BX662" i="2"/>
  <c r="BX598" i="2"/>
  <c r="BX534" i="2"/>
  <c r="BX453" i="2"/>
  <c r="BX473" i="2"/>
  <c r="BX402" i="2"/>
  <c r="BX370" i="2"/>
  <c r="BX338" i="2"/>
  <c r="BX171" i="2"/>
  <c r="BX439" i="2"/>
  <c r="BX192" i="2"/>
  <c r="BX632" i="2"/>
  <c r="BX576" i="2"/>
  <c r="BX512" i="2"/>
  <c r="BX448" i="2"/>
  <c r="BX381" i="2"/>
  <c r="BX317" i="2"/>
  <c r="BX161" i="2"/>
  <c r="BX375" i="2"/>
  <c r="BX307" i="2"/>
  <c r="BX165" i="2"/>
  <c r="BX288" i="2"/>
  <c r="BX224" i="2"/>
  <c r="BX286" i="2"/>
  <c r="BX222" i="2"/>
  <c r="BX187" i="2"/>
  <c r="BX186" i="2"/>
  <c r="BX132" i="2"/>
  <c r="BX86" i="2"/>
  <c r="BX135" i="2"/>
  <c r="BX51" i="2"/>
  <c r="BX31" i="2"/>
  <c r="BZ31" i="2" s="1"/>
  <c r="BX33" i="2"/>
  <c r="BZ33" i="2" s="1"/>
  <c r="BX22" i="2"/>
  <c r="BZ22" i="2" s="1"/>
  <c r="BX371" i="2"/>
  <c r="BX305" i="2"/>
  <c r="BX163" i="2"/>
  <c r="BX284" i="2"/>
  <c r="BX220" i="2"/>
  <c r="BX282" i="2"/>
  <c r="BX218" i="2"/>
  <c r="BX184" i="2"/>
  <c r="BX182" i="2"/>
  <c r="BX130" i="2"/>
  <c r="BX38" i="2"/>
  <c r="BZ38" i="2" s="1"/>
  <c r="BX131" i="2"/>
  <c r="BX41" i="2"/>
  <c r="BZ41" i="2" s="1"/>
  <c r="BX20" i="2"/>
  <c r="BZ20" i="2" s="1"/>
  <c r="BX29" i="2"/>
  <c r="BZ29" i="2" s="1"/>
  <c r="BX18" i="2"/>
  <c r="BZ18" i="2" s="1"/>
  <c r="BX520" i="2"/>
  <c r="BX456" i="2"/>
  <c r="BX389" i="2"/>
  <c r="BX325" i="2"/>
  <c r="BX175" i="2"/>
  <c r="BX383" i="2"/>
  <c r="BX319" i="2"/>
  <c r="BX201" i="2"/>
  <c r="BX296" i="2"/>
  <c r="BX232" i="2"/>
  <c r="BX294" i="2"/>
  <c r="BX230" i="2"/>
  <c r="BX195" i="2"/>
  <c r="BX27" i="2"/>
  <c r="BZ27" i="2" s="1"/>
  <c r="BX136" i="2"/>
  <c r="BX102" i="2"/>
  <c r="BX37" i="2"/>
  <c r="BZ37" i="2" s="1"/>
  <c r="BX79" i="2"/>
  <c r="BX48" i="2"/>
  <c r="BX54" i="2"/>
  <c r="BX30" i="2"/>
  <c r="BZ30" i="2" s="1"/>
  <c r="BX94" i="2"/>
  <c r="BX804" i="2"/>
  <c r="BX55" i="2"/>
  <c r="BX23" i="2"/>
  <c r="BZ23" i="2" s="1"/>
  <c r="BX879" i="2"/>
  <c r="BX692" i="2"/>
  <c r="BX726" i="2"/>
  <c r="BX543" i="2"/>
  <c r="BX434" i="2"/>
  <c r="BX665" i="2"/>
  <c r="BX787" i="2"/>
  <c r="BX461" i="2"/>
  <c r="BX47" i="2"/>
  <c r="BX781" i="2"/>
  <c r="BX526" i="2"/>
  <c r="BX366" i="2"/>
  <c r="BX602" i="2"/>
  <c r="BX404" i="2"/>
  <c r="BX443" i="2"/>
  <c r="BX636" i="2"/>
  <c r="BX151" i="2"/>
  <c r="BX651" i="2"/>
  <c r="BX649" i="2"/>
  <c r="BX521" i="2"/>
  <c r="BX821" i="2"/>
  <c r="BX630" i="2"/>
  <c r="BX502" i="2"/>
  <c r="BX818" i="2"/>
  <c r="BX267" i="2"/>
  <c r="BX133" i="2"/>
  <c r="BX160" i="2"/>
  <c r="BX45" i="2"/>
  <c r="BX706" i="2"/>
  <c r="BX710" i="2"/>
  <c r="BX753" i="2"/>
  <c r="BX312" i="2"/>
  <c r="BX155" i="2"/>
  <c r="BX984" i="2"/>
  <c r="BX864" i="2"/>
  <c r="BX784" i="2"/>
  <c r="BX740" i="2"/>
  <c r="BX610" i="2"/>
  <c r="BX580" i="2"/>
  <c r="BX290" i="2"/>
  <c r="BX985" i="2"/>
  <c r="BX764" i="2"/>
  <c r="BX939" i="2"/>
  <c r="BX868" i="2"/>
  <c r="BX719" i="2"/>
  <c r="BX795" i="2"/>
  <c r="BX738" i="2"/>
  <c r="BX978" i="2"/>
  <c r="BX743" i="2"/>
  <c r="BX449" i="2"/>
  <c r="BX593" i="2"/>
  <c r="BX729" i="2"/>
  <c r="BX924" i="2"/>
  <c r="BX822" i="2"/>
  <c r="BX768" i="2"/>
  <c r="BX655" i="2"/>
  <c r="BX523" i="2"/>
  <c r="BX255" i="2"/>
  <c r="BX74" i="2"/>
  <c r="BX797" i="2"/>
  <c r="BX669" i="2"/>
  <c r="BX542" i="2"/>
  <c r="BX489" i="2"/>
  <c r="BX374" i="2"/>
  <c r="BX229" i="2"/>
  <c r="BX231" i="2"/>
  <c r="BX618" i="2"/>
  <c r="BX490" i="2"/>
  <c r="BX412" i="2"/>
  <c r="BX348" i="2"/>
  <c r="BX459" i="2"/>
  <c r="BX652" i="2"/>
  <c r="BX524" i="2"/>
  <c r="BX393" i="2"/>
  <c r="BX189" i="2"/>
  <c r="BX603" i="2"/>
  <c r="BX303" i="2"/>
  <c r="BX549" i="2"/>
  <c r="BX675" i="2"/>
  <c r="BX547" i="2"/>
  <c r="BX197" i="2"/>
  <c r="BX81" i="2"/>
  <c r="BX773" i="2"/>
  <c r="BX709" i="2"/>
  <c r="BX646" i="2"/>
  <c r="BX582" i="2"/>
  <c r="BX518" i="2"/>
  <c r="BX421" i="2"/>
  <c r="BX441" i="2"/>
  <c r="BX394" i="2"/>
  <c r="BX362" i="2"/>
  <c r="BX330" i="2"/>
  <c r="BX487" i="2"/>
  <c r="BX423" i="2"/>
  <c r="BX137" i="2"/>
  <c r="BX616" i="2"/>
  <c r="BX560" i="2"/>
  <c r="BX496" i="2"/>
  <c r="BX432" i="2"/>
  <c r="BX365" i="2"/>
  <c r="BX287" i="2"/>
  <c r="BX113" i="2"/>
  <c r="BX359" i="2"/>
  <c r="BX275" i="2"/>
  <c r="BX149" i="2"/>
  <c r="BX272" i="2"/>
  <c r="BX204" i="2"/>
  <c r="BX270" i="2"/>
  <c r="BX206" i="2"/>
  <c r="BX172" i="2"/>
  <c r="BX170" i="2"/>
  <c r="BX124" i="2"/>
  <c r="BX101" i="2"/>
  <c r="BX119" i="2"/>
  <c r="BX96" i="2"/>
  <c r="BX69" i="2"/>
  <c r="BX19" i="2"/>
  <c r="BZ19" i="2" s="1"/>
  <c r="BX419" i="2"/>
  <c r="BX355" i="2"/>
  <c r="BX273" i="2"/>
  <c r="BX147" i="2"/>
  <c r="BX268" i="2"/>
  <c r="BX196" i="2"/>
  <c r="BX266" i="2"/>
  <c r="BX202" i="2"/>
  <c r="BX168" i="2"/>
  <c r="BX166" i="2"/>
  <c r="BX122" i="2"/>
  <c r="BX93" i="2"/>
  <c r="BX115" i="2"/>
  <c r="BX92" i="2"/>
  <c r="BX65" i="2"/>
  <c r="BX44" i="2"/>
  <c r="BX568" i="2"/>
  <c r="BX504" i="2"/>
  <c r="BX440" i="2"/>
  <c r="BX373" i="2"/>
  <c r="BX311" i="2"/>
  <c r="BX121" i="2"/>
  <c r="BX367" i="2"/>
  <c r="BX291" i="2"/>
  <c r="BX157" i="2"/>
  <c r="BX280" i="2"/>
  <c r="BX216" i="2"/>
  <c r="BX278" i="2"/>
  <c r="BX214" i="2"/>
  <c r="BX180" i="2"/>
  <c r="BX178" i="2"/>
  <c r="BX128" i="2"/>
  <c r="BX16" i="2"/>
  <c r="BZ16" i="2" s="1"/>
  <c r="BX127" i="2"/>
  <c r="BX104" i="2"/>
  <c r="BX77" i="2"/>
  <c r="BX25" i="2"/>
  <c r="BZ25" i="2" s="1"/>
  <c r="BX14" i="2"/>
  <c r="BZ14" i="2" s="1"/>
  <c r="BX13" i="2"/>
  <c r="BZ13" i="2" s="1"/>
  <c r="BX766" i="2"/>
  <c r="BX705" i="2"/>
  <c r="BX452" i="2"/>
  <c r="BX50" i="2"/>
  <c r="BX760" i="2"/>
  <c r="BX748" i="2"/>
  <c r="BX594" i="2"/>
  <c r="BX564" i="2"/>
  <c r="BX274" i="2"/>
  <c r="BX973" i="2"/>
  <c r="BX684" i="2"/>
  <c r="BX599" i="2"/>
  <c r="BX401" i="2"/>
  <c r="BX851" i="2"/>
  <c r="BX981" i="2"/>
  <c r="BX966" i="2"/>
  <c r="BX893" i="2"/>
  <c r="BX914" i="2"/>
  <c r="BX515" i="2"/>
  <c r="BX860" i="2"/>
  <c r="BX921" i="2"/>
  <c r="BX734" i="2"/>
  <c r="BX683" i="2"/>
  <c r="BX654" i="2"/>
  <c r="BX457" i="2"/>
  <c r="BX70" i="2"/>
  <c r="BX177" i="2"/>
  <c r="BX458" i="2"/>
  <c r="BX340" i="2"/>
  <c r="BX508" i="2"/>
  <c r="BX377" i="2"/>
  <c r="BX571" i="2"/>
  <c r="BX505" i="2"/>
  <c r="BX509" i="2"/>
  <c r="BX757" i="2"/>
  <c r="BX693" i="2"/>
  <c r="BX566" i="2"/>
  <c r="BX263" i="2"/>
  <c r="BX322" i="2"/>
  <c r="BX600" i="2"/>
  <c r="BX349" i="2"/>
  <c r="BX243" i="2"/>
  <c r="BX254" i="2"/>
  <c r="BX116" i="2"/>
  <c r="BX53" i="2"/>
  <c r="BX241" i="2"/>
  <c r="BX250" i="2"/>
  <c r="BX114" i="2"/>
  <c r="BX49" i="2"/>
  <c r="BX424" i="2"/>
  <c r="BX351" i="2"/>
  <c r="BX188" i="2"/>
  <c r="BX162" i="2"/>
  <c r="BX88" i="2"/>
  <c r="BX354" i="2"/>
  <c r="BX343" i="2"/>
  <c r="BX154" i="2"/>
  <c r="BX339" i="2"/>
  <c r="BX150" i="2"/>
  <c r="BX415" i="2"/>
  <c r="BX164" i="2"/>
  <c r="BX418" i="2"/>
  <c r="BX471" i="2"/>
  <c r="BX544" i="2"/>
  <c r="BX247" i="2"/>
  <c r="BX105" i="2"/>
  <c r="BX190" i="2"/>
  <c r="BX72" i="2"/>
  <c r="BX32" i="2"/>
  <c r="BZ32" i="2" s="1"/>
  <c r="BX82" i="2"/>
  <c r="BX141" i="2"/>
  <c r="BX68" i="2"/>
  <c r="BX28" i="2"/>
  <c r="BZ28" i="2" s="1"/>
  <c r="BX357" i="2"/>
  <c r="BX259" i="2"/>
  <c r="BX262" i="2"/>
  <c r="BX120" i="2"/>
  <c r="BX61" i="2"/>
  <c r="BX664" i="2"/>
  <c r="BX78" i="2"/>
  <c r="BX80" i="2"/>
  <c r="BX42" i="2"/>
  <c r="BZ42" i="2" s="1"/>
  <c r="BX75" i="2"/>
  <c r="BX488" i="2"/>
  <c r="BX264" i="2"/>
  <c r="BX111" i="2"/>
  <c r="BX386" i="2"/>
  <c r="BX295" i="2"/>
  <c r="BX480" i="2"/>
  <c r="BX407" i="2"/>
  <c r="BX256" i="2"/>
  <c r="BX156" i="2"/>
  <c r="BX103" i="2"/>
  <c r="BX403" i="2"/>
  <c r="BX252" i="2"/>
  <c r="BX152" i="2"/>
  <c r="BX99" i="2"/>
  <c r="BX552" i="2"/>
  <c r="BX261" i="2"/>
  <c r="BX125" i="2"/>
  <c r="BX198" i="2"/>
  <c r="BX85" i="2"/>
  <c r="BX40" i="2"/>
  <c r="BZ40" i="2" s="1"/>
  <c r="BX413" i="2"/>
  <c r="BE85" i="4"/>
  <c r="BX84" i="4"/>
  <c r="BC104" i="4"/>
  <c r="BU13" i="2" l="1"/>
  <c r="BU5" i="2" s="1"/>
  <c r="BU7" i="2" s="1"/>
  <c r="I18" i="3" s="1"/>
  <c r="BD12" i="3" s="1"/>
  <c r="BS13" i="2"/>
  <c r="BS5" i="2" s="1"/>
  <c r="BS7" i="2" s="1"/>
  <c r="I14" i="3" s="1"/>
  <c r="BD10" i="3" s="1"/>
  <c r="AP23" i="2"/>
  <c r="BZ10" i="2"/>
  <c r="M10" i="2" s="1"/>
  <c r="AX13" i="2"/>
  <c r="BF13" i="2" s="1"/>
  <c r="BR13" i="2"/>
  <c r="BR5" i="2" s="1"/>
  <c r="BR7" i="2" s="1"/>
  <c r="BE86" i="4"/>
  <c r="BK87" i="4" s="1"/>
  <c r="BK88" i="4" s="1"/>
  <c r="BX85" i="4"/>
  <c r="BC103" i="4"/>
  <c r="AP42" i="2" l="1"/>
  <c r="BF42" i="2" s="1"/>
  <c r="AP14" i="2"/>
  <c r="AN23" i="2"/>
  <c r="BF23" i="2"/>
  <c r="AN42" i="2"/>
  <c r="AX40" i="2"/>
  <c r="BF40" i="2" s="1"/>
  <c r="AP41" i="2"/>
  <c r="AX38" i="2"/>
  <c r="AV38" i="2" s="1"/>
  <c r="AP39" i="2"/>
  <c r="AP16" i="2"/>
  <c r="AN16" i="2" s="1"/>
  <c r="AP17" i="2"/>
  <c r="I12" i="3"/>
  <c r="BD9" i="3" s="1"/>
  <c r="H11" i="2" s="1"/>
  <c r="AX15" i="2"/>
  <c r="AV13" i="2"/>
  <c r="BE87" i="4"/>
  <c r="BX86" i="4"/>
  <c r="BC102" i="4"/>
  <c r="AN14" i="2" l="1"/>
  <c r="BF14" i="2"/>
  <c r="AV40" i="2"/>
  <c r="AN41" i="2"/>
  <c r="BF41" i="2"/>
  <c r="BF38" i="2"/>
  <c r="AN39" i="2"/>
  <c r="BF39" i="2"/>
  <c r="BF16" i="2"/>
  <c r="AN17" i="2"/>
  <c r="BF17" i="2"/>
  <c r="AV15" i="2"/>
  <c r="BF15" i="2"/>
  <c r="BE88" i="4"/>
  <c r="BK89" i="4" s="1"/>
  <c r="BK90" i="4" s="1"/>
  <c r="BK91" i="4" s="1"/>
  <c r="BK92" i="4" s="1"/>
  <c r="BK93" i="4" s="1"/>
  <c r="BK94" i="4" s="1"/>
  <c r="BK95" i="4" s="1"/>
  <c r="BK96" i="4" s="1"/>
  <c r="BK97" i="4" s="1"/>
  <c r="BK98" i="4" s="1"/>
  <c r="BK99" i="4" s="1"/>
  <c r="BK100" i="4" s="1"/>
  <c r="BK101" i="4" s="1"/>
  <c r="BK102" i="4" s="1"/>
  <c r="BK103" i="4" s="1"/>
  <c r="BK104" i="4" s="1"/>
  <c r="BK105" i="4" s="1"/>
  <c r="BK106" i="4" s="1"/>
  <c r="BK107" i="4" s="1"/>
  <c r="BK108" i="4" s="1"/>
  <c r="BK109" i="4" s="1"/>
  <c r="BK110" i="4" s="1"/>
  <c r="BX87" i="4"/>
  <c r="BC101" i="4"/>
  <c r="BG89" i="4" l="1"/>
  <c r="BG90" i="4" s="1"/>
  <c r="BG91" i="4" s="1"/>
  <c r="BG92" i="4" s="1"/>
  <c r="BJ89" i="4"/>
  <c r="BJ90" i="4" s="1"/>
  <c r="BJ91" i="4" s="1"/>
  <c r="BJ92" i="4" s="1"/>
  <c r="BE89" i="4"/>
  <c r="BH90" i="4" s="1"/>
  <c r="BH91" i="4" s="1"/>
  <c r="BX88" i="4"/>
  <c r="BC100" i="4"/>
  <c r="BE90" i="4" l="1"/>
  <c r="BX89" i="4"/>
  <c r="BC99" i="4"/>
  <c r="BE91" i="4" l="1"/>
  <c r="BH92" i="4" s="1"/>
  <c r="BH93" i="4" s="1"/>
  <c r="BH94" i="4" s="1"/>
  <c r="BH95" i="4" s="1"/>
  <c r="BH96" i="4" s="1"/>
  <c r="BH97" i="4" s="1"/>
  <c r="BH98" i="4" s="1"/>
  <c r="BX90" i="4"/>
  <c r="BC98" i="4"/>
  <c r="BE92" i="4" l="1"/>
  <c r="BJ93" i="4" s="1"/>
  <c r="BJ94" i="4" s="1"/>
  <c r="BJ95" i="4" s="1"/>
  <c r="BJ96" i="4" s="1"/>
  <c r="BJ97" i="4" s="1"/>
  <c r="BX91" i="4"/>
  <c r="BC97" i="4"/>
  <c r="BX92" i="4" l="1"/>
  <c r="BE93" i="4"/>
  <c r="BI94" i="4" s="1"/>
  <c r="BI95" i="4" s="1"/>
  <c r="BI96" i="4" s="1"/>
  <c r="BG93" i="4"/>
  <c r="BG94" i="4" s="1"/>
  <c r="BG95" i="4" s="1"/>
  <c r="BG96" i="4" s="1"/>
  <c r="BG97" i="4" s="1"/>
  <c r="BG98" i="4" s="1"/>
  <c r="BG99" i="4" s="1"/>
  <c r="BG100" i="4" s="1"/>
  <c r="BG101" i="4" s="1"/>
  <c r="BG102" i="4" s="1"/>
  <c r="BG103" i="4" s="1"/>
  <c r="BG104" i="4" s="1"/>
  <c r="BG105" i="4" s="1"/>
  <c r="BG106" i="4" s="1"/>
  <c r="BG107" i="4" s="1"/>
  <c r="BG108" i="4" s="1"/>
  <c r="BC96" i="4"/>
  <c r="BE94" i="4" l="1"/>
  <c r="BX93" i="4"/>
  <c r="BC95" i="4"/>
  <c r="BE95" i="4" l="1"/>
  <c r="BX94" i="4"/>
  <c r="BC94" i="4"/>
  <c r="BE96" i="4" l="1"/>
  <c r="BL97" i="4" s="1"/>
  <c r="BL98" i="4" s="1"/>
  <c r="BX95" i="4"/>
  <c r="BC93" i="4"/>
  <c r="BX96" i="4" l="1"/>
  <c r="BE97" i="4"/>
  <c r="BI97" i="4"/>
  <c r="BI98" i="4" s="1"/>
  <c r="BI99" i="4" s="1"/>
  <c r="BI100" i="4" s="1"/>
  <c r="BI101" i="4" s="1"/>
  <c r="BI102" i="4" s="1"/>
  <c r="BI103" i="4" s="1"/>
  <c r="BI104" i="4" s="1"/>
  <c r="BI105" i="4" s="1"/>
  <c r="BI106" i="4" s="1"/>
  <c r="BI107" i="4" s="1"/>
  <c r="BI108" i="4" s="1"/>
  <c r="BI109" i="4" s="1"/>
  <c r="BF97" i="4"/>
  <c r="BF98" i="4" s="1"/>
  <c r="BF99" i="4" s="1"/>
  <c r="BF100" i="4" s="1"/>
  <c r="BF101" i="4" s="1"/>
  <c r="BF102" i="4" s="1"/>
  <c r="BF103" i="4" s="1"/>
  <c r="BF104" i="4" s="1"/>
  <c r="BF105" i="4" s="1"/>
  <c r="BF106" i="4" s="1"/>
  <c r="BC92" i="4"/>
  <c r="BJ98" i="4" l="1"/>
  <c r="BJ99" i="4" s="1"/>
  <c r="BJ100" i="4" s="1"/>
  <c r="BJ101" i="4" s="1"/>
  <c r="BJ102" i="4" s="1"/>
  <c r="BJ103" i="4" s="1"/>
  <c r="BJ104" i="4" s="1"/>
  <c r="BJ105" i="4" s="1"/>
  <c r="BJ106" i="4" s="1"/>
  <c r="BE98" i="4"/>
  <c r="BX97" i="4"/>
  <c r="BC91" i="4"/>
  <c r="BL99" i="4" l="1"/>
  <c r="BL100" i="4" s="1"/>
  <c r="BL101" i="4" s="1"/>
  <c r="BL102" i="4" s="1"/>
  <c r="BL103" i="4" s="1"/>
  <c r="BL104" i="4" s="1"/>
  <c r="BL105" i="4" s="1"/>
  <c r="BL106" i="4" s="1"/>
  <c r="BL107" i="4" s="1"/>
  <c r="BL108" i="4" s="1"/>
  <c r="BL109" i="4" s="1"/>
  <c r="BL110" i="4" s="1"/>
  <c r="BH99" i="4"/>
  <c r="BH100" i="4" s="1"/>
  <c r="BH101" i="4" s="1"/>
  <c r="BH102" i="4" s="1"/>
  <c r="BH103" i="4" s="1"/>
  <c r="BH104" i="4" s="1"/>
  <c r="BH105" i="4" s="1"/>
  <c r="BE99" i="4"/>
  <c r="BX98" i="4"/>
  <c r="BC90" i="4"/>
  <c r="BE100" i="4" l="1"/>
  <c r="BX99" i="4"/>
  <c r="BC89" i="4"/>
  <c r="BE101" i="4" l="1"/>
  <c r="BX100" i="4"/>
  <c r="BC88" i="4"/>
  <c r="BE102" i="4" l="1"/>
  <c r="BX101" i="4"/>
  <c r="BC87" i="4"/>
  <c r="BE103" i="4" l="1"/>
  <c r="BX102" i="4"/>
  <c r="BC86" i="4"/>
  <c r="BE104" i="4" l="1"/>
  <c r="BX103" i="4"/>
  <c r="BC85" i="4"/>
  <c r="BE105" i="4" l="1"/>
  <c r="BX104" i="4"/>
  <c r="BC84" i="4"/>
  <c r="BX105" i="4" l="1"/>
  <c r="BH106" i="4"/>
  <c r="BH107" i="4" s="1"/>
  <c r="BH108" i="4" s="1"/>
  <c r="BH109" i="4" s="1"/>
  <c r="BH110" i="4" s="1"/>
  <c r="BH111" i="4" s="1"/>
  <c r="BE106" i="4"/>
  <c r="BJ107" i="4" s="1"/>
  <c r="BJ108" i="4" s="1"/>
  <c r="BJ109" i="4" s="1"/>
  <c r="BJ110" i="4" s="1"/>
  <c r="BJ111" i="4" s="1"/>
  <c r="BJ112" i="4" s="1"/>
  <c r="BJ113" i="4" s="1"/>
  <c r="BJ114" i="4" s="1"/>
  <c r="BJ115" i="4" s="1"/>
  <c r="BJ116" i="4" s="1"/>
  <c r="BJ117" i="4" s="1"/>
  <c r="BJ118" i="4" s="1"/>
  <c r="BJ119" i="4" s="1"/>
  <c r="BJ120" i="4" s="1"/>
  <c r="BJ121" i="4" s="1"/>
  <c r="BJ122" i="4" s="1"/>
  <c r="BJ123" i="4" s="1"/>
  <c r="BJ124" i="4" s="1"/>
  <c r="BJ125" i="4" s="1"/>
  <c r="BJ126" i="4" s="1"/>
  <c r="BJ127" i="4" s="1"/>
  <c r="BJ128" i="4" s="1"/>
  <c r="BJ129" i="4" s="1"/>
  <c r="BJ130" i="4" s="1"/>
  <c r="BJ131" i="4" s="1"/>
  <c r="BJ132" i="4" s="1"/>
  <c r="BJ133" i="4" s="1"/>
  <c r="BJ134" i="4" s="1"/>
  <c r="BJ135" i="4" s="1"/>
  <c r="BJ136" i="4" s="1"/>
  <c r="BJ137" i="4" s="1"/>
  <c r="BJ138" i="4" s="1"/>
  <c r="BC83" i="4"/>
  <c r="BX106" i="4" l="1"/>
  <c r="BE107" i="4"/>
  <c r="BF107" i="4"/>
  <c r="BF108" i="4" s="1"/>
  <c r="BF109" i="4" s="1"/>
  <c r="BF110" i="4" s="1"/>
  <c r="BC82" i="4"/>
  <c r="BE108" i="4" l="1"/>
  <c r="BG109" i="4" s="1"/>
  <c r="BG110" i="4" s="1"/>
  <c r="BG111" i="4" s="1"/>
  <c r="BG112" i="4" s="1"/>
  <c r="BG113" i="4" s="1"/>
  <c r="BG114" i="4" s="1"/>
  <c r="BG115" i="4" s="1"/>
  <c r="BG116" i="4" s="1"/>
  <c r="BG117" i="4" s="1"/>
  <c r="BG118" i="4" s="1"/>
  <c r="BG119" i="4" s="1"/>
  <c r="BG120" i="4" s="1"/>
  <c r="BG121" i="4" s="1"/>
  <c r="BG122" i="4" s="1"/>
  <c r="BG123" i="4" s="1"/>
  <c r="BG124" i="4" s="1"/>
  <c r="BG125" i="4" s="1"/>
  <c r="BG126" i="4" s="1"/>
  <c r="BG127" i="4" s="1"/>
  <c r="BG128" i="4" s="1"/>
  <c r="BG129" i="4" s="1"/>
  <c r="BG130" i="4" s="1"/>
  <c r="BG131" i="4" s="1"/>
  <c r="BG132" i="4" s="1"/>
  <c r="BG133" i="4" s="1"/>
  <c r="BG134" i="4" s="1"/>
  <c r="BG135" i="4" s="1"/>
  <c r="BG136" i="4" s="1"/>
  <c r="BG137" i="4" s="1"/>
  <c r="BG138" i="4" s="1"/>
  <c r="BG139" i="4" s="1"/>
  <c r="BG140" i="4" s="1"/>
  <c r="BG141" i="4" s="1"/>
  <c r="BG142" i="4" s="1"/>
  <c r="BG143" i="4" s="1"/>
  <c r="BG144" i="4" s="1"/>
  <c r="BG145" i="4" s="1"/>
  <c r="BG146" i="4" s="1"/>
  <c r="BG147" i="4" s="1"/>
  <c r="BX107" i="4"/>
  <c r="BC81" i="4"/>
  <c r="BE109" i="4" l="1"/>
  <c r="BX108" i="4"/>
  <c r="BC80" i="4"/>
  <c r="BX109" i="4" l="1"/>
  <c r="BI110" i="4"/>
  <c r="BI111" i="4" s="1"/>
  <c r="BE110" i="4"/>
  <c r="BL111" i="4" s="1"/>
  <c r="BL112" i="4" s="1"/>
  <c r="BL113" i="4" s="1"/>
  <c r="BL114" i="4" s="1"/>
  <c r="BL115" i="4" s="1"/>
  <c r="BL116" i="4" s="1"/>
  <c r="BL117" i="4" s="1"/>
  <c r="BL118" i="4" s="1"/>
  <c r="BL119" i="4" s="1"/>
  <c r="BL120" i="4" s="1"/>
  <c r="BL121" i="4" s="1"/>
  <c r="BL122" i="4" s="1"/>
  <c r="BL123" i="4" s="1"/>
  <c r="BL124" i="4" s="1"/>
  <c r="BL125" i="4" s="1"/>
  <c r="BL126" i="4" s="1"/>
  <c r="BL127" i="4" s="1"/>
  <c r="BL128" i="4" s="1"/>
  <c r="BL129" i="4" s="1"/>
  <c r="BL130" i="4" s="1"/>
  <c r="BL131" i="4" s="1"/>
  <c r="BL132" i="4" s="1"/>
  <c r="BL133" i="4" s="1"/>
  <c r="BL134" i="4" s="1"/>
  <c r="BL135" i="4" s="1"/>
  <c r="BL136" i="4" s="1"/>
  <c r="BC79" i="4"/>
  <c r="BK111" i="4" l="1"/>
  <c r="BK112" i="4" s="1"/>
  <c r="BK113" i="4" s="1"/>
  <c r="BK114" i="4" s="1"/>
  <c r="BK115" i="4" s="1"/>
  <c r="BF111" i="4"/>
  <c r="BF112" i="4" s="1"/>
  <c r="BF113" i="4" s="1"/>
  <c r="BE111" i="4"/>
  <c r="BX110" i="4"/>
  <c r="BC78" i="4"/>
  <c r="BI112" i="4" l="1"/>
  <c r="BH112" i="4"/>
  <c r="BH113" i="4" s="1"/>
  <c r="BH114" i="4" s="1"/>
  <c r="BH115" i="4" s="1"/>
  <c r="BH116" i="4" s="1"/>
  <c r="BH117" i="4" s="1"/>
  <c r="BH118" i="4" s="1"/>
  <c r="BH119" i="4" s="1"/>
  <c r="BE112" i="4"/>
  <c r="BI113" i="4" s="1"/>
  <c r="BX111" i="4"/>
  <c r="BC77" i="4"/>
  <c r="BE113" i="4" l="1"/>
  <c r="BF114" i="4" s="1"/>
  <c r="BF115" i="4" s="1"/>
  <c r="BF116" i="4" s="1"/>
  <c r="BF117" i="4" s="1"/>
  <c r="BF118" i="4" s="1"/>
  <c r="BF119" i="4" s="1"/>
  <c r="BF120" i="4" s="1"/>
  <c r="BF121" i="4" s="1"/>
  <c r="BF122" i="4" s="1"/>
  <c r="BX112" i="4"/>
  <c r="BC76" i="4"/>
  <c r="BX113" i="4" l="1"/>
  <c r="BE114" i="4"/>
  <c r="BI114" i="4"/>
  <c r="BI115" i="4" s="1"/>
  <c r="BI116" i="4" s="1"/>
  <c r="BI117" i="4" s="1"/>
  <c r="BC75" i="4"/>
  <c r="BE115" i="4" l="1"/>
  <c r="BK116" i="4" s="1"/>
  <c r="BK117" i="4" s="1"/>
  <c r="BK118" i="4" s="1"/>
  <c r="BX114" i="4"/>
  <c r="BC74" i="4"/>
  <c r="BE116" i="4" l="1"/>
  <c r="BX115" i="4"/>
  <c r="BC73" i="4"/>
  <c r="BE117" i="4" l="1"/>
  <c r="BI118" i="4" s="1"/>
  <c r="BI119" i="4" s="1"/>
  <c r="BI120" i="4" s="1"/>
  <c r="BI121" i="4" s="1"/>
  <c r="BX116" i="4"/>
  <c r="BC72" i="4"/>
  <c r="BE118" i="4" l="1"/>
  <c r="BK119" i="4" s="1"/>
  <c r="BK120" i="4" s="1"/>
  <c r="BK121" i="4" s="1"/>
  <c r="BK122" i="4" s="1"/>
  <c r="BK123" i="4" s="1"/>
  <c r="BK124" i="4" s="1"/>
  <c r="BX117" i="4"/>
  <c r="BC71" i="4"/>
  <c r="BE119" i="4" l="1"/>
  <c r="BH120" i="4" s="1"/>
  <c r="BH121" i="4" s="1"/>
  <c r="BH122" i="4" s="1"/>
  <c r="BH123" i="4" s="1"/>
  <c r="BH124" i="4" s="1"/>
  <c r="BH125" i="4" s="1"/>
  <c r="BH126" i="4" s="1"/>
  <c r="BH127" i="4" s="1"/>
  <c r="BH128" i="4" s="1"/>
  <c r="BX118" i="4"/>
  <c r="BC70" i="4"/>
  <c r="BE120" i="4" l="1"/>
  <c r="BX119" i="4"/>
  <c r="BC69" i="4"/>
  <c r="BE121" i="4" l="1"/>
  <c r="BI122" i="4" s="1"/>
  <c r="BI123" i="4" s="1"/>
  <c r="BI124" i="4" s="1"/>
  <c r="BI125" i="4" s="1"/>
  <c r="BI126" i="4" s="1"/>
  <c r="BI127" i="4" s="1"/>
  <c r="BI128" i="4" s="1"/>
  <c r="BI129" i="4" s="1"/>
  <c r="BI130" i="4" s="1"/>
  <c r="BI131" i="4" s="1"/>
  <c r="BI132" i="4" s="1"/>
  <c r="BI133" i="4" s="1"/>
  <c r="BI134" i="4" s="1"/>
  <c r="BI135" i="4" s="1"/>
  <c r="BI136" i="4" s="1"/>
  <c r="BI137" i="4" s="1"/>
  <c r="BI138" i="4" s="1"/>
  <c r="BI139" i="4" s="1"/>
  <c r="BX120" i="4"/>
  <c r="BC68" i="4"/>
  <c r="BE122" i="4" l="1"/>
  <c r="BF123" i="4" s="1"/>
  <c r="BF124" i="4" s="1"/>
  <c r="BF125" i="4" s="1"/>
  <c r="BF126" i="4" s="1"/>
  <c r="BF127" i="4" s="1"/>
  <c r="BX121" i="4"/>
  <c r="BC67" i="4"/>
  <c r="BE123" i="4" l="1"/>
  <c r="BX122" i="4"/>
  <c r="BC66" i="4"/>
  <c r="BE124" i="4" l="1"/>
  <c r="BK125" i="4" s="1"/>
  <c r="BX123" i="4"/>
  <c r="BC65" i="4"/>
  <c r="BE125" i="4" l="1"/>
  <c r="BK126" i="4" s="1"/>
  <c r="BX124" i="4"/>
  <c r="BC64" i="4"/>
  <c r="BE126" i="4" l="1"/>
  <c r="BK127" i="4" s="1"/>
  <c r="BK128" i="4" s="1"/>
  <c r="BX125" i="4"/>
  <c r="BC63" i="4"/>
  <c r="BE127" i="4" l="1"/>
  <c r="BF128" i="4" s="1"/>
  <c r="BF129" i="4" s="1"/>
  <c r="BF130" i="4" s="1"/>
  <c r="BF131" i="4" s="1"/>
  <c r="BF132" i="4" s="1"/>
  <c r="BF133" i="4" s="1"/>
  <c r="BF134" i="4" s="1"/>
  <c r="BF135" i="4" s="1"/>
  <c r="BX126" i="4"/>
  <c r="BC62" i="4"/>
  <c r="BE128" i="4" l="1"/>
  <c r="BX127" i="4"/>
  <c r="BC61" i="4"/>
  <c r="BK129" i="4" l="1"/>
  <c r="BK130" i="4" s="1"/>
  <c r="BK131" i="4" s="1"/>
  <c r="BK132" i="4" s="1"/>
  <c r="BK133" i="4" s="1"/>
  <c r="BK134" i="4" s="1"/>
  <c r="BK135" i="4" s="1"/>
  <c r="BK136" i="4" s="1"/>
  <c r="BK137" i="4" s="1"/>
  <c r="BK138" i="4" s="1"/>
  <c r="BK139" i="4" s="1"/>
  <c r="BK140" i="4" s="1"/>
  <c r="BK141" i="4" s="1"/>
  <c r="BK142" i="4" s="1"/>
  <c r="BK143" i="4" s="1"/>
  <c r="BK144" i="4" s="1"/>
  <c r="BK145" i="4" s="1"/>
  <c r="BK146" i="4" s="1"/>
  <c r="BK147" i="4" s="1"/>
  <c r="BK148" i="4" s="1"/>
  <c r="BK149" i="4" s="1"/>
  <c r="BK150" i="4" s="1"/>
  <c r="BK151" i="4" s="1"/>
  <c r="BK152" i="4" s="1"/>
  <c r="BK153" i="4" s="1"/>
  <c r="BK154" i="4" s="1"/>
  <c r="BK155" i="4" s="1"/>
  <c r="BK156" i="4" s="1"/>
  <c r="BK157" i="4" s="1"/>
  <c r="BK158" i="4" s="1"/>
  <c r="BK159" i="4" s="1"/>
  <c r="BK160" i="4" s="1"/>
  <c r="BK161" i="4" s="1"/>
  <c r="BK162" i="4" s="1"/>
  <c r="BK163" i="4" s="1"/>
  <c r="BK164" i="4" s="1"/>
  <c r="BK165" i="4" s="1"/>
  <c r="BK166" i="4" s="1"/>
  <c r="BK167" i="4" s="1"/>
  <c r="BK168" i="4" s="1"/>
  <c r="BH129" i="4"/>
  <c r="BH130" i="4" s="1"/>
  <c r="BH131" i="4" s="1"/>
  <c r="BH132" i="4" s="1"/>
  <c r="BH133" i="4" s="1"/>
  <c r="BH134" i="4" s="1"/>
  <c r="BH135" i="4" s="1"/>
  <c r="BH136" i="4" s="1"/>
  <c r="BH137" i="4" s="1"/>
  <c r="BH138" i="4" s="1"/>
  <c r="BH139" i="4" s="1"/>
  <c r="BH140" i="4" s="1"/>
  <c r="BH141" i="4" s="1"/>
  <c r="BH142" i="4" s="1"/>
  <c r="BH143" i="4" s="1"/>
  <c r="BE129" i="4"/>
  <c r="BX128" i="4"/>
  <c r="BC60" i="4"/>
  <c r="BE130" i="4" l="1"/>
  <c r="BX129" i="4"/>
  <c r="BC59" i="4"/>
  <c r="BE131" i="4" l="1"/>
  <c r="BX130" i="4"/>
  <c r="BC58" i="4"/>
  <c r="BE132" i="4" l="1"/>
  <c r="BX131" i="4"/>
  <c r="BC57" i="4"/>
  <c r="BE133" i="4" l="1"/>
  <c r="BX132" i="4"/>
  <c r="BC56" i="4"/>
  <c r="BE134" i="4" l="1"/>
  <c r="BX133" i="4"/>
  <c r="BC55" i="4"/>
  <c r="BX134" i="4" l="1"/>
  <c r="BE135" i="4"/>
  <c r="BC54" i="4"/>
  <c r="BX135" i="4" l="1"/>
  <c r="BF136" i="4"/>
  <c r="BE136" i="4"/>
  <c r="BC53" i="4"/>
  <c r="BF137" i="4" l="1"/>
  <c r="BF138" i="4" s="1"/>
  <c r="BF139" i="4" s="1"/>
  <c r="BF140" i="4" s="1"/>
  <c r="BX136" i="4"/>
  <c r="BE137" i="4"/>
  <c r="BL137" i="4"/>
  <c r="BL138" i="4" s="1"/>
  <c r="BC52" i="4"/>
  <c r="BE138" i="4" l="1"/>
  <c r="BJ139" i="4" s="1"/>
  <c r="BJ140" i="4" s="1"/>
  <c r="BJ141" i="4" s="1"/>
  <c r="BJ142" i="4" s="1"/>
  <c r="BJ143" i="4" s="1"/>
  <c r="BJ144" i="4" s="1"/>
  <c r="BX137" i="4"/>
  <c r="BC51" i="4"/>
  <c r="BL139" i="4" l="1"/>
  <c r="BL140" i="4" s="1"/>
  <c r="BL141" i="4" s="1"/>
  <c r="BL142" i="4" s="1"/>
  <c r="BE139" i="4"/>
  <c r="BX138" i="4"/>
  <c r="BC50" i="4"/>
  <c r="BI140" i="4" l="1"/>
  <c r="BI141" i="4" s="1"/>
  <c r="BI142" i="4" s="1"/>
  <c r="BI143" i="4" s="1"/>
  <c r="BI144" i="4" s="1"/>
  <c r="BI145" i="4" s="1"/>
  <c r="BI146" i="4" s="1"/>
  <c r="BE140" i="4"/>
  <c r="BF141" i="4" s="1"/>
  <c r="BF142" i="4" s="1"/>
  <c r="BF143" i="4" s="1"/>
  <c r="BF144" i="4" s="1"/>
  <c r="BF145" i="4" s="1"/>
  <c r="BF146" i="4" s="1"/>
  <c r="BX139" i="4"/>
  <c r="BC49" i="4"/>
  <c r="BE141" i="4" l="1"/>
  <c r="BX140" i="4"/>
  <c r="BC48" i="4"/>
  <c r="BE142" i="4" l="1"/>
  <c r="BL143" i="4" s="1"/>
  <c r="BL144" i="4" s="1"/>
  <c r="BL145" i="4" s="1"/>
  <c r="BL146" i="4" s="1"/>
  <c r="BL147" i="4" s="1"/>
  <c r="BL148" i="4" s="1"/>
  <c r="BL149" i="4" s="1"/>
  <c r="BL150" i="4" s="1"/>
  <c r="BL151" i="4" s="1"/>
  <c r="BL152" i="4" s="1"/>
  <c r="BL153" i="4" s="1"/>
  <c r="BX141" i="4"/>
  <c r="BC47" i="4"/>
  <c r="BE143" i="4" l="1"/>
  <c r="BH144" i="4" s="1"/>
  <c r="BH145" i="4" s="1"/>
  <c r="BH146" i="4" s="1"/>
  <c r="BH147" i="4" s="1"/>
  <c r="BX142" i="4"/>
  <c r="BC46" i="4"/>
  <c r="BE144" i="4" l="1"/>
  <c r="BX143" i="4"/>
  <c r="BC45" i="4"/>
  <c r="BX144" i="4" l="1"/>
  <c r="BJ145" i="4"/>
  <c r="BJ146" i="4" s="1"/>
  <c r="BJ147" i="4" s="1"/>
  <c r="BJ148" i="4" s="1"/>
  <c r="BJ149" i="4" s="1"/>
  <c r="BJ150" i="4" s="1"/>
  <c r="BJ151" i="4" s="1"/>
  <c r="BJ152" i="4" s="1"/>
  <c r="BJ153" i="4" s="1"/>
  <c r="BJ154" i="4" s="1"/>
  <c r="BE145" i="4"/>
  <c r="BC44" i="4"/>
  <c r="BE146" i="4" l="1"/>
  <c r="BX145" i="4"/>
  <c r="BC43" i="4"/>
  <c r="BI147" i="4" l="1"/>
  <c r="BI148" i="4" s="1"/>
  <c r="BI149" i="4" s="1"/>
  <c r="BI150" i="4" s="1"/>
  <c r="BF147" i="4"/>
  <c r="BF148" i="4" s="1"/>
  <c r="BF149" i="4" s="1"/>
  <c r="BF150" i="4" s="1"/>
  <c r="BE147" i="4"/>
  <c r="BX146" i="4"/>
  <c r="BC42" i="4"/>
  <c r="BG148" i="4" l="1"/>
  <c r="BH148" i="4"/>
  <c r="BH149" i="4" s="1"/>
  <c r="BH150" i="4" s="1"/>
  <c r="BH151" i="4" s="1"/>
  <c r="BH152" i="4" s="1"/>
  <c r="BH153" i="4" s="1"/>
  <c r="BH154" i="4" s="1"/>
  <c r="BH155" i="4" s="1"/>
  <c r="BH156" i="4" s="1"/>
  <c r="BH157" i="4" s="1"/>
  <c r="BH158" i="4" s="1"/>
  <c r="BH159" i="4" s="1"/>
  <c r="BH160" i="4" s="1"/>
  <c r="BE148" i="4"/>
  <c r="BX147" i="4"/>
  <c r="BC41" i="4"/>
  <c r="BX148" i="4" l="1"/>
  <c r="BE149" i="4"/>
  <c r="BG149" i="4"/>
  <c r="BG150" i="4" s="1"/>
  <c r="BG151" i="4" s="1"/>
  <c r="BG152" i="4" s="1"/>
  <c r="BG153" i="4" s="1"/>
  <c r="BG154" i="4" s="1"/>
  <c r="BC40" i="4"/>
  <c r="BE150" i="4" l="1"/>
  <c r="BX149" i="4"/>
  <c r="BC39" i="4"/>
  <c r="BF151" i="4" l="1"/>
  <c r="BF152" i="4" s="1"/>
  <c r="BF153" i="4" s="1"/>
  <c r="BF154" i="4" s="1"/>
  <c r="BF155" i="4" s="1"/>
  <c r="BI151" i="4"/>
  <c r="BE151" i="4"/>
  <c r="BX150" i="4"/>
  <c r="BC38" i="4"/>
  <c r="BI152" i="4" l="1"/>
  <c r="BE152" i="4"/>
  <c r="BX151" i="4"/>
  <c r="BC37" i="4"/>
  <c r="BI153" i="4" l="1"/>
  <c r="BI154" i="4" s="1"/>
  <c r="BI155" i="4" s="1"/>
  <c r="BI156" i="4" s="1"/>
  <c r="BI157" i="4" s="1"/>
  <c r="BI158" i="4" s="1"/>
  <c r="BI159" i="4" s="1"/>
  <c r="BI160" i="4" s="1"/>
  <c r="BI161" i="4" s="1"/>
  <c r="BI162" i="4" s="1"/>
  <c r="BI163" i="4" s="1"/>
  <c r="BI164" i="4" s="1"/>
  <c r="BI165" i="4" s="1"/>
  <c r="BI166" i="4" s="1"/>
  <c r="BI167" i="4" s="1"/>
  <c r="BE153" i="4"/>
  <c r="BL154" i="4" s="1"/>
  <c r="BL155" i="4" s="1"/>
  <c r="BL156" i="4" s="1"/>
  <c r="BL157" i="4" s="1"/>
  <c r="BL158" i="4" s="1"/>
  <c r="BX152" i="4"/>
  <c r="BC36" i="4"/>
  <c r="BE154" i="4" l="1"/>
  <c r="BX153" i="4"/>
  <c r="BC35" i="4"/>
  <c r="BG155" i="4" l="1"/>
  <c r="BG156" i="4" s="1"/>
  <c r="BJ155" i="4"/>
  <c r="BE155" i="4"/>
  <c r="BX154" i="4"/>
  <c r="BC34" i="4"/>
  <c r="BJ156" i="4" l="1"/>
  <c r="BJ157" i="4" s="1"/>
  <c r="BJ158" i="4" s="1"/>
  <c r="BJ159" i="4" s="1"/>
  <c r="BJ160" i="4" s="1"/>
  <c r="BJ161" i="4" s="1"/>
  <c r="BJ162" i="4" s="1"/>
  <c r="BJ163" i="4" s="1"/>
  <c r="BJ164" i="4" s="1"/>
  <c r="BJ165" i="4" s="1"/>
  <c r="BJ166" i="4" s="1"/>
  <c r="BJ167" i="4" s="1"/>
  <c r="BJ168" i="4" s="1"/>
  <c r="BJ169" i="4" s="1"/>
  <c r="BJ170" i="4" s="1"/>
  <c r="BJ171" i="4" s="1"/>
  <c r="BJ172" i="4" s="1"/>
  <c r="BJ173" i="4" s="1"/>
  <c r="BJ174" i="4" s="1"/>
  <c r="BJ175" i="4" s="1"/>
  <c r="BJ176" i="4" s="1"/>
  <c r="BF156" i="4"/>
  <c r="BF157" i="4" s="1"/>
  <c r="BF158" i="4" s="1"/>
  <c r="BF159" i="4" s="1"/>
  <c r="BF160" i="4" s="1"/>
  <c r="BF161" i="4" s="1"/>
  <c r="BF162" i="4" s="1"/>
  <c r="BF163" i="4" s="1"/>
  <c r="BF164" i="4" s="1"/>
  <c r="BF165" i="4" s="1"/>
  <c r="BF166" i="4" s="1"/>
  <c r="BF167" i="4" s="1"/>
  <c r="BF168" i="4" s="1"/>
  <c r="BF169" i="4" s="1"/>
  <c r="BF170" i="4" s="1"/>
  <c r="BF171" i="4" s="1"/>
  <c r="BF172" i="4" s="1"/>
  <c r="BF173" i="4" s="1"/>
  <c r="BF174" i="4" s="1"/>
  <c r="BF175" i="4" s="1"/>
  <c r="BF176" i="4" s="1"/>
  <c r="BF177" i="4" s="1"/>
  <c r="BF178" i="4" s="1"/>
  <c r="BE156" i="4"/>
  <c r="BG157" i="4" s="1"/>
  <c r="BG158" i="4" s="1"/>
  <c r="BG159" i="4" s="1"/>
  <c r="BG160" i="4" s="1"/>
  <c r="BG161" i="4" s="1"/>
  <c r="BX155" i="4"/>
  <c r="BC33" i="4"/>
  <c r="BE157" i="4" l="1"/>
  <c r="BX156" i="4"/>
  <c r="BC32" i="4"/>
  <c r="BE158" i="4" l="1"/>
  <c r="BX157" i="4"/>
  <c r="BC31" i="4"/>
  <c r="BX158" i="4" l="1"/>
  <c r="BE159" i="4"/>
  <c r="BL159" i="4"/>
  <c r="BL160" i="4" s="1"/>
  <c r="BL161" i="4" s="1"/>
  <c r="BL162" i="4" s="1"/>
  <c r="BL163" i="4" s="1"/>
  <c r="BL164" i="4" s="1"/>
  <c r="BL165" i="4" s="1"/>
  <c r="BL166" i="4" s="1"/>
  <c r="BL167" i="4" s="1"/>
  <c r="BL168" i="4" s="1"/>
  <c r="BL169" i="4" s="1"/>
  <c r="BL170" i="4" s="1"/>
  <c r="BL171" i="4" s="1"/>
  <c r="BC30" i="4"/>
  <c r="BE160" i="4" l="1"/>
  <c r="BH161" i="4" s="1"/>
  <c r="BH162" i="4" s="1"/>
  <c r="BH163" i="4" s="1"/>
  <c r="BX159" i="4"/>
  <c r="BC29" i="4"/>
  <c r="BE161" i="4" l="1"/>
  <c r="BG162" i="4" s="1"/>
  <c r="BG163" i="4" s="1"/>
  <c r="BG164" i="4" s="1"/>
  <c r="BX160" i="4"/>
  <c r="BC28" i="4"/>
  <c r="BE162" i="4" l="1"/>
  <c r="BX161" i="4"/>
  <c r="BC27" i="4"/>
  <c r="BE163" i="4" l="1"/>
  <c r="BH164" i="4" s="1"/>
  <c r="BH165" i="4" s="1"/>
  <c r="BH166" i="4" s="1"/>
  <c r="BH167" i="4" s="1"/>
  <c r="BH168" i="4" s="1"/>
  <c r="BH169" i="4" s="1"/>
  <c r="BX162" i="4"/>
  <c r="BC26" i="4"/>
  <c r="BE164" i="4" l="1"/>
  <c r="BG165" i="4" s="1"/>
  <c r="BG166" i="4" s="1"/>
  <c r="BG167" i="4" s="1"/>
  <c r="BG168" i="4" s="1"/>
  <c r="BG169" i="4" s="1"/>
  <c r="BG170" i="4" s="1"/>
  <c r="BG171" i="4" s="1"/>
  <c r="BG172" i="4" s="1"/>
  <c r="BG173" i="4" s="1"/>
  <c r="BG174" i="4" s="1"/>
  <c r="BG175" i="4" s="1"/>
  <c r="BG176" i="4" s="1"/>
  <c r="BG177" i="4" s="1"/>
  <c r="BG178" i="4" s="1"/>
  <c r="BX163" i="4"/>
  <c r="BC25" i="4"/>
  <c r="BE165" i="4" l="1"/>
  <c r="BX164" i="4"/>
  <c r="BC24" i="4"/>
  <c r="BE166" i="4" l="1"/>
  <c r="BX165" i="4"/>
  <c r="BC23" i="4"/>
  <c r="BE167" i="4" l="1"/>
  <c r="BI168" i="4" s="1"/>
  <c r="BI169" i="4" s="1"/>
  <c r="BI170" i="4" s="1"/>
  <c r="BI171" i="4" s="1"/>
  <c r="BI172" i="4" s="1"/>
  <c r="BI173" i="4" s="1"/>
  <c r="BI174" i="4" s="1"/>
  <c r="BI175" i="4" s="1"/>
  <c r="BI176" i="4" s="1"/>
  <c r="BI177" i="4" s="1"/>
  <c r="BI178" i="4" s="1"/>
  <c r="BX166" i="4"/>
  <c r="BC22" i="4"/>
  <c r="BE168" i="4" l="1"/>
  <c r="BK169" i="4" s="1"/>
  <c r="BK170" i="4" s="1"/>
  <c r="BK171" i="4" s="1"/>
  <c r="BK172" i="4" s="1"/>
  <c r="BX167" i="4"/>
  <c r="BC21" i="4"/>
  <c r="BE169" i="4" l="1"/>
  <c r="BH170" i="4" s="1"/>
  <c r="BH171" i="4" s="1"/>
  <c r="BH172" i="4" s="1"/>
  <c r="BH173" i="4" s="1"/>
  <c r="BH174" i="4" s="1"/>
  <c r="BH175" i="4" s="1"/>
  <c r="BH176" i="4" s="1"/>
  <c r="BH177" i="4" s="1"/>
  <c r="BH178" i="4" s="1"/>
  <c r="BX168" i="4"/>
  <c r="BC20" i="4"/>
  <c r="BE170" i="4" l="1"/>
  <c r="BX169" i="4"/>
  <c r="BC19" i="4"/>
  <c r="BE171" i="4" l="1"/>
  <c r="BL172" i="4" s="1"/>
  <c r="BL173" i="4" s="1"/>
  <c r="BL174" i="4" s="1"/>
  <c r="BL175" i="4" s="1"/>
  <c r="BL176" i="4" s="1"/>
  <c r="BL177" i="4" s="1"/>
  <c r="BL178" i="4" s="1"/>
  <c r="BX170" i="4"/>
  <c r="BC18" i="4"/>
  <c r="BE172" i="4" l="1"/>
  <c r="BK173" i="4" s="1"/>
  <c r="BK174" i="4" s="1"/>
  <c r="BK175" i="4" s="1"/>
  <c r="BK176" i="4" s="1"/>
  <c r="BK177" i="4" s="1"/>
  <c r="BK178" i="4" s="1"/>
  <c r="BX171" i="4"/>
  <c r="BC17" i="4"/>
  <c r="BE173" i="4" l="1"/>
  <c r="BX172" i="4"/>
  <c r="BC16" i="4"/>
  <c r="BE174" i="4" l="1"/>
  <c r="BX173" i="4"/>
  <c r="BC15" i="4"/>
  <c r="BE175" i="4" l="1"/>
  <c r="BX174" i="4"/>
  <c r="BC14" i="4"/>
  <c r="BE176" i="4" l="1"/>
  <c r="BJ177" i="4" s="1"/>
  <c r="BX175" i="4"/>
  <c r="BC13" i="4"/>
  <c r="BE177" i="4" l="1"/>
  <c r="BJ178" i="4" s="1"/>
  <c r="BX176" i="4"/>
  <c r="BC12" i="4"/>
  <c r="BE178" i="4" l="1"/>
  <c r="BX178" i="4" s="1"/>
  <c r="BX177" i="4"/>
  <c r="BC11" i="4"/>
  <c r="BC10" i="4" l="1"/>
  <c r="CC3" i="4" s="1"/>
  <c r="BO9" i="2" l="1"/>
  <c r="BP9" i="2"/>
  <c r="BT9" i="2"/>
  <c r="BQ9" i="2"/>
  <c r="BU9" i="2"/>
  <c r="BR9" i="2"/>
  <c r="BV9" i="2"/>
  <c r="BS9" i="2"/>
  <c r="CO11" i="4"/>
  <c r="CZ11" i="4" s="1"/>
  <c r="CN11" i="4"/>
  <c r="BA10" i="3"/>
  <c r="CG21" i="4"/>
  <c r="CF16" i="4"/>
  <c r="CD10" i="4"/>
  <c r="CC5" i="4"/>
  <c r="CD22" i="4"/>
  <c r="CJ15" i="4"/>
  <c r="CF8" i="4"/>
  <c r="CI23" i="4"/>
  <c r="CJ6" i="4"/>
  <c r="CC16" i="4"/>
  <c r="CD25" i="4"/>
  <c r="CC7" i="4"/>
  <c r="CD16" i="4"/>
  <c r="CE25" i="4"/>
  <c r="CG10" i="4"/>
  <c r="CI19" i="4"/>
  <c r="CE7" i="4"/>
  <c r="CI9" i="4"/>
  <c r="CJ18" i="4"/>
  <c r="CI14" i="4"/>
  <c r="CJ9" i="4"/>
  <c r="CE21" i="4"/>
  <c r="CG6" i="4"/>
  <c r="CG22" i="4"/>
  <c r="CE20" i="4"/>
  <c r="CF3" i="4"/>
  <c r="CG12" i="4"/>
  <c r="CI21" i="4"/>
  <c r="CG3" i="4"/>
  <c r="CI12" i="4"/>
  <c r="CJ21" i="4"/>
  <c r="CD7" i="4"/>
  <c r="CE16" i="4"/>
  <c r="CE3" i="4"/>
  <c r="CG8" i="4"/>
  <c r="CI17" i="4"/>
  <c r="CJ26" i="4"/>
  <c r="CI8" i="4"/>
  <c r="CJ17" i="4"/>
  <c r="CD3" i="4"/>
  <c r="CE12" i="4"/>
  <c r="CF21" i="4"/>
  <c r="CK18" i="4"/>
  <c r="CL18" i="4" s="1"/>
  <c r="CK20" i="4"/>
  <c r="CL20" i="4" s="1"/>
  <c r="CK15" i="4"/>
  <c r="CL15" i="4" s="1"/>
  <c r="CK21" i="4"/>
  <c r="CL21" i="4" s="1"/>
  <c r="CK5" i="4"/>
  <c r="CL5" i="4" s="1"/>
  <c r="CK19" i="4"/>
  <c r="CL19" i="4" s="1"/>
  <c r="CH24" i="4"/>
  <c r="CH20" i="4"/>
  <c r="CH16" i="4"/>
  <c r="CH12" i="4"/>
  <c r="CH8" i="4"/>
  <c r="CH4" i="4"/>
  <c r="CB18" i="4"/>
  <c r="BZ18" i="4" s="1"/>
  <c r="CB25" i="4"/>
  <c r="BZ25" i="4" s="1"/>
  <c r="CB9" i="4"/>
  <c r="BZ9" i="4" s="1"/>
  <c r="CB16" i="4"/>
  <c r="BZ16" i="4" s="1"/>
  <c r="CB23" i="4"/>
  <c r="BZ23" i="4" s="1"/>
  <c r="CB7" i="4"/>
  <c r="BZ7" i="4" s="1"/>
  <c r="AP12" i="3"/>
  <c r="AP8" i="3"/>
  <c r="AL16" i="3"/>
  <c r="AP10" i="3"/>
  <c r="AL20" i="3"/>
  <c r="AL8" i="3"/>
  <c r="BA13" i="3"/>
  <c r="CC25" i="4"/>
  <c r="CJ11" i="4"/>
  <c r="CE23" i="4"/>
  <c r="CF11" i="4"/>
  <c r="CI22" i="4"/>
  <c r="CI20" i="4"/>
  <c r="CC6" i="4"/>
  <c r="CD5" i="4"/>
  <c r="CE5" i="4"/>
  <c r="CI16" i="4"/>
  <c r="CF13" i="4"/>
  <c r="CF25" i="4"/>
  <c r="CD17" i="4"/>
  <c r="CF26" i="4"/>
  <c r="CJ20" i="4"/>
  <c r="CE22" i="4"/>
  <c r="CE13" i="4"/>
  <c r="CD26" i="4"/>
  <c r="CC21" i="4"/>
  <c r="CD14" i="4"/>
  <c r="CC9" i="4"/>
  <c r="CJ3" i="4"/>
  <c r="CF20" i="4"/>
  <c r="CG13" i="4"/>
  <c r="CG5" i="4"/>
  <c r="CI6" i="4"/>
  <c r="CD9" i="4"/>
  <c r="CE18" i="4"/>
  <c r="CE11" i="4"/>
  <c r="CE9" i="4"/>
  <c r="CF18" i="4"/>
  <c r="CI3" i="4"/>
  <c r="CJ12" i="4"/>
  <c r="CC22" i="4"/>
  <c r="CI26" i="4"/>
  <c r="CC12" i="4"/>
  <c r="CD21" i="4"/>
  <c r="CD12" i="4"/>
  <c r="CG23" i="4"/>
  <c r="CD11" i="4"/>
  <c r="CF14" i="4"/>
  <c r="CC26" i="4"/>
  <c r="CI5" i="4"/>
  <c r="CJ14" i="4"/>
  <c r="CC24" i="4"/>
  <c r="CJ5" i="4"/>
  <c r="CC15" i="4"/>
  <c r="CD24" i="4"/>
  <c r="CF9" i="4"/>
  <c r="CG18" i="4"/>
  <c r="CE19" i="4"/>
  <c r="CJ10" i="4"/>
  <c r="CC20" i="4"/>
  <c r="CI18" i="4"/>
  <c r="CC11" i="4"/>
  <c r="CD20" i="4"/>
  <c r="CF5" i="4"/>
  <c r="CG14" i="4"/>
  <c r="CK3" i="4"/>
  <c r="CL3" i="4" s="1"/>
  <c r="CK14" i="4"/>
  <c r="CL14" i="4" s="1"/>
  <c r="CK16" i="4"/>
  <c r="CL16" i="4" s="1"/>
  <c r="CK11" i="4"/>
  <c r="CL11" i="4" s="1"/>
  <c r="CK17" i="4"/>
  <c r="CL17" i="4" s="1"/>
  <c r="CK24" i="4"/>
  <c r="CL24" i="4" s="1"/>
  <c r="CH3" i="4"/>
  <c r="CH23" i="4"/>
  <c r="CH19" i="4"/>
  <c r="CH15" i="4"/>
  <c r="CH11" i="4"/>
  <c r="CH7" i="4"/>
  <c r="CB3" i="4"/>
  <c r="BZ3" i="4" s="1"/>
  <c r="CB14" i="4"/>
  <c r="BZ14" i="4" s="1"/>
  <c r="CB21" i="4"/>
  <c r="BZ21" i="4" s="1"/>
  <c r="CB5" i="4"/>
  <c r="BZ5" i="4" s="1"/>
  <c r="CB12" i="4"/>
  <c r="BZ12" i="4" s="1"/>
  <c r="CB19" i="4"/>
  <c r="BZ19" i="4" s="1"/>
  <c r="CJ19" i="4"/>
  <c r="CC13" i="4"/>
  <c r="CJ7" i="4"/>
  <c r="CG25" i="4"/>
  <c r="CD18" i="4"/>
  <c r="CF4" i="4"/>
  <c r="CG20" i="4"/>
  <c r="CG11" i="4"/>
  <c r="CD15" i="4"/>
  <c r="CD23" i="4"/>
  <c r="CE14" i="4"/>
  <c r="CF23" i="4"/>
  <c r="CJ25" i="4"/>
  <c r="CJ8" i="4"/>
  <c r="CC8" i="4"/>
  <c r="CE26" i="4"/>
  <c r="CD8" i="4"/>
  <c r="CE17" i="4"/>
  <c r="CI11" i="4"/>
  <c r="CC4" i="4"/>
  <c r="CD13" i="4"/>
  <c r="CD4" i="4"/>
  <c r="CF22" i="4"/>
  <c r="CJ16" i="4"/>
  <c r="CF12" i="4"/>
  <c r="CG9" i="4"/>
  <c r="CJ22" i="4"/>
  <c r="CE8" i="4"/>
  <c r="CG16" i="4"/>
  <c r="CE4" i="4"/>
  <c r="CE10" i="4"/>
  <c r="CG19" i="4"/>
  <c r="CE6" i="4"/>
  <c r="CG15" i="4"/>
  <c r="CD19" i="4"/>
  <c r="CK6" i="4"/>
  <c r="CL6" i="4" s="1"/>
  <c r="CK25" i="4"/>
  <c r="CL25" i="4" s="1"/>
  <c r="CK4" i="4"/>
  <c r="CL4" i="4" s="1"/>
  <c r="CH21" i="4"/>
  <c r="CH13" i="4"/>
  <c r="CH5" i="4"/>
  <c r="CB6" i="4"/>
  <c r="BZ6" i="4" s="1"/>
  <c r="CB20" i="4"/>
  <c r="BZ20" i="4" s="1"/>
  <c r="CB11" i="4"/>
  <c r="BZ11" i="4" s="1"/>
  <c r="AP14" i="3"/>
  <c r="AL14" i="3"/>
  <c r="AP16" i="3"/>
  <c r="AL12" i="3"/>
  <c r="CG17" i="4"/>
  <c r="CC23" i="4"/>
  <c r="CI10" i="4"/>
  <c r="CG26" i="4"/>
  <c r="CC10" i="4"/>
  <c r="CK10" i="4"/>
  <c r="CL10" i="4" s="1"/>
  <c r="CK12" i="4"/>
  <c r="CL12" i="4" s="1"/>
  <c r="CH14" i="4"/>
  <c r="CB10" i="4"/>
  <c r="BZ10" i="4" s="1"/>
  <c r="AP20" i="3"/>
  <c r="AL6" i="3"/>
  <c r="CD6" i="4"/>
  <c r="CE24" i="4"/>
  <c r="CI4" i="4"/>
  <c r="CF17" i="4"/>
  <c r="CI25" i="4"/>
  <c r="CC18" i="4"/>
  <c r="CF19" i="4"/>
  <c r="CJ4" i="4"/>
  <c r="CF15" i="4"/>
  <c r="CI24" i="4"/>
  <c r="CK26" i="4"/>
  <c r="CL26" i="4" s="1"/>
  <c r="CK8" i="4"/>
  <c r="CL8" i="4" s="1"/>
  <c r="CK13" i="4"/>
  <c r="CL13" i="4" s="1"/>
  <c r="CH26" i="4"/>
  <c r="CH18" i="4"/>
  <c r="CH10" i="4"/>
  <c r="CB26" i="4"/>
  <c r="BZ26" i="4" s="1"/>
  <c r="CB17" i="4"/>
  <c r="BZ17" i="4" s="1"/>
  <c r="CB8" i="4"/>
  <c r="BZ8" i="4" s="1"/>
  <c r="CJ23" i="4"/>
  <c r="CF24" i="4"/>
  <c r="CG4" i="4"/>
  <c r="CJ13" i="4"/>
  <c r="CJ24" i="4"/>
  <c r="CG7" i="4"/>
  <c r="CI15" i="4"/>
  <c r="CE15" i="4"/>
  <c r="CC14" i="4"/>
  <c r="CG24" i="4"/>
  <c r="CI7" i="4"/>
  <c r="CK22" i="4"/>
  <c r="CL22" i="4" s="1"/>
  <c r="CK23" i="4"/>
  <c r="CL23" i="4" s="1"/>
  <c r="CK9" i="4"/>
  <c r="CL9" i="4" s="1"/>
  <c r="CH25" i="4"/>
  <c r="CH17" i="4"/>
  <c r="CH9" i="4"/>
  <c r="CB22" i="4"/>
  <c r="BZ22" i="4" s="1"/>
  <c r="CB13" i="4"/>
  <c r="BZ13" i="4" s="1"/>
  <c r="CB4" i="4"/>
  <c r="BZ4" i="4" s="1"/>
  <c r="CC17" i="4"/>
  <c r="CF7" i="4"/>
  <c r="CC19" i="4"/>
  <c r="CF10" i="4"/>
  <c r="CF6" i="4"/>
  <c r="CK7" i="4"/>
  <c r="CL7" i="4" s="1"/>
  <c r="CH22" i="4"/>
  <c r="CH6" i="4"/>
  <c r="CB15" i="4"/>
  <c r="BZ15" i="4" s="1"/>
  <c r="AL10" i="3"/>
  <c r="CI13" i="4"/>
  <c r="CB24" i="4"/>
  <c r="BZ24" i="4" s="1"/>
  <c r="AP6" i="3"/>
  <c r="AP18" i="3"/>
  <c r="AL18" i="3"/>
  <c r="AJ5" i="2" l="1"/>
  <c r="AR5" i="2"/>
  <c r="AZ5" i="2"/>
  <c r="AB5" i="2"/>
  <c r="X5" i="2"/>
  <c r="AN5" i="2"/>
  <c r="AV5" i="2"/>
  <c r="AV10" i="2"/>
  <c r="X10" i="2"/>
  <c r="AJ10" i="2"/>
  <c r="AF10" i="2"/>
  <c r="AN10" i="2"/>
  <c r="AB10" i="2"/>
  <c r="AR10" i="2"/>
  <c r="AJ8" i="2"/>
  <c r="AF8" i="2"/>
  <c r="X8" i="2"/>
  <c r="AN8" i="2"/>
  <c r="AV8" i="2"/>
  <c r="AB8" i="2"/>
  <c r="AZ8" i="2"/>
  <c r="AZ6" i="2"/>
  <c r="X6" i="2"/>
  <c r="AV6" i="2"/>
  <c r="AF6" i="2"/>
  <c r="AB6" i="2"/>
  <c r="AR6" i="2"/>
  <c r="AN6" i="2"/>
  <c r="X4" i="2"/>
  <c r="AN4" i="2"/>
  <c r="AJ4" i="2"/>
  <c r="AR4" i="2"/>
  <c r="AV4" i="2"/>
  <c r="AF4" i="2"/>
  <c r="AZ4" i="2"/>
  <c r="AV7" i="2"/>
  <c r="AJ7" i="2"/>
  <c r="X7" i="2"/>
  <c r="AZ7" i="2"/>
  <c r="AF7" i="2"/>
  <c r="AB7" i="2"/>
  <c r="AR7" i="2"/>
  <c r="AN9" i="2"/>
  <c r="AZ9" i="2"/>
  <c r="AB9" i="2"/>
  <c r="X9" i="2"/>
  <c r="AJ9" i="2"/>
  <c r="AF9" i="2"/>
  <c r="AR9" i="2"/>
  <c r="AB3" i="2"/>
  <c r="AV3" i="2"/>
  <c r="AN3" i="2"/>
  <c r="AJ3" i="2"/>
  <c r="AZ3" i="2"/>
  <c r="AF3" i="2"/>
  <c r="AR3" i="2"/>
  <c r="CO12" i="4"/>
  <c r="DF12" i="4" s="1"/>
  <c r="DE11" i="4"/>
  <c r="DA11" i="4"/>
  <c r="DB11" i="4"/>
  <c r="DD11" i="4"/>
  <c r="DG11" i="4"/>
  <c r="DC11" i="4"/>
  <c r="DF11" i="4"/>
  <c r="CX11" i="4"/>
  <c r="CT11" i="4"/>
  <c r="CR11" i="4"/>
  <c r="CW11" i="4"/>
  <c r="CS11" i="4"/>
  <c r="CV11" i="4"/>
  <c r="CU11" i="4"/>
  <c r="CQ11" i="4"/>
  <c r="CN12" i="4"/>
  <c r="AI10" i="3"/>
  <c r="V10" i="3"/>
  <c r="AI14" i="3"/>
  <c r="V14" i="3"/>
  <c r="AI8" i="3"/>
  <c r="V8" i="3"/>
  <c r="AI18" i="3"/>
  <c r="V18" i="3"/>
  <c r="V20" i="3"/>
  <c r="AI20" i="3"/>
  <c r="AI12" i="3"/>
  <c r="V12" i="3"/>
  <c r="AI6" i="3"/>
  <c r="V6" i="3"/>
  <c r="AI16" i="3"/>
  <c r="V16" i="3"/>
  <c r="DB12" i="4" l="1"/>
  <c r="DA12" i="4"/>
  <c r="CO13" i="4"/>
  <c r="DD13" i="4" s="1"/>
  <c r="DD12" i="4"/>
  <c r="DC12" i="4"/>
  <c r="DE12" i="4"/>
  <c r="CZ12" i="4"/>
  <c r="DG12" i="4"/>
  <c r="CQ12" i="4"/>
  <c r="CU12" i="4"/>
  <c r="CS12" i="4"/>
  <c r="CX12" i="4"/>
  <c r="CT12" i="4"/>
  <c r="CW12" i="4"/>
  <c r="CR12" i="4"/>
  <c r="CV12" i="4"/>
  <c r="CN13" i="4"/>
  <c r="V23" i="3"/>
  <c r="V27" i="3" s="1"/>
  <c r="AW7" i="6" l="1"/>
  <c r="BC7" i="6" s="1"/>
  <c r="AW8" i="6"/>
  <c r="BC8" i="6" s="1"/>
  <c r="DA13" i="4"/>
  <c r="DB13" i="4"/>
  <c r="DG13" i="4"/>
  <c r="DE13" i="4"/>
  <c r="CO14" i="4"/>
  <c r="DB14" i="4" s="1"/>
  <c r="DC13" i="4"/>
  <c r="CZ13" i="4"/>
  <c r="DF13" i="4"/>
  <c r="CQ13" i="4"/>
  <c r="CV13" i="4"/>
  <c r="CR13" i="4"/>
  <c r="CT13" i="4"/>
  <c r="CU13" i="4"/>
  <c r="CX13" i="4"/>
  <c r="CW13" i="4"/>
  <c r="CS13" i="4"/>
  <c r="CN14" i="4"/>
  <c r="DF14" i="4" l="1"/>
  <c r="DA14" i="4"/>
  <c r="DE14" i="4"/>
  <c r="CO15" i="4"/>
  <c r="DG15" i="4" s="1"/>
  <c r="DG14" i="4"/>
  <c r="CZ14" i="4"/>
  <c r="DD14" i="4"/>
  <c r="DC14" i="4"/>
  <c r="CQ14" i="4"/>
  <c r="CW14" i="4"/>
  <c r="CS14" i="4"/>
  <c r="CU14" i="4"/>
  <c r="CV14" i="4"/>
  <c r="CR14" i="4"/>
  <c r="CT14" i="4"/>
  <c r="CX14" i="4"/>
  <c r="CN15" i="4"/>
  <c r="CZ15" i="4" l="1"/>
  <c r="DD15" i="4"/>
  <c r="DA15" i="4"/>
  <c r="CO16" i="4"/>
  <c r="DE16" i="4" s="1"/>
  <c r="DF15" i="4"/>
  <c r="DB15" i="4"/>
  <c r="DC15" i="4"/>
  <c r="DE15" i="4"/>
  <c r="CQ15" i="4"/>
  <c r="CX15" i="4"/>
  <c r="CT15" i="4"/>
  <c r="CR15" i="4"/>
  <c r="CW15" i="4"/>
  <c r="CS15" i="4"/>
  <c r="CV15" i="4"/>
  <c r="CU15" i="4"/>
  <c r="CN16" i="4"/>
  <c r="CZ16" i="4" l="1"/>
  <c r="DB16" i="4"/>
  <c r="CO17" i="4"/>
  <c r="DC17" i="4" s="1"/>
  <c r="DG16" i="4"/>
  <c r="DC16" i="4"/>
  <c r="DA16" i="4"/>
  <c r="DF16" i="4"/>
  <c r="DD16" i="4"/>
  <c r="CQ16" i="4"/>
  <c r="CU16" i="4"/>
  <c r="CS16" i="4"/>
  <c r="CX16" i="4"/>
  <c r="CT16" i="4"/>
  <c r="CW16" i="4"/>
  <c r="CV16" i="4"/>
  <c r="CR16" i="4"/>
  <c r="CN17" i="4"/>
  <c r="CO18" i="4" l="1"/>
  <c r="DF18" i="4" s="1"/>
  <c r="DF17" i="4"/>
  <c r="DB17" i="4"/>
  <c r="DE17" i="4"/>
  <c r="DA17" i="4"/>
  <c r="DG17" i="4"/>
  <c r="CZ17" i="4"/>
  <c r="DD17" i="4"/>
  <c r="CQ17" i="4"/>
  <c r="CV17" i="4"/>
  <c r="CR17" i="4"/>
  <c r="CT17" i="4"/>
  <c r="CU17" i="4"/>
  <c r="CX17" i="4"/>
  <c r="CW17" i="4"/>
  <c r="CS17" i="4"/>
  <c r="CN18" i="4"/>
  <c r="CZ18" i="4" l="1"/>
  <c r="DD18" i="4"/>
  <c r="DC18" i="4"/>
  <c r="DE18" i="4"/>
  <c r="DG18" i="4"/>
  <c r="DB18" i="4"/>
  <c r="CO19" i="4"/>
  <c r="CZ19" i="4" s="1"/>
  <c r="DA18" i="4"/>
  <c r="CQ18" i="4"/>
  <c r="CW18" i="4"/>
  <c r="CS18" i="4"/>
  <c r="CU18" i="4"/>
  <c r="CV18" i="4"/>
  <c r="CR18" i="4"/>
  <c r="CX18" i="4"/>
  <c r="CT18" i="4"/>
  <c r="CN19" i="4"/>
  <c r="DA19" i="4" l="1"/>
  <c r="DC19" i="4"/>
  <c r="DF19" i="4"/>
  <c r="DE19" i="4"/>
  <c r="DB19" i="4"/>
  <c r="DG19" i="4"/>
  <c r="CO20" i="4"/>
  <c r="CZ20" i="4" s="1"/>
  <c r="DD19" i="4"/>
  <c r="CQ19" i="4"/>
  <c r="CX19" i="4"/>
  <c r="CT19" i="4"/>
  <c r="CV19" i="4"/>
  <c r="CW19" i="4"/>
  <c r="CS19" i="4"/>
  <c r="CR19" i="4"/>
  <c r="CU19" i="4"/>
  <c r="CN20" i="4"/>
  <c r="DA20" i="4" l="1"/>
  <c r="DC20" i="4"/>
  <c r="DG20" i="4"/>
  <c r="DE20" i="4"/>
  <c r="DF20" i="4"/>
  <c r="DD20" i="4"/>
  <c r="CO21" i="4"/>
  <c r="CZ21" i="4" s="1"/>
  <c r="DB20" i="4"/>
  <c r="CQ20" i="4"/>
  <c r="CU20" i="4"/>
  <c r="CX20" i="4"/>
  <c r="CT20" i="4"/>
  <c r="CW20" i="4"/>
  <c r="CV20" i="4"/>
  <c r="CS20" i="4"/>
  <c r="CR20" i="4"/>
  <c r="CN21" i="4"/>
  <c r="CO22" i="4" l="1"/>
  <c r="DE22" i="4" s="1"/>
  <c r="DF21" i="4"/>
  <c r="DB21" i="4"/>
  <c r="DG21" i="4"/>
  <c r="DC21" i="4"/>
  <c r="DD21" i="4"/>
  <c r="DA21" i="4"/>
  <c r="DE21" i="4"/>
  <c r="CQ21" i="4"/>
  <c r="CV21" i="4"/>
  <c r="CR21" i="4"/>
  <c r="CU21" i="4"/>
  <c r="CX21" i="4"/>
  <c r="CT21" i="4"/>
  <c r="CW21" i="4"/>
  <c r="CS21" i="4"/>
  <c r="CN22" i="4"/>
  <c r="CO23" i="4" l="1"/>
  <c r="DG23" i="4" s="1"/>
  <c r="CZ22" i="4"/>
  <c r="DD22" i="4"/>
  <c r="DG22" i="4"/>
  <c r="DC22" i="4"/>
  <c r="DB22" i="4"/>
  <c r="DF22" i="4"/>
  <c r="DA22" i="4"/>
  <c r="CQ22" i="4"/>
  <c r="CW22" i="4"/>
  <c r="CS22" i="4"/>
  <c r="CV22" i="4"/>
  <c r="CR22" i="4"/>
  <c r="CX22" i="4"/>
  <c r="CU22" i="4"/>
  <c r="CT22" i="4"/>
  <c r="CN23" i="4"/>
  <c r="CZ23" i="4" l="1"/>
  <c r="DB23" i="4"/>
  <c r="CO24" i="4"/>
  <c r="CZ24" i="4" s="1"/>
  <c r="DE23" i="4"/>
  <c r="DD23" i="4"/>
  <c r="DA23" i="4"/>
  <c r="DC23" i="4"/>
  <c r="DF23" i="4"/>
  <c r="CQ23" i="4"/>
  <c r="CX23" i="4"/>
  <c r="CT23" i="4"/>
  <c r="CW23" i="4"/>
  <c r="CS23" i="4"/>
  <c r="CR23" i="4"/>
  <c r="CV23" i="4"/>
  <c r="CU23" i="4"/>
  <c r="CN24" i="4"/>
  <c r="DG24" i="4" l="1"/>
  <c r="DE24" i="4"/>
  <c r="DB24" i="4"/>
  <c r="DC24" i="4"/>
  <c r="DA24" i="4"/>
  <c r="DD24" i="4"/>
  <c r="CO25" i="4"/>
  <c r="CZ25" i="4" s="1"/>
  <c r="DF24" i="4"/>
  <c r="CQ24" i="4"/>
  <c r="CU24" i="4"/>
  <c r="CX24" i="4"/>
  <c r="CT24" i="4"/>
  <c r="CS24" i="4"/>
  <c r="CR24" i="4"/>
  <c r="CW24" i="4"/>
  <c r="CV24" i="4"/>
  <c r="CN25" i="4"/>
  <c r="CO26" i="4" l="1"/>
  <c r="DF26" i="4" s="1"/>
  <c r="DD25" i="4"/>
  <c r="DG25" i="4"/>
  <c r="DA25" i="4"/>
  <c r="DB25" i="4"/>
  <c r="DF25" i="4"/>
  <c r="DC25" i="4"/>
  <c r="DE25" i="4"/>
  <c r="CQ25" i="4"/>
  <c r="CV25" i="4"/>
  <c r="CR25" i="4"/>
  <c r="CU25" i="4"/>
  <c r="CT25" i="4"/>
  <c r="CX25" i="4"/>
  <c r="CS25" i="4"/>
  <c r="CW25" i="4"/>
  <c r="CN26" i="4"/>
  <c r="CZ26" i="4" l="1"/>
  <c r="DD26" i="4"/>
  <c r="CO27" i="4"/>
  <c r="CZ27" i="4" s="1"/>
  <c r="DE26" i="4"/>
  <c r="DA26" i="4"/>
  <c r="DC26" i="4"/>
  <c r="DB26" i="4"/>
  <c r="DG26" i="4"/>
  <c r="CQ26" i="4"/>
  <c r="CW26" i="4"/>
  <c r="CS26" i="4"/>
  <c r="CV26" i="4"/>
  <c r="CR26" i="4"/>
  <c r="CU26" i="4"/>
  <c r="CT26" i="4"/>
  <c r="CX26" i="4"/>
  <c r="CN27" i="4"/>
  <c r="DC27" i="4" l="1"/>
  <c r="CO28" i="4"/>
  <c r="DF28" i="4" s="1"/>
  <c r="DE27" i="4"/>
  <c r="DD27" i="4"/>
  <c r="DB27" i="4"/>
  <c r="DA27" i="4"/>
  <c r="DG27" i="4"/>
  <c r="DF27" i="4"/>
  <c r="CQ27" i="4"/>
  <c r="CX27" i="4"/>
  <c r="CT27" i="4"/>
  <c r="CW27" i="4"/>
  <c r="CS27" i="4"/>
  <c r="CV27" i="4"/>
  <c r="CU27" i="4"/>
  <c r="CR27" i="4"/>
  <c r="CN28" i="4"/>
  <c r="DC28" i="4" l="1"/>
  <c r="DD28" i="4"/>
  <c r="CO29" i="4"/>
  <c r="DE29" i="4" s="1"/>
  <c r="DE28" i="4"/>
  <c r="CZ28" i="4"/>
  <c r="DB28" i="4"/>
  <c r="DA28" i="4"/>
  <c r="DG28" i="4"/>
  <c r="CQ28" i="4"/>
  <c r="CU28" i="4"/>
  <c r="CX28" i="4"/>
  <c r="CT28" i="4"/>
  <c r="CW28" i="4"/>
  <c r="CS28" i="4"/>
  <c r="CV28" i="4"/>
  <c r="CR28" i="4"/>
  <c r="CN29" i="4"/>
  <c r="CO30" i="4" l="1"/>
  <c r="DB30" i="4" s="1"/>
  <c r="DC29" i="4"/>
  <c r="DD29" i="4"/>
  <c r="DA29" i="4"/>
  <c r="DF29" i="4"/>
  <c r="DB29" i="4"/>
  <c r="CZ29" i="4"/>
  <c r="DG29" i="4"/>
  <c r="CQ29" i="4"/>
  <c r="CV29" i="4"/>
  <c r="CR29" i="4"/>
  <c r="CU29" i="4"/>
  <c r="CX29" i="4"/>
  <c r="CW29" i="4"/>
  <c r="CT29" i="4"/>
  <c r="CS29" i="4"/>
  <c r="CN30" i="4"/>
  <c r="CO31" i="4" l="1"/>
  <c r="DF31" i="4" s="1"/>
  <c r="CZ30" i="4"/>
  <c r="DF30" i="4"/>
  <c r="DA30" i="4"/>
  <c r="DG30" i="4"/>
  <c r="DD30" i="4"/>
  <c r="DC30" i="4"/>
  <c r="DE30" i="4"/>
  <c r="CQ30" i="4"/>
  <c r="CW30" i="4"/>
  <c r="CS30" i="4"/>
  <c r="CV30" i="4"/>
  <c r="CR30" i="4"/>
  <c r="CU30" i="4"/>
  <c r="CX30" i="4"/>
  <c r="CT30" i="4"/>
  <c r="CN31" i="4"/>
  <c r="CO32" i="4" l="1"/>
  <c r="DD32" i="4" s="1"/>
  <c r="CZ31" i="4"/>
  <c r="DE31" i="4"/>
  <c r="DG31" i="4"/>
  <c r="DA31" i="4"/>
  <c r="DB31" i="4"/>
  <c r="DC31" i="4"/>
  <c r="DD31" i="4"/>
  <c r="CQ31" i="4"/>
  <c r="CX31" i="4"/>
  <c r="CT31" i="4"/>
  <c r="CW31" i="4"/>
  <c r="CS31" i="4"/>
  <c r="CR31" i="4"/>
  <c r="CV31" i="4"/>
  <c r="CU31" i="4"/>
  <c r="CN32" i="4"/>
  <c r="CO33" i="4" l="1"/>
  <c r="DE33" i="4" s="1"/>
  <c r="DB32" i="4"/>
  <c r="CZ32" i="4"/>
  <c r="DF32" i="4"/>
  <c r="DG32" i="4"/>
  <c r="DE32" i="4"/>
  <c r="DC32" i="4"/>
  <c r="DA32" i="4"/>
  <c r="CQ32" i="4"/>
  <c r="CU32" i="4"/>
  <c r="CX32" i="4"/>
  <c r="CT32" i="4"/>
  <c r="CS32" i="4"/>
  <c r="CW32" i="4"/>
  <c r="CR32" i="4"/>
  <c r="CV32" i="4"/>
  <c r="CN33" i="4"/>
  <c r="CO34" i="4" l="1"/>
  <c r="DF34" i="4" s="1"/>
  <c r="DC33" i="4"/>
  <c r="CZ33" i="4"/>
  <c r="DG33" i="4"/>
  <c r="DA33" i="4"/>
  <c r="DF33" i="4"/>
  <c r="DD33" i="4"/>
  <c r="DB33" i="4"/>
  <c r="CQ33" i="4"/>
  <c r="CV33" i="4"/>
  <c r="CR33" i="4"/>
  <c r="CU33" i="4"/>
  <c r="CT33" i="4"/>
  <c r="CS33" i="4"/>
  <c r="CX33" i="4"/>
  <c r="CW33" i="4"/>
  <c r="CN34" i="4"/>
  <c r="CZ34" i="4" l="1"/>
  <c r="DC34" i="4"/>
  <c r="DA34" i="4"/>
  <c r="CO35" i="4"/>
  <c r="CZ35" i="4" s="1"/>
  <c r="DE34" i="4"/>
  <c r="DG34" i="4"/>
  <c r="DB34" i="4"/>
  <c r="DD34" i="4"/>
  <c r="CQ34" i="4"/>
  <c r="CW34" i="4"/>
  <c r="CS34" i="4"/>
  <c r="CV34" i="4"/>
  <c r="CR34" i="4"/>
  <c r="CU34" i="4"/>
  <c r="CT34" i="4"/>
  <c r="CX34" i="4"/>
  <c r="CN35" i="4"/>
  <c r="DA35" i="4" l="1"/>
  <c r="DF35" i="4"/>
  <c r="DD35" i="4"/>
  <c r="DE35" i="4"/>
  <c r="DG35" i="4"/>
  <c r="DC35" i="4"/>
  <c r="CO36" i="4"/>
  <c r="CZ36" i="4" s="1"/>
  <c r="DB35" i="4"/>
  <c r="CQ35" i="4"/>
  <c r="CX35" i="4"/>
  <c r="CT35" i="4"/>
  <c r="CW35" i="4"/>
  <c r="CS35" i="4"/>
  <c r="CV35" i="4"/>
  <c r="CR35" i="4"/>
  <c r="CU35" i="4"/>
  <c r="CN36" i="4"/>
  <c r="DA36" i="4" l="1"/>
  <c r="DB36" i="4"/>
  <c r="DF36" i="4"/>
  <c r="CO37" i="4"/>
  <c r="DA37" i="4" s="1"/>
  <c r="DC36" i="4"/>
  <c r="DG36" i="4"/>
  <c r="DE36" i="4"/>
  <c r="DD36" i="4"/>
  <c r="CQ36" i="4"/>
  <c r="CU36" i="4"/>
  <c r="CX36" i="4"/>
  <c r="CT36" i="4"/>
  <c r="CW36" i="4"/>
  <c r="CV36" i="4"/>
  <c r="CS36" i="4"/>
  <c r="CR36" i="4"/>
  <c r="CN37" i="4"/>
  <c r="CO38" i="4" l="1"/>
  <c r="DF38" i="4" s="1"/>
  <c r="DG37" i="4"/>
  <c r="DD37" i="4"/>
  <c r="DB37" i="4"/>
  <c r="DC37" i="4"/>
  <c r="DE37" i="4"/>
  <c r="DF37" i="4"/>
  <c r="CZ37" i="4"/>
  <c r="CQ37" i="4"/>
  <c r="CV37" i="4"/>
  <c r="CR37" i="4"/>
  <c r="CU37" i="4"/>
  <c r="CX37" i="4"/>
  <c r="CT37" i="4"/>
  <c r="CW37" i="4"/>
  <c r="CS37" i="4"/>
  <c r="CN38" i="4"/>
  <c r="CZ38" i="4" l="1"/>
  <c r="DD38" i="4"/>
  <c r="DG38" i="4"/>
  <c r="CO39" i="4"/>
  <c r="CZ39" i="4" s="1"/>
  <c r="DA38" i="4"/>
  <c r="DC38" i="4"/>
  <c r="DE38" i="4"/>
  <c r="DB38" i="4"/>
  <c r="CQ38" i="4"/>
  <c r="CW38" i="4"/>
  <c r="CS38" i="4"/>
  <c r="CV38" i="4"/>
  <c r="CR38" i="4"/>
  <c r="CX38" i="4"/>
  <c r="CU38" i="4"/>
  <c r="CT38" i="4"/>
  <c r="CN39" i="4"/>
  <c r="DD39" i="4" l="1"/>
  <c r="DF39" i="4"/>
  <c r="DE39" i="4"/>
  <c r="DC39" i="4"/>
  <c r="DA39" i="4"/>
  <c r="DG39" i="4"/>
  <c r="CO40" i="4"/>
  <c r="CZ40" i="4" s="1"/>
  <c r="DB39" i="4"/>
  <c r="CQ39" i="4"/>
  <c r="CX39" i="4"/>
  <c r="CT39" i="4"/>
  <c r="CW39" i="4"/>
  <c r="CS39" i="4"/>
  <c r="CR39" i="4"/>
  <c r="CV39" i="4"/>
  <c r="CU39" i="4"/>
  <c r="CN40" i="4"/>
  <c r="DE40" i="4" l="1"/>
  <c r="DF40" i="4"/>
  <c r="DC40" i="4"/>
  <c r="DG40" i="4"/>
  <c r="DA40" i="4"/>
  <c r="DD40" i="4"/>
  <c r="CO41" i="4"/>
  <c r="CZ41" i="4" s="1"/>
  <c r="DB40" i="4"/>
  <c r="CQ40" i="4"/>
  <c r="CU40" i="4"/>
  <c r="CX40" i="4"/>
  <c r="CT40" i="4"/>
  <c r="CS40" i="4"/>
  <c r="CR40" i="4"/>
  <c r="CW40" i="4"/>
  <c r="CV40" i="4"/>
  <c r="CN41" i="4"/>
  <c r="DF41" i="4" l="1"/>
  <c r="DG41" i="4"/>
  <c r="DD41" i="4"/>
  <c r="CO42" i="4"/>
  <c r="CZ42" i="4" s="1"/>
  <c r="DA41" i="4"/>
  <c r="DB41" i="4"/>
  <c r="DE41" i="4"/>
  <c r="DC41" i="4"/>
  <c r="CQ41" i="4"/>
  <c r="CV41" i="4"/>
  <c r="CR41" i="4"/>
  <c r="CU41" i="4"/>
  <c r="CT41" i="4"/>
  <c r="CX41" i="4"/>
  <c r="CS41" i="4"/>
  <c r="CW41" i="4"/>
  <c r="CN42" i="4"/>
  <c r="DD42" i="4" l="1"/>
  <c r="CO43" i="4"/>
  <c r="DC43" i="4" s="1"/>
  <c r="DA42" i="4"/>
  <c r="DG42" i="4"/>
  <c r="DE42" i="4"/>
  <c r="DC42" i="4"/>
  <c r="DB42" i="4"/>
  <c r="DF42" i="4"/>
  <c r="CQ42" i="4"/>
  <c r="CW42" i="4"/>
  <c r="CS42" i="4"/>
  <c r="CV42" i="4"/>
  <c r="CR42" i="4"/>
  <c r="CU42" i="4"/>
  <c r="CT42" i="4"/>
  <c r="CX42" i="4"/>
  <c r="CN43" i="4"/>
  <c r="CO44" i="4" l="1"/>
  <c r="DG44" i="4" s="1"/>
  <c r="DE43" i="4"/>
  <c r="DB43" i="4"/>
  <c r="DG43" i="4"/>
  <c r="CZ43" i="4"/>
  <c r="DA43" i="4"/>
  <c r="DF43" i="4"/>
  <c r="DD43" i="4"/>
  <c r="CQ43" i="4"/>
  <c r="CX43" i="4"/>
  <c r="CT43" i="4"/>
  <c r="CW43" i="4"/>
  <c r="CS43" i="4"/>
  <c r="CV43" i="4"/>
  <c r="CU43" i="4"/>
  <c r="CR43" i="4"/>
  <c r="CN44" i="4"/>
  <c r="CO45" i="4" l="1"/>
  <c r="DG45" i="4" s="1"/>
  <c r="DD44" i="4"/>
  <c r="CZ44" i="4"/>
  <c r="DE44" i="4"/>
  <c r="DF44" i="4"/>
  <c r="DA44" i="4"/>
  <c r="DC44" i="4"/>
  <c r="DB44" i="4"/>
  <c r="CQ44" i="4"/>
  <c r="CU44" i="4"/>
  <c r="CX44" i="4"/>
  <c r="CT44" i="4"/>
  <c r="CW44" i="4"/>
  <c r="CS44" i="4"/>
  <c r="CV44" i="4"/>
  <c r="CR44" i="4"/>
  <c r="CN45" i="4"/>
  <c r="CZ45" i="4" l="1"/>
  <c r="CO46" i="4"/>
  <c r="CZ46" i="4" s="1"/>
  <c r="DD45" i="4"/>
  <c r="DC45" i="4"/>
  <c r="DE45" i="4"/>
  <c r="DB45" i="4"/>
  <c r="DA45" i="4"/>
  <c r="DF45" i="4"/>
  <c r="CQ45" i="4"/>
  <c r="CV45" i="4"/>
  <c r="CR45" i="4"/>
  <c r="CU45" i="4"/>
  <c r="CX45" i="4"/>
  <c r="CT45" i="4"/>
  <c r="CW45" i="4"/>
  <c r="CS45" i="4"/>
  <c r="CN46" i="4"/>
  <c r="DD46" i="4" l="1"/>
  <c r="DE46" i="4"/>
  <c r="DG46" i="4"/>
  <c r="DF46" i="4"/>
  <c r="DC46" i="4"/>
  <c r="DA46" i="4"/>
  <c r="CO47" i="4"/>
  <c r="CZ47" i="4" s="1"/>
  <c r="DB46" i="4"/>
  <c r="CQ46" i="4"/>
  <c r="CW46" i="4"/>
  <c r="CS46" i="4"/>
  <c r="CV46" i="4"/>
  <c r="CR46" i="4"/>
  <c r="CX46" i="4"/>
  <c r="CU46" i="4"/>
  <c r="CT46" i="4"/>
  <c r="CN47" i="4"/>
  <c r="DC47" i="4" l="1"/>
  <c r="DD47" i="4"/>
  <c r="DF47" i="4"/>
  <c r="DE47" i="4"/>
  <c r="DG47" i="4"/>
  <c r="DA47" i="4"/>
  <c r="CO48" i="4"/>
  <c r="CZ48" i="4" s="1"/>
  <c r="DB47" i="4"/>
  <c r="CQ47" i="4"/>
  <c r="CX47" i="4"/>
  <c r="CT47" i="4"/>
  <c r="CW47" i="4"/>
  <c r="CS47" i="4"/>
  <c r="CR47" i="4"/>
  <c r="CV47" i="4"/>
  <c r="CU47" i="4"/>
  <c r="CN48" i="4"/>
  <c r="DA48" i="4" l="1"/>
  <c r="DE48" i="4"/>
  <c r="DC48" i="4"/>
  <c r="DB48" i="4"/>
  <c r="DF48" i="4"/>
  <c r="DG48" i="4"/>
  <c r="CO49" i="4"/>
  <c r="CZ49" i="4" s="1"/>
  <c r="DD48" i="4"/>
  <c r="CQ48" i="4"/>
  <c r="CU48" i="4"/>
  <c r="CX48" i="4"/>
  <c r="CT48" i="4"/>
  <c r="CS48" i="4"/>
  <c r="CR48" i="4"/>
  <c r="CW48" i="4"/>
  <c r="CV48" i="4"/>
  <c r="CN49" i="4"/>
  <c r="DE49" i="4" l="1"/>
  <c r="DF49" i="4"/>
  <c r="DD49" i="4"/>
  <c r="DC49" i="4"/>
  <c r="DG49" i="4"/>
  <c r="DA49" i="4"/>
  <c r="CO50" i="4"/>
  <c r="CZ50" i="4" s="1"/>
  <c r="DB49" i="4"/>
  <c r="CQ49" i="4"/>
  <c r="CV49" i="4"/>
  <c r="CR49" i="4"/>
  <c r="CU49" i="4"/>
  <c r="CT49" i="4"/>
  <c r="CX49" i="4"/>
  <c r="CS49" i="4"/>
  <c r="CW49" i="4"/>
  <c r="CN50" i="4"/>
  <c r="DC50" i="4" l="1"/>
  <c r="DG50" i="4"/>
  <c r="DE50" i="4"/>
  <c r="DB50" i="4"/>
  <c r="DD50" i="4"/>
  <c r="DA50" i="4"/>
  <c r="CO51" i="4"/>
  <c r="CZ51" i="4" s="1"/>
  <c r="DF50" i="4"/>
  <c r="CQ50" i="4"/>
  <c r="CW50" i="4"/>
  <c r="CS50" i="4"/>
  <c r="CV50" i="4"/>
  <c r="CR50" i="4"/>
  <c r="CU50" i="4"/>
  <c r="CT50" i="4"/>
  <c r="CX50" i="4"/>
  <c r="CN51" i="4"/>
  <c r="DC51" i="4" l="1"/>
  <c r="DF51" i="4"/>
  <c r="DA51" i="4"/>
  <c r="DB51" i="4"/>
  <c r="DE51" i="4"/>
  <c r="DG51" i="4"/>
  <c r="CO52" i="4"/>
  <c r="CZ52" i="4" s="1"/>
  <c r="DD51" i="4"/>
  <c r="CQ51" i="4"/>
  <c r="CX51" i="4"/>
  <c r="CT51" i="4"/>
  <c r="CW51" i="4"/>
  <c r="CS51" i="4"/>
  <c r="CV51" i="4"/>
  <c r="CU51" i="4"/>
  <c r="CR51" i="4"/>
  <c r="CN52" i="4"/>
  <c r="DG52" i="4" l="1"/>
  <c r="DE52" i="4"/>
  <c r="DB52" i="4"/>
  <c r="DD52" i="4"/>
  <c r="DF52" i="4"/>
  <c r="DA52" i="4"/>
  <c r="CO53" i="4"/>
  <c r="CZ53" i="4" s="1"/>
  <c r="DC52" i="4"/>
  <c r="CQ52" i="4"/>
  <c r="CU52" i="4"/>
  <c r="CX52" i="4"/>
  <c r="CT52" i="4"/>
  <c r="CW52" i="4"/>
  <c r="CS52" i="4"/>
  <c r="CV52" i="4"/>
  <c r="CR52" i="4"/>
  <c r="CN53" i="4"/>
  <c r="DA53" i="4" l="1"/>
  <c r="DB53" i="4"/>
  <c r="DD53" i="4"/>
  <c r="DC53" i="4"/>
  <c r="DE53" i="4"/>
  <c r="DG53" i="4"/>
  <c r="CO54" i="4"/>
  <c r="DD54" i="4" s="1"/>
  <c r="DF53" i="4"/>
  <c r="CQ53" i="4"/>
  <c r="CV53" i="4"/>
  <c r="CR53" i="4"/>
  <c r="CU53" i="4"/>
  <c r="CX53" i="4"/>
  <c r="CW53" i="4"/>
  <c r="CT53" i="4"/>
  <c r="CS53" i="4"/>
  <c r="CN54" i="4"/>
  <c r="DG54" i="4" l="1"/>
  <c r="DE54" i="4"/>
  <c r="CO55" i="4"/>
  <c r="DE55" i="4" s="1"/>
  <c r="DA54" i="4"/>
  <c r="DB54" i="4"/>
  <c r="CZ54" i="4"/>
  <c r="DC54" i="4"/>
  <c r="DF54" i="4"/>
  <c r="CQ54" i="4"/>
  <c r="CW54" i="4"/>
  <c r="CS54" i="4"/>
  <c r="CV54" i="4"/>
  <c r="CR54" i="4"/>
  <c r="CU54" i="4"/>
  <c r="CX54" i="4"/>
  <c r="CT54" i="4"/>
  <c r="CN55" i="4"/>
  <c r="DC55" i="4" l="1"/>
  <c r="DG55" i="4"/>
  <c r="CO56" i="4"/>
  <c r="CZ56" i="4" s="1"/>
  <c r="DD55" i="4"/>
  <c r="DF55" i="4"/>
  <c r="DA55" i="4"/>
  <c r="DB55" i="4"/>
  <c r="CZ55" i="4"/>
  <c r="CQ55" i="4"/>
  <c r="CX55" i="4"/>
  <c r="CT55" i="4"/>
  <c r="CW55" i="4"/>
  <c r="CS55" i="4"/>
  <c r="CR55" i="4"/>
  <c r="CV55" i="4"/>
  <c r="CU55" i="4"/>
  <c r="CN56" i="4"/>
  <c r="DC56" i="4" l="1"/>
  <c r="DB56" i="4"/>
  <c r="DA56" i="4"/>
  <c r="DF56" i="4"/>
  <c r="DD56" i="4"/>
  <c r="DE56" i="4"/>
  <c r="CO57" i="4"/>
  <c r="CZ57" i="4" s="1"/>
  <c r="DG56" i="4"/>
  <c r="CQ56" i="4"/>
  <c r="CU56" i="4"/>
  <c r="CX56" i="4"/>
  <c r="CT56" i="4"/>
  <c r="CS56" i="4"/>
  <c r="CW56" i="4"/>
  <c r="CR56" i="4"/>
  <c r="CV56" i="4"/>
  <c r="CN57" i="4"/>
  <c r="DB57" i="4" l="1"/>
  <c r="DF57" i="4"/>
  <c r="DD57" i="4"/>
  <c r="DC57" i="4"/>
  <c r="DE57" i="4"/>
  <c r="DG57" i="4"/>
  <c r="CO58" i="4"/>
  <c r="CZ58" i="4" s="1"/>
  <c r="DA57" i="4"/>
  <c r="CQ57" i="4"/>
  <c r="CV57" i="4"/>
  <c r="CR57" i="4"/>
  <c r="CU57" i="4"/>
  <c r="CT57" i="4"/>
  <c r="CS57" i="4"/>
  <c r="CX57" i="4"/>
  <c r="CW57" i="4"/>
  <c r="CN58" i="4"/>
  <c r="DC58" i="4" l="1"/>
  <c r="DA58" i="4"/>
  <c r="DF58" i="4"/>
  <c r="DG58" i="4"/>
  <c r="DE58" i="4"/>
  <c r="DD58" i="4"/>
  <c r="CO59" i="4"/>
  <c r="CZ59" i="4" s="1"/>
  <c r="DB58" i="4"/>
  <c r="CQ58" i="4"/>
  <c r="CW58" i="4"/>
  <c r="CS58" i="4"/>
  <c r="CV58" i="4"/>
  <c r="CR58" i="4"/>
  <c r="CU58" i="4"/>
  <c r="CT58" i="4"/>
  <c r="CX58" i="4"/>
  <c r="CN59" i="4"/>
  <c r="DD59" i="4" l="1"/>
  <c r="DC59" i="4"/>
  <c r="DF59" i="4"/>
  <c r="DA59" i="4"/>
  <c r="DB59" i="4"/>
  <c r="DE59" i="4"/>
  <c r="CO60" i="4"/>
  <c r="CZ60" i="4" s="1"/>
  <c r="DG59" i="4"/>
  <c r="CQ59" i="4"/>
  <c r="CX59" i="4"/>
  <c r="CT59" i="4"/>
  <c r="CW59" i="4"/>
  <c r="CS59" i="4"/>
  <c r="CV59" i="4"/>
  <c r="CR59" i="4"/>
  <c r="CU59" i="4"/>
  <c r="CN60" i="4"/>
  <c r="DC60" i="4" l="1"/>
  <c r="DD60" i="4"/>
  <c r="DE60" i="4"/>
  <c r="DG60" i="4"/>
  <c r="DB60" i="4"/>
  <c r="DF60" i="4"/>
  <c r="CO61" i="4"/>
  <c r="CZ61" i="4" s="1"/>
  <c r="DA60" i="4"/>
  <c r="CQ60" i="4"/>
  <c r="CU60" i="4"/>
  <c r="CX60" i="4"/>
  <c r="CT60" i="4"/>
  <c r="CW60" i="4"/>
  <c r="CV60" i="4"/>
  <c r="CS60" i="4"/>
  <c r="CR60" i="4"/>
  <c r="CN61" i="4"/>
  <c r="DF61" i="4" l="1"/>
  <c r="DB61" i="4"/>
  <c r="DE61" i="4"/>
  <c r="DC61" i="4"/>
  <c r="DA61" i="4"/>
  <c r="DG61" i="4"/>
  <c r="CO62" i="4"/>
  <c r="DG62" i="4" s="1"/>
  <c r="DD61" i="4"/>
  <c r="CQ61" i="4"/>
  <c r="CV61" i="4"/>
  <c r="CR61" i="4"/>
  <c r="CU61" i="4"/>
  <c r="CX61" i="4"/>
  <c r="CT61" i="4"/>
  <c r="CW61" i="4"/>
  <c r="CS61" i="4"/>
  <c r="CN62" i="4"/>
  <c r="DE62" i="4" l="1"/>
  <c r="DC62" i="4"/>
  <c r="DF62" i="4"/>
  <c r="DD62" i="4"/>
  <c r="CO63" i="4"/>
  <c r="DA63" i="4" s="1"/>
  <c r="DB62" i="4"/>
  <c r="CZ62" i="4"/>
  <c r="DA62" i="4"/>
  <c r="CQ62" i="4"/>
  <c r="CW62" i="4"/>
  <c r="CS62" i="4"/>
  <c r="CV62" i="4"/>
  <c r="CR62" i="4"/>
  <c r="CX62" i="4"/>
  <c r="CU62" i="4"/>
  <c r="CT62" i="4"/>
  <c r="CN63" i="4"/>
  <c r="CZ63" i="4" l="1"/>
  <c r="DF63" i="4"/>
  <c r="CO64" i="4"/>
  <c r="DF64" i="4" s="1"/>
  <c r="DG63" i="4"/>
  <c r="DB63" i="4"/>
  <c r="DC63" i="4"/>
  <c r="DE63" i="4"/>
  <c r="DD63" i="4"/>
  <c r="CQ63" i="4"/>
  <c r="CX63" i="4"/>
  <c r="CT63" i="4"/>
  <c r="CW63" i="4"/>
  <c r="CS63" i="4"/>
  <c r="CR63" i="4"/>
  <c r="CV63" i="4"/>
  <c r="CU63" i="4"/>
  <c r="CN64" i="4"/>
  <c r="DA64" i="4" l="1"/>
  <c r="DD64" i="4"/>
  <c r="CO65" i="4"/>
  <c r="CO66" i="4" s="1"/>
  <c r="DD66" i="4" s="1"/>
  <c r="DE64" i="4"/>
  <c r="CZ64" i="4"/>
  <c r="DG64" i="4"/>
  <c r="DB64" i="4"/>
  <c r="DC64" i="4"/>
  <c r="CQ64" i="4"/>
  <c r="CU64" i="4"/>
  <c r="CX64" i="4"/>
  <c r="CT64" i="4"/>
  <c r="CS64" i="4"/>
  <c r="CR64" i="4"/>
  <c r="CW64" i="4"/>
  <c r="CV64" i="4"/>
  <c r="CN65" i="4"/>
  <c r="CN66" i="4" s="1"/>
  <c r="DF66" i="4" l="1"/>
  <c r="DA65" i="4"/>
  <c r="DD65" i="4"/>
  <c r="DC66" i="4"/>
  <c r="DE65" i="4"/>
  <c r="DC65" i="4"/>
  <c r="DE66" i="4"/>
  <c r="DG66" i="4"/>
  <c r="DF65" i="4"/>
  <c r="DG65" i="4"/>
  <c r="DB66" i="4"/>
  <c r="CO67" i="4"/>
  <c r="CZ67" i="4" s="1"/>
  <c r="DA66" i="4"/>
  <c r="CZ66" i="4"/>
  <c r="DB65" i="4"/>
  <c r="CZ65" i="4"/>
  <c r="CQ66" i="4"/>
  <c r="CW66" i="4"/>
  <c r="CS66" i="4"/>
  <c r="CV66" i="4"/>
  <c r="CR66" i="4"/>
  <c r="CU66" i="4"/>
  <c r="CT66" i="4"/>
  <c r="CX66" i="4"/>
  <c r="CQ65" i="4"/>
  <c r="CV65" i="4"/>
  <c r="CR65" i="4"/>
  <c r="CU65" i="4"/>
  <c r="CT65" i="4"/>
  <c r="CX65" i="4"/>
  <c r="CS65" i="4"/>
  <c r="CW65" i="4"/>
  <c r="CN67" i="4"/>
  <c r="DG67" i="4" l="1"/>
  <c r="DF67" i="4"/>
  <c r="DC67" i="4"/>
  <c r="DE67" i="4"/>
  <c r="DB67" i="4"/>
  <c r="DA67" i="4"/>
  <c r="CO68" i="4"/>
  <c r="CZ68" i="4" s="1"/>
  <c r="DD67" i="4"/>
  <c r="CQ67" i="4"/>
  <c r="CX67" i="4"/>
  <c r="CT67" i="4"/>
  <c r="CW67" i="4"/>
  <c r="CS67" i="4"/>
  <c r="CV67" i="4"/>
  <c r="CU67" i="4"/>
  <c r="CR67" i="4"/>
  <c r="CN68" i="4"/>
  <c r="CO69" i="4" l="1"/>
  <c r="DG69" i="4" s="1"/>
  <c r="DE68" i="4"/>
  <c r="DA68" i="4"/>
  <c r="DD68" i="4"/>
  <c r="DB68" i="4"/>
  <c r="DG68" i="4"/>
  <c r="DF68" i="4"/>
  <c r="DC68" i="4"/>
  <c r="CQ68" i="4"/>
  <c r="CU68" i="4"/>
  <c r="CX68" i="4"/>
  <c r="CT68" i="4"/>
  <c r="CW68" i="4"/>
  <c r="CS68" i="4"/>
  <c r="CV68" i="4"/>
  <c r="CR68" i="4"/>
  <c r="CN69" i="4"/>
  <c r="CO70" i="4" l="1"/>
  <c r="DD70" i="4" s="1"/>
  <c r="CZ69" i="4"/>
  <c r="DE69" i="4"/>
  <c r="DF69" i="4"/>
  <c r="DC69" i="4"/>
  <c r="DD69" i="4"/>
  <c r="DB69" i="4"/>
  <c r="DA69" i="4"/>
  <c r="CQ69" i="4"/>
  <c r="CV69" i="4"/>
  <c r="CR69" i="4"/>
  <c r="CU69" i="4"/>
  <c r="CX69" i="4"/>
  <c r="CS69" i="4"/>
  <c r="CW69" i="4"/>
  <c r="CT69" i="4"/>
  <c r="CN70" i="4"/>
  <c r="CO71" i="4" l="1"/>
  <c r="DA71" i="4" s="1"/>
  <c r="CZ70" i="4"/>
  <c r="DE70" i="4"/>
  <c r="DG70" i="4"/>
  <c r="DA70" i="4"/>
  <c r="DB70" i="4"/>
  <c r="DF70" i="4"/>
  <c r="DC70" i="4"/>
  <c r="CQ70" i="4"/>
  <c r="CW70" i="4"/>
  <c r="CS70" i="4"/>
  <c r="CV70" i="4"/>
  <c r="CR70" i="4"/>
  <c r="CU70" i="4"/>
  <c r="CX70" i="4"/>
  <c r="CT70" i="4"/>
  <c r="CN71" i="4"/>
  <c r="CZ71" i="4" l="1"/>
  <c r="CO72" i="4"/>
  <c r="CZ72" i="4" s="1"/>
  <c r="DC71" i="4"/>
  <c r="DF71" i="4"/>
  <c r="DG71" i="4"/>
  <c r="DB71" i="4"/>
  <c r="DE71" i="4"/>
  <c r="DD71" i="4"/>
  <c r="CQ71" i="4"/>
  <c r="CX71" i="4"/>
  <c r="CT71" i="4"/>
  <c r="CW71" i="4"/>
  <c r="CS71" i="4"/>
  <c r="CR71" i="4"/>
  <c r="CU71" i="4"/>
  <c r="CV71" i="4"/>
  <c r="CN72" i="4"/>
  <c r="CO73" i="4" l="1"/>
  <c r="DC73" i="4" s="1"/>
  <c r="DD72" i="4"/>
  <c r="DE72" i="4"/>
  <c r="DG72" i="4"/>
  <c r="DC72" i="4"/>
  <c r="DB72" i="4"/>
  <c r="DA72" i="4"/>
  <c r="DF72" i="4"/>
  <c r="CQ72" i="4"/>
  <c r="CU72" i="4"/>
  <c r="CX72" i="4"/>
  <c r="CT72" i="4"/>
  <c r="CS72" i="4"/>
  <c r="CW72" i="4"/>
  <c r="CR72" i="4"/>
  <c r="CV72" i="4"/>
  <c r="CN73" i="4"/>
  <c r="DD73" i="4" l="1"/>
  <c r="CZ73" i="4"/>
  <c r="CO74" i="4"/>
  <c r="CZ74" i="4" s="1"/>
  <c r="DE73" i="4"/>
  <c r="DG73" i="4"/>
  <c r="DA73" i="4"/>
  <c r="DB73" i="4"/>
  <c r="DF73" i="4"/>
  <c r="CQ73" i="4"/>
  <c r="CV73" i="4"/>
  <c r="CR73" i="4"/>
  <c r="CU73" i="4"/>
  <c r="CT73" i="4"/>
  <c r="CX73" i="4"/>
  <c r="CW73" i="4"/>
  <c r="CS73" i="4"/>
  <c r="CN74" i="4"/>
  <c r="DB74" i="4" l="1"/>
  <c r="DC74" i="4"/>
  <c r="DF74" i="4"/>
  <c r="DA74" i="4"/>
  <c r="DE74" i="4"/>
  <c r="DD74" i="4"/>
  <c r="CO75" i="4"/>
  <c r="DE75" i="4" s="1"/>
  <c r="DG74" i="4"/>
  <c r="CQ74" i="4"/>
  <c r="CW74" i="4"/>
  <c r="CS74" i="4"/>
  <c r="CV74" i="4"/>
  <c r="CR74" i="4"/>
  <c r="CU74" i="4"/>
  <c r="CT74" i="4"/>
  <c r="CX74" i="4"/>
  <c r="CN75" i="4"/>
  <c r="CO76" i="4" l="1"/>
  <c r="DB76" i="4" s="1"/>
  <c r="DC75" i="4"/>
  <c r="DD75" i="4"/>
  <c r="DA75" i="4"/>
  <c r="DF75" i="4"/>
  <c r="CZ75" i="4"/>
  <c r="DG75" i="4"/>
  <c r="DB75" i="4"/>
  <c r="CQ75" i="4"/>
  <c r="CX75" i="4"/>
  <c r="CT75" i="4"/>
  <c r="CW75" i="4"/>
  <c r="CS75" i="4"/>
  <c r="CV75" i="4"/>
  <c r="CU75" i="4"/>
  <c r="CR75" i="4"/>
  <c r="DF76" i="4"/>
  <c r="CN76" i="4"/>
  <c r="CZ76" i="4" l="1"/>
  <c r="CO77" i="4"/>
  <c r="DG77" i="4" s="1"/>
  <c r="DE76" i="4"/>
  <c r="DA76" i="4"/>
  <c r="DC76" i="4"/>
  <c r="DG76" i="4"/>
  <c r="DD76" i="4"/>
  <c r="CQ76" i="4"/>
  <c r="CU76" i="4"/>
  <c r="CX76" i="4"/>
  <c r="CT76" i="4"/>
  <c r="CW76" i="4"/>
  <c r="CS76" i="4"/>
  <c r="CR76" i="4"/>
  <c r="CV76" i="4"/>
  <c r="CN77" i="4"/>
  <c r="CO78" i="4" l="1"/>
  <c r="DC78" i="4" s="1"/>
  <c r="CZ77" i="4"/>
  <c r="DB77" i="4"/>
  <c r="DD77" i="4"/>
  <c r="DE77" i="4"/>
  <c r="DA77" i="4"/>
  <c r="DC77" i="4"/>
  <c r="DF77" i="4"/>
  <c r="CQ77" i="4"/>
  <c r="CV77" i="4"/>
  <c r="CR77" i="4"/>
  <c r="CU77" i="4"/>
  <c r="CX77" i="4"/>
  <c r="CW77" i="4"/>
  <c r="CT77" i="4"/>
  <c r="CS77" i="4"/>
  <c r="CZ78" i="4"/>
  <c r="CO79" i="4"/>
  <c r="CN78" i="4"/>
  <c r="DA78" i="4" l="1"/>
  <c r="DD78" i="4"/>
  <c r="DB78" i="4"/>
  <c r="DE78" i="4"/>
  <c r="DG78" i="4"/>
  <c r="DF78" i="4"/>
  <c r="CQ78" i="4"/>
  <c r="CW78" i="4"/>
  <c r="CS78" i="4"/>
  <c r="CV78" i="4"/>
  <c r="CR78" i="4"/>
  <c r="CU78" i="4"/>
  <c r="CT78" i="4"/>
  <c r="CX78" i="4"/>
  <c r="CZ79" i="4"/>
  <c r="DE79" i="4"/>
  <c r="DA79" i="4"/>
  <c r="DG79" i="4"/>
  <c r="DB79" i="4"/>
  <c r="DF79" i="4"/>
  <c r="DD79" i="4"/>
  <c r="DC79" i="4"/>
  <c r="CO80" i="4"/>
  <c r="CN79" i="4"/>
  <c r="CQ79" i="4" l="1"/>
  <c r="CX79" i="4"/>
  <c r="CT79" i="4"/>
  <c r="CW79" i="4"/>
  <c r="CS79" i="4"/>
  <c r="CR79" i="4"/>
  <c r="CV79" i="4"/>
  <c r="CU79" i="4"/>
  <c r="CZ80" i="4"/>
  <c r="DF80" i="4"/>
  <c r="DB80" i="4"/>
  <c r="DE80" i="4"/>
  <c r="DD80" i="4"/>
  <c r="DG80" i="4"/>
  <c r="DC80" i="4"/>
  <c r="DA80" i="4"/>
  <c r="CO81" i="4"/>
  <c r="CN80" i="4"/>
  <c r="CQ80" i="4" l="1"/>
  <c r="CU80" i="4"/>
  <c r="CX80" i="4"/>
  <c r="CT80" i="4"/>
  <c r="CS80" i="4"/>
  <c r="CW80" i="4"/>
  <c r="CV80" i="4"/>
  <c r="CR80" i="4"/>
  <c r="CZ81" i="4"/>
  <c r="DG81" i="4"/>
  <c r="DC81" i="4"/>
  <c r="DD81" i="4"/>
  <c r="DB81" i="4"/>
  <c r="DA81" i="4"/>
  <c r="DF81" i="4"/>
  <c r="DE81" i="4"/>
  <c r="CO82" i="4"/>
  <c r="CN81" i="4"/>
  <c r="CQ81" i="4" l="1"/>
  <c r="CV81" i="4"/>
  <c r="CR81" i="4"/>
  <c r="CU81" i="4"/>
  <c r="CT81" i="4"/>
  <c r="CS81" i="4"/>
  <c r="CX81" i="4"/>
  <c r="CW81" i="4"/>
  <c r="CZ82" i="4"/>
  <c r="DD82" i="4"/>
  <c r="DG82" i="4"/>
  <c r="DB82" i="4"/>
  <c r="DF82" i="4"/>
  <c r="DA82" i="4"/>
  <c r="DE82" i="4"/>
  <c r="DC82" i="4"/>
  <c r="CO83" i="4"/>
  <c r="CN82" i="4"/>
  <c r="CQ82" i="4" l="1"/>
  <c r="CW82" i="4"/>
  <c r="CS82" i="4"/>
  <c r="CV82" i="4"/>
  <c r="CR82" i="4"/>
  <c r="CU82" i="4"/>
  <c r="CX82" i="4"/>
  <c r="CT82" i="4"/>
  <c r="CZ83" i="4"/>
  <c r="DE83" i="4"/>
  <c r="DA83" i="4"/>
  <c r="DF83" i="4"/>
  <c r="DD83" i="4"/>
  <c r="DG83" i="4"/>
  <c r="DC83" i="4"/>
  <c r="DB83" i="4"/>
  <c r="CO84" i="4"/>
  <c r="CN83" i="4"/>
  <c r="CQ83" i="4" l="1"/>
  <c r="CX83" i="4"/>
  <c r="CT83" i="4"/>
  <c r="CW83" i="4"/>
  <c r="CS83" i="4"/>
  <c r="CV83" i="4"/>
  <c r="CR83" i="4"/>
  <c r="CU83" i="4"/>
  <c r="CZ84" i="4"/>
  <c r="DF84" i="4"/>
  <c r="DB84" i="4"/>
  <c r="DD84" i="4"/>
  <c r="DC84" i="4"/>
  <c r="DA84" i="4"/>
  <c r="DG84" i="4"/>
  <c r="DE84" i="4"/>
  <c r="CO85" i="4"/>
  <c r="CN84" i="4"/>
  <c r="CQ84" i="4" l="1"/>
  <c r="CU84" i="4"/>
  <c r="CX84" i="4"/>
  <c r="CT84" i="4"/>
  <c r="CW84" i="4"/>
  <c r="CV84" i="4"/>
  <c r="CS84" i="4"/>
  <c r="CR84" i="4"/>
  <c r="CZ85" i="4"/>
  <c r="DG85" i="4"/>
  <c r="DC85" i="4"/>
  <c r="DB85" i="4"/>
  <c r="DF85" i="4"/>
  <c r="DA85" i="4"/>
  <c r="DE85" i="4"/>
  <c r="DD85" i="4"/>
  <c r="CO86" i="4"/>
  <c r="CN85" i="4"/>
  <c r="CQ85" i="4" l="1"/>
  <c r="CV85" i="4"/>
  <c r="CR85" i="4"/>
  <c r="CU85" i="4"/>
  <c r="CX85" i="4"/>
  <c r="CT85" i="4"/>
  <c r="CS85" i="4"/>
  <c r="CW85" i="4"/>
  <c r="CZ86" i="4"/>
  <c r="DD86" i="4"/>
  <c r="DF86" i="4"/>
  <c r="DA86" i="4"/>
  <c r="DE86" i="4"/>
  <c r="DG86" i="4"/>
  <c r="DC86" i="4"/>
  <c r="DB86" i="4"/>
  <c r="CO87" i="4"/>
  <c r="CN86" i="4"/>
  <c r="CQ86" i="4" l="1"/>
  <c r="CW86" i="4"/>
  <c r="CS86" i="4"/>
  <c r="CV86" i="4"/>
  <c r="CR86" i="4"/>
  <c r="CX86" i="4"/>
  <c r="CU86" i="4"/>
  <c r="CT86" i="4"/>
  <c r="CZ87" i="4"/>
  <c r="DE87" i="4"/>
  <c r="DA87" i="4"/>
  <c r="DD87" i="4"/>
  <c r="DC87" i="4"/>
  <c r="DB87" i="4"/>
  <c r="DG87" i="4"/>
  <c r="DF87" i="4"/>
  <c r="CO88" i="4"/>
  <c r="CN87" i="4"/>
  <c r="CQ87" i="4" l="1"/>
  <c r="CX87" i="4"/>
  <c r="CT87" i="4"/>
  <c r="CW87" i="4"/>
  <c r="CS87" i="4"/>
  <c r="CR87" i="4"/>
  <c r="CV87" i="4"/>
  <c r="CU87" i="4"/>
  <c r="CZ88" i="4"/>
  <c r="DF88" i="4"/>
  <c r="DB88" i="4"/>
  <c r="DC88" i="4"/>
  <c r="DG88" i="4"/>
  <c r="DA88" i="4"/>
  <c r="DE88" i="4"/>
  <c r="DD88" i="4"/>
  <c r="CO89" i="4"/>
  <c r="CN88" i="4"/>
  <c r="CQ88" i="4" l="1"/>
  <c r="CU88" i="4"/>
  <c r="CX88" i="4"/>
  <c r="CT88" i="4"/>
  <c r="CS88" i="4"/>
  <c r="CR88" i="4"/>
  <c r="CW88" i="4"/>
  <c r="CV88" i="4"/>
  <c r="CZ89" i="4"/>
  <c r="DG89" i="4"/>
  <c r="DC89" i="4"/>
  <c r="DF89" i="4"/>
  <c r="DA89" i="4"/>
  <c r="DE89" i="4"/>
  <c r="DD89" i="4"/>
  <c r="DB89" i="4"/>
  <c r="CO90" i="4"/>
  <c r="CN89" i="4"/>
  <c r="CQ89" i="4" l="1"/>
  <c r="CX89" i="4"/>
  <c r="CV89" i="4"/>
  <c r="CR89" i="4"/>
  <c r="CU89" i="4"/>
  <c r="CT89" i="4"/>
  <c r="CW89" i="4"/>
  <c r="CS89" i="4"/>
  <c r="CZ90" i="4"/>
  <c r="DD90" i="4"/>
  <c r="DE90" i="4"/>
  <c r="DC90" i="4"/>
  <c r="DB90" i="4"/>
  <c r="DA90" i="4"/>
  <c r="DG90" i="4"/>
  <c r="DF90" i="4"/>
  <c r="CO91" i="4"/>
  <c r="CN90" i="4"/>
  <c r="CQ90" i="4" l="1"/>
  <c r="CU90" i="4"/>
  <c r="CT90" i="4"/>
  <c r="CX90" i="4"/>
  <c r="CS90" i="4"/>
  <c r="CW90" i="4"/>
  <c r="CR90" i="4"/>
  <c r="CV90" i="4"/>
  <c r="CZ91" i="4"/>
  <c r="DE91" i="4"/>
  <c r="DA91" i="4"/>
  <c r="DC91" i="4"/>
  <c r="DG91" i="4"/>
  <c r="DB91" i="4"/>
  <c r="DF91" i="4"/>
  <c r="DD91" i="4"/>
  <c r="CO92" i="4"/>
  <c r="CN91" i="4"/>
  <c r="CQ91" i="4" l="1"/>
  <c r="CV91" i="4"/>
  <c r="CR91" i="4"/>
  <c r="CX91" i="4"/>
  <c r="CS91" i="4"/>
  <c r="CW91" i="4"/>
  <c r="CU91" i="4"/>
  <c r="CT91" i="4"/>
  <c r="CZ92" i="4"/>
  <c r="DF92" i="4"/>
  <c r="DB92" i="4"/>
  <c r="DG92" i="4"/>
  <c r="DA92" i="4"/>
  <c r="DE92" i="4"/>
  <c r="DD92" i="4"/>
  <c r="DC92" i="4"/>
  <c r="CO93" i="4"/>
  <c r="CN92" i="4"/>
  <c r="CQ92" i="4" l="1"/>
  <c r="CW92" i="4"/>
  <c r="CS92" i="4"/>
  <c r="CV92" i="4"/>
  <c r="CU92" i="4"/>
  <c r="CT92" i="4"/>
  <c r="CX92" i="4"/>
  <c r="CR92" i="4"/>
  <c r="CZ93" i="4"/>
  <c r="DG93" i="4"/>
  <c r="DC93" i="4"/>
  <c r="DE93" i="4"/>
  <c r="DD93" i="4"/>
  <c r="DB93" i="4"/>
  <c r="DA93" i="4"/>
  <c r="DF93" i="4"/>
  <c r="CO94" i="4"/>
  <c r="CN93" i="4"/>
  <c r="CQ93" i="4" l="1"/>
  <c r="CX93" i="4"/>
  <c r="CT93" i="4"/>
  <c r="CU93" i="4"/>
  <c r="CS93" i="4"/>
  <c r="CW93" i="4"/>
  <c r="CR93" i="4"/>
  <c r="CV93" i="4"/>
  <c r="CZ94" i="4"/>
  <c r="DD94" i="4"/>
  <c r="DC94" i="4"/>
  <c r="DG94" i="4"/>
  <c r="DB94" i="4"/>
  <c r="DF94" i="4"/>
  <c r="DE94" i="4"/>
  <c r="DA94" i="4"/>
  <c r="CO95" i="4"/>
  <c r="CN94" i="4"/>
  <c r="CQ94" i="4" l="1"/>
  <c r="CU94" i="4"/>
  <c r="CX94" i="4"/>
  <c r="CT94" i="4"/>
  <c r="CS94" i="4"/>
  <c r="CR94" i="4"/>
  <c r="CW94" i="4"/>
  <c r="CV94" i="4"/>
  <c r="CZ95" i="4"/>
  <c r="DE95" i="4"/>
  <c r="DA95" i="4"/>
  <c r="DG95" i="4"/>
  <c r="DB95" i="4"/>
  <c r="DF95" i="4"/>
  <c r="DD95" i="4"/>
  <c r="DC95" i="4"/>
  <c r="CO96" i="4"/>
  <c r="CN95" i="4"/>
  <c r="CQ95" i="4" l="1"/>
  <c r="CV95" i="4"/>
  <c r="CR95" i="4"/>
  <c r="CU95" i="4"/>
  <c r="CT95" i="4"/>
  <c r="CS95" i="4"/>
  <c r="CX95" i="4"/>
  <c r="CW95" i="4"/>
  <c r="CZ96" i="4"/>
  <c r="DF96" i="4"/>
  <c r="DB96" i="4"/>
  <c r="DE96" i="4"/>
  <c r="DD96" i="4"/>
  <c r="DC96" i="4"/>
  <c r="DA96" i="4"/>
  <c r="DG96" i="4"/>
  <c r="CO97" i="4"/>
  <c r="CN96" i="4"/>
  <c r="CQ96" i="4" l="1"/>
  <c r="CW96" i="4"/>
  <c r="CS96" i="4"/>
  <c r="CV96" i="4"/>
  <c r="CR96" i="4"/>
  <c r="CU96" i="4"/>
  <c r="CT96" i="4"/>
  <c r="CX96" i="4"/>
  <c r="CZ97" i="4"/>
  <c r="DG97" i="4"/>
  <c r="DC97" i="4"/>
  <c r="DD97" i="4"/>
  <c r="DB97" i="4"/>
  <c r="DF97" i="4"/>
  <c r="DE97" i="4"/>
  <c r="DA97" i="4"/>
  <c r="CO98" i="4"/>
  <c r="CN97" i="4"/>
  <c r="CQ97" i="4" l="1"/>
  <c r="CX97" i="4"/>
  <c r="CT97" i="4"/>
  <c r="CW97" i="4"/>
  <c r="CS97" i="4"/>
  <c r="CV97" i="4"/>
  <c r="CU97" i="4"/>
  <c r="CR97" i="4"/>
  <c r="CZ98" i="4"/>
  <c r="DD98" i="4"/>
  <c r="DG98" i="4"/>
  <c r="DB98" i="4"/>
  <c r="DF98" i="4"/>
  <c r="DA98" i="4"/>
  <c r="DE98" i="4"/>
  <c r="DC98" i="4"/>
  <c r="CO99" i="4"/>
  <c r="CN98" i="4"/>
  <c r="CQ98" i="4" l="1"/>
  <c r="CU98" i="4"/>
  <c r="CX98" i="4"/>
  <c r="CT98" i="4"/>
  <c r="CW98" i="4"/>
  <c r="CV98" i="4"/>
  <c r="CS98" i="4"/>
  <c r="CR98" i="4"/>
  <c r="CZ99" i="4"/>
  <c r="DE99" i="4"/>
  <c r="DA99" i="4"/>
  <c r="DF99" i="4"/>
  <c r="DD99" i="4"/>
  <c r="DC99" i="4"/>
  <c r="DB99" i="4"/>
  <c r="DG99" i="4"/>
  <c r="CO100" i="4"/>
  <c r="CN99" i="4"/>
  <c r="CQ99" i="4" l="1"/>
  <c r="CV99" i="4"/>
  <c r="CR99" i="4"/>
  <c r="CU99" i="4"/>
  <c r="CX99" i="4"/>
  <c r="CW99" i="4"/>
  <c r="CT99" i="4"/>
  <c r="CS99" i="4"/>
  <c r="CZ100" i="4"/>
  <c r="DF100" i="4"/>
  <c r="DB100" i="4"/>
  <c r="DD100" i="4"/>
  <c r="DC100" i="4"/>
  <c r="DG100" i="4"/>
  <c r="DE100" i="4"/>
  <c r="DA100" i="4"/>
  <c r="CO101" i="4"/>
  <c r="CN100" i="4"/>
  <c r="CQ100" i="4" l="1"/>
  <c r="CW100" i="4"/>
  <c r="CS100" i="4"/>
  <c r="CV100" i="4"/>
  <c r="CR100" i="4"/>
  <c r="CX100" i="4"/>
  <c r="CU100" i="4"/>
  <c r="CT100" i="4"/>
  <c r="CZ101" i="4"/>
  <c r="DG101" i="4"/>
  <c r="DC101" i="4"/>
  <c r="DB101" i="4"/>
  <c r="DF101" i="4"/>
  <c r="DA101" i="4"/>
  <c r="DE101" i="4"/>
  <c r="DD101" i="4"/>
  <c r="CO102" i="4"/>
  <c r="CN101" i="4"/>
  <c r="CQ101" i="4" l="1"/>
  <c r="CX101" i="4"/>
  <c r="CT101" i="4"/>
  <c r="CW101" i="4"/>
  <c r="CS101" i="4"/>
  <c r="CR101" i="4"/>
  <c r="CU101" i="4"/>
  <c r="CV101" i="4"/>
  <c r="CZ102" i="4"/>
  <c r="DD102" i="4"/>
  <c r="DF102" i="4"/>
  <c r="DA102" i="4"/>
  <c r="DE102" i="4"/>
  <c r="DC102" i="4"/>
  <c r="DB102" i="4"/>
  <c r="DG102" i="4"/>
  <c r="CO103" i="4"/>
  <c r="CN102" i="4"/>
  <c r="CQ102" i="4" l="1"/>
  <c r="CU102" i="4"/>
  <c r="CX102" i="4"/>
  <c r="CT102" i="4"/>
  <c r="CS102" i="4"/>
  <c r="CR102" i="4"/>
  <c r="CW102" i="4"/>
  <c r="CV102" i="4"/>
  <c r="CZ103" i="4"/>
  <c r="DE103" i="4"/>
  <c r="DA103" i="4"/>
  <c r="DD103" i="4"/>
  <c r="DC103" i="4"/>
  <c r="DG103" i="4"/>
  <c r="DF103" i="4"/>
  <c r="DB103" i="4"/>
  <c r="CO104" i="4"/>
  <c r="CN103" i="4"/>
  <c r="CQ103" i="4" l="1"/>
  <c r="CV103" i="4"/>
  <c r="CR103" i="4"/>
  <c r="CU103" i="4"/>
  <c r="CT103" i="4"/>
  <c r="CS103" i="4"/>
  <c r="CX103" i="4"/>
  <c r="CW103" i="4"/>
  <c r="CZ104" i="4"/>
  <c r="DF104" i="4"/>
  <c r="DB104" i="4"/>
  <c r="DC104" i="4"/>
  <c r="DG104" i="4"/>
  <c r="DA104" i="4"/>
  <c r="DE104" i="4"/>
  <c r="DD104" i="4"/>
  <c r="CO105" i="4"/>
  <c r="CN104" i="4"/>
  <c r="CQ104" i="4" l="1"/>
  <c r="CW104" i="4"/>
  <c r="CS104" i="4"/>
  <c r="CV104" i="4"/>
  <c r="CR104" i="4"/>
  <c r="CU104" i="4"/>
  <c r="CT104" i="4"/>
  <c r="CX104" i="4"/>
  <c r="CZ105" i="4"/>
  <c r="DG105" i="4"/>
  <c r="DC105" i="4"/>
  <c r="DF105" i="4"/>
  <c r="DA105" i="4"/>
  <c r="DE105" i="4"/>
  <c r="DD105" i="4"/>
  <c r="DB105" i="4"/>
  <c r="CO106" i="4"/>
  <c r="CN105" i="4"/>
  <c r="CQ105" i="4" l="1"/>
  <c r="CX105" i="4"/>
  <c r="CT105" i="4"/>
  <c r="CW105" i="4"/>
  <c r="CS105" i="4"/>
  <c r="CV105" i="4"/>
  <c r="CU105" i="4"/>
  <c r="CR105" i="4"/>
  <c r="CZ106" i="4"/>
  <c r="DD106" i="4"/>
  <c r="DE106" i="4"/>
  <c r="DC106" i="4"/>
  <c r="DG106" i="4"/>
  <c r="DF106" i="4"/>
  <c r="DB106" i="4"/>
  <c r="DA106" i="4"/>
  <c r="CO107" i="4"/>
  <c r="CN106" i="4"/>
  <c r="CQ106" i="4" l="1"/>
  <c r="CU106" i="4"/>
  <c r="CX106" i="4"/>
  <c r="CT106" i="4"/>
  <c r="CW106" i="4"/>
  <c r="CV106" i="4"/>
  <c r="CR106" i="4"/>
  <c r="CS106" i="4"/>
  <c r="CZ107" i="4"/>
  <c r="DE107" i="4"/>
  <c r="DA107" i="4"/>
  <c r="DC107" i="4"/>
  <c r="DG107" i="4"/>
  <c r="DB107" i="4"/>
  <c r="DF107" i="4"/>
  <c r="DD107" i="4"/>
  <c r="CO108" i="4"/>
  <c r="CN107" i="4"/>
  <c r="CQ107" i="4" l="1"/>
  <c r="CV107" i="4"/>
  <c r="CR107" i="4"/>
  <c r="CU107" i="4"/>
  <c r="CX107" i="4"/>
  <c r="CW107" i="4"/>
  <c r="CT107" i="4"/>
  <c r="CS107" i="4"/>
  <c r="CZ108" i="4"/>
  <c r="DF108" i="4"/>
  <c r="DB108" i="4"/>
  <c r="DG108" i="4"/>
  <c r="DA108" i="4"/>
  <c r="DE108" i="4"/>
  <c r="DD108" i="4"/>
  <c r="DC108" i="4"/>
  <c r="CO109" i="4"/>
  <c r="CN108" i="4"/>
  <c r="CQ108" i="4" l="1"/>
  <c r="CW108" i="4"/>
  <c r="CS108" i="4"/>
  <c r="CV108" i="4"/>
  <c r="CR108" i="4"/>
  <c r="CX108" i="4"/>
  <c r="CU108" i="4"/>
  <c r="CT108" i="4"/>
  <c r="CZ109" i="4"/>
  <c r="DG109" i="4"/>
  <c r="DC109" i="4"/>
  <c r="DE109" i="4"/>
  <c r="DD109" i="4"/>
  <c r="DF109" i="4"/>
  <c r="DB109" i="4"/>
  <c r="DA109" i="4"/>
  <c r="CO110" i="4"/>
  <c r="CN109" i="4"/>
  <c r="CQ109" i="4" l="1"/>
  <c r="CX109" i="4"/>
  <c r="CT109" i="4"/>
  <c r="CW109" i="4"/>
  <c r="CS109" i="4"/>
  <c r="CR109" i="4"/>
  <c r="CV109" i="4"/>
  <c r="CU109" i="4"/>
  <c r="CZ110" i="4"/>
  <c r="DD110" i="4"/>
  <c r="DC110" i="4"/>
  <c r="DG110" i="4"/>
  <c r="DB110" i="4"/>
  <c r="DA110" i="4"/>
  <c r="DF110" i="4"/>
  <c r="DE110" i="4"/>
  <c r="CO111" i="4"/>
  <c r="CN110" i="4"/>
  <c r="CQ110" i="4" l="1"/>
  <c r="CU110" i="4"/>
  <c r="CX110" i="4"/>
  <c r="CT110" i="4"/>
  <c r="CS110" i="4"/>
  <c r="CR110" i="4"/>
  <c r="CV110" i="4"/>
  <c r="CW110" i="4"/>
  <c r="CZ111" i="4"/>
  <c r="DE111" i="4"/>
  <c r="DA111" i="4"/>
  <c r="DG111" i="4"/>
  <c r="DB111" i="4"/>
  <c r="DF111" i="4"/>
  <c r="DD111" i="4"/>
  <c r="DC111" i="4"/>
  <c r="CO112" i="4"/>
  <c r="CN111" i="4"/>
  <c r="CQ111" i="4" l="1"/>
  <c r="CV111" i="4"/>
  <c r="CR111" i="4"/>
  <c r="CU111" i="4"/>
  <c r="CT111" i="4"/>
  <c r="CS111" i="4"/>
  <c r="CX111" i="4"/>
  <c r="CW111" i="4"/>
  <c r="CZ112" i="4"/>
  <c r="DF112" i="4"/>
  <c r="DB112" i="4"/>
  <c r="DE112" i="4"/>
  <c r="DD112" i="4"/>
  <c r="DG112" i="4"/>
  <c r="DC112" i="4"/>
  <c r="DA112" i="4"/>
  <c r="CO113" i="4"/>
  <c r="CN112" i="4"/>
  <c r="CQ112" i="4" l="1"/>
  <c r="CW112" i="4"/>
  <c r="CS112" i="4"/>
  <c r="CV112" i="4"/>
  <c r="CR112" i="4"/>
  <c r="CU112" i="4"/>
  <c r="CT112" i="4"/>
  <c r="CX112" i="4"/>
  <c r="CZ113" i="4"/>
  <c r="DG113" i="4"/>
  <c r="DC113" i="4"/>
  <c r="DD113" i="4"/>
  <c r="DB113" i="4"/>
  <c r="DA113" i="4"/>
  <c r="DF113" i="4"/>
  <c r="DE113" i="4"/>
  <c r="CO114" i="4"/>
  <c r="CN113" i="4"/>
  <c r="CQ113" i="4" l="1"/>
  <c r="CX113" i="4"/>
  <c r="CT113" i="4"/>
  <c r="CW113" i="4"/>
  <c r="CS113" i="4"/>
  <c r="CV113" i="4"/>
  <c r="CU113" i="4"/>
  <c r="CR113" i="4"/>
  <c r="CZ114" i="4"/>
  <c r="DD114" i="4"/>
  <c r="DG114" i="4"/>
  <c r="DB114" i="4"/>
  <c r="DF114" i="4"/>
  <c r="DA114" i="4"/>
  <c r="DE114" i="4"/>
  <c r="DC114" i="4"/>
  <c r="CO115" i="4"/>
  <c r="CN114" i="4"/>
  <c r="CQ114" i="4" l="1"/>
  <c r="CU114" i="4"/>
  <c r="CX114" i="4"/>
  <c r="CT114" i="4"/>
  <c r="CW114" i="4"/>
  <c r="CV114" i="4"/>
  <c r="CS114" i="4"/>
  <c r="CR114" i="4"/>
  <c r="CZ115" i="4"/>
  <c r="DE115" i="4"/>
  <c r="DA115" i="4"/>
  <c r="DF115" i="4"/>
  <c r="DD115" i="4"/>
  <c r="DG115" i="4"/>
  <c r="DC115" i="4"/>
  <c r="DB115" i="4"/>
  <c r="CO116" i="4"/>
  <c r="CN115" i="4"/>
  <c r="CQ115" i="4" l="1"/>
  <c r="CV115" i="4"/>
  <c r="CR115" i="4"/>
  <c r="CU115" i="4"/>
  <c r="CX115" i="4"/>
  <c r="CW115" i="4"/>
  <c r="CS115" i="4"/>
  <c r="CT115" i="4"/>
  <c r="CZ116" i="4"/>
  <c r="DF116" i="4"/>
  <c r="DB116" i="4"/>
  <c r="DD116" i="4"/>
  <c r="DC116" i="4"/>
  <c r="DA116" i="4"/>
  <c r="DG116" i="4"/>
  <c r="DE116" i="4"/>
  <c r="CO117" i="4"/>
  <c r="CN116" i="4"/>
  <c r="CQ116" i="4" l="1"/>
  <c r="CW116" i="4"/>
  <c r="CS116" i="4"/>
  <c r="CV116" i="4"/>
  <c r="CR116" i="4"/>
  <c r="CX116" i="4"/>
  <c r="CU116" i="4"/>
  <c r="CT116" i="4"/>
  <c r="CZ117" i="4"/>
  <c r="DG117" i="4"/>
  <c r="DC117" i="4"/>
  <c r="DB117" i="4"/>
  <c r="DF117" i="4"/>
  <c r="DA117" i="4"/>
  <c r="DE117" i="4"/>
  <c r="DD117" i="4"/>
  <c r="CO118" i="4"/>
  <c r="CN117" i="4"/>
  <c r="CQ117" i="4" l="1"/>
  <c r="CX117" i="4"/>
  <c r="CT117" i="4"/>
  <c r="CW117" i="4"/>
  <c r="CS117" i="4"/>
  <c r="CR117" i="4"/>
  <c r="CV117" i="4"/>
  <c r="CU117" i="4"/>
  <c r="CZ118" i="4"/>
  <c r="DD118" i="4"/>
  <c r="DF118" i="4"/>
  <c r="DA118" i="4"/>
  <c r="DE118" i="4"/>
  <c r="DG118" i="4"/>
  <c r="DC118" i="4"/>
  <c r="DB118" i="4"/>
  <c r="CO119" i="4"/>
  <c r="CN118" i="4"/>
  <c r="CQ118" i="4" l="1"/>
  <c r="CU118" i="4"/>
  <c r="CX118" i="4"/>
  <c r="CT118" i="4"/>
  <c r="CS118" i="4"/>
  <c r="CR118" i="4"/>
  <c r="CW118" i="4"/>
  <c r="CV118" i="4"/>
  <c r="CZ119" i="4"/>
  <c r="DE119" i="4"/>
  <c r="DA119" i="4"/>
  <c r="DD119" i="4"/>
  <c r="DC119" i="4"/>
  <c r="DB119" i="4"/>
  <c r="DG119" i="4"/>
  <c r="DF119" i="4"/>
  <c r="CO120" i="4"/>
  <c r="CN119" i="4"/>
  <c r="CQ119" i="4" l="1"/>
  <c r="CV119" i="4"/>
  <c r="CR119" i="4"/>
  <c r="CU119" i="4"/>
  <c r="CT119" i="4"/>
  <c r="CS119" i="4"/>
  <c r="CW119" i="4"/>
  <c r="CX119" i="4"/>
  <c r="CZ120" i="4"/>
  <c r="DF120" i="4"/>
  <c r="DB120" i="4"/>
  <c r="DC120" i="4"/>
  <c r="DG120" i="4"/>
  <c r="DA120" i="4"/>
  <c r="DE120" i="4"/>
  <c r="DD120" i="4"/>
  <c r="CO121" i="4"/>
  <c r="CN120" i="4"/>
  <c r="CQ120" i="4" l="1"/>
  <c r="CW120" i="4"/>
  <c r="CS120" i="4"/>
  <c r="CV120" i="4"/>
  <c r="CR120" i="4"/>
  <c r="CU120" i="4"/>
  <c r="CT120" i="4"/>
  <c r="CX120" i="4"/>
  <c r="CZ121" i="4"/>
  <c r="DG121" i="4"/>
  <c r="DC121" i="4"/>
  <c r="DF121" i="4"/>
  <c r="DA121" i="4"/>
  <c r="DE121" i="4"/>
  <c r="DD121" i="4"/>
  <c r="DB121" i="4"/>
  <c r="CO122" i="4"/>
  <c r="CN121" i="4"/>
  <c r="CQ121" i="4" l="1"/>
  <c r="CX121" i="4"/>
  <c r="CT121" i="4"/>
  <c r="CW121" i="4"/>
  <c r="CS121" i="4"/>
  <c r="CV121" i="4"/>
  <c r="CU121" i="4"/>
  <c r="CR121" i="4"/>
  <c r="CZ122" i="4"/>
  <c r="DD122" i="4"/>
  <c r="DE122" i="4"/>
  <c r="DC122" i="4"/>
  <c r="DB122" i="4"/>
  <c r="DA122" i="4"/>
  <c r="DG122" i="4"/>
  <c r="DF122" i="4"/>
  <c r="CO123" i="4"/>
  <c r="CN122" i="4"/>
  <c r="CQ122" i="4" l="1"/>
  <c r="CU122" i="4"/>
  <c r="CX122" i="4"/>
  <c r="CT122" i="4"/>
  <c r="CW122" i="4"/>
  <c r="CV122" i="4"/>
  <c r="CS122" i="4"/>
  <c r="CR122" i="4"/>
  <c r="CZ123" i="4"/>
  <c r="DE123" i="4"/>
  <c r="DA123" i="4"/>
  <c r="DC123" i="4"/>
  <c r="DG123" i="4"/>
  <c r="DB123" i="4"/>
  <c r="DF123" i="4"/>
  <c r="DD123" i="4"/>
  <c r="CO124" i="4"/>
  <c r="CN123" i="4"/>
  <c r="CQ123" i="4" l="1"/>
  <c r="CV123" i="4"/>
  <c r="CR123" i="4"/>
  <c r="CU123" i="4"/>
  <c r="CX123" i="4"/>
  <c r="CW123" i="4"/>
  <c r="CT123" i="4"/>
  <c r="CS123" i="4"/>
  <c r="CZ124" i="4"/>
  <c r="DF124" i="4"/>
  <c r="DB124" i="4"/>
  <c r="DG124" i="4"/>
  <c r="DA124" i="4"/>
  <c r="DE124" i="4"/>
  <c r="DD124" i="4"/>
  <c r="DC124" i="4"/>
  <c r="CO125" i="4"/>
  <c r="CN124" i="4"/>
  <c r="CQ124" i="4" l="1"/>
  <c r="CW124" i="4"/>
  <c r="CS124" i="4"/>
  <c r="CV124" i="4"/>
  <c r="CR124" i="4"/>
  <c r="CX124" i="4"/>
  <c r="CT124" i="4"/>
  <c r="CU124" i="4"/>
  <c r="CZ125" i="4"/>
  <c r="DG125" i="4"/>
  <c r="DC125" i="4"/>
  <c r="DE125" i="4"/>
  <c r="DD125" i="4"/>
  <c r="DB125" i="4"/>
  <c r="DA125" i="4"/>
  <c r="DF125" i="4"/>
  <c r="CO126" i="4"/>
  <c r="CN125" i="4"/>
  <c r="CQ125" i="4" l="1"/>
  <c r="CX125" i="4"/>
  <c r="CT125" i="4"/>
  <c r="CW125" i="4"/>
  <c r="CS125" i="4"/>
  <c r="CR125" i="4"/>
  <c r="CV125" i="4"/>
  <c r="CU125" i="4"/>
  <c r="CZ126" i="4"/>
  <c r="DD126" i="4"/>
  <c r="DC126" i="4"/>
  <c r="DG126" i="4"/>
  <c r="DB126" i="4"/>
  <c r="DF126" i="4"/>
  <c r="DE126" i="4"/>
  <c r="DA126" i="4"/>
  <c r="CO127" i="4"/>
  <c r="CN126" i="4"/>
  <c r="CQ126" i="4" l="1"/>
  <c r="CU126" i="4"/>
  <c r="CX126" i="4"/>
  <c r="CT126" i="4"/>
  <c r="CS126" i="4"/>
  <c r="CR126" i="4"/>
  <c r="CW126" i="4"/>
  <c r="CV126" i="4"/>
  <c r="CZ127" i="4"/>
  <c r="DE127" i="4"/>
  <c r="DA127" i="4"/>
  <c r="DG127" i="4"/>
  <c r="DB127" i="4"/>
  <c r="DF127" i="4"/>
  <c r="DD127" i="4"/>
  <c r="DC127" i="4"/>
  <c r="CO128" i="4"/>
  <c r="CN127" i="4"/>
  <c r="CQ127" i="4" l="1"/>
  <c r="CV127" i="4"/>
  <c r="CR127" i="4"/>
  <c r="CU127" i="4"/>
  <c r="CT127" i="4"/>
  <c r="CS127" i="4"/>
  <c r="CX127" i="4"/>
  <c r="CW127" i="4"/>
  <c r="CZ128" i="4"/>
  <c r="DF128" i="4"/>
  <c r="DB128" i="4"/>
  <c r="DE128" i="4"/>
  <c r="DD128" i="4"/>
  <c r="DC128" i="4"/>
  <c r="DA128" i="4"/>
  <c r="DG128" i="4"/>
  <c r="CO129" i="4"/>
  <c r="CN128" i="4"/>
  <c r="CQ128" i="4" l="1"/>
  <c r="CW128" i="4"/>
  <c r="CS128" i="4"/>
  <c r="CV128" i="4"/>
  <c r="CR128" i="4"/>
  <c r="CU128" i="4"/>
  <c r="CT128" i="4"/>
  <c r="CX128" i="4"/>
  <c r="CZ129" i="4"/>
  <c r="DG129" i="4"/>
  <c r="DC129" i="4"/>
  <c r="DD129" i="4"/>
  <c r="DB129" i="4"/>
  <c r="DF129" i="4"/>
  <c r="DE129" i="4"/>
  <c r="DA129" i="4"/>
  <c r="CO130" i="4"/>
  <c r="CN129" i="4"/>
  <c r="CQ129" i="4" l="1"/>
  <c r="CX129" i="4"/>
  <c r="CT129" i="4"/>
  <c r="CW129" i="4"/>
  <c r="CS129" i="4"/>
  <c r="CV129" i="4"/>
  <c r="CU129" i="4"/>
  <c r="CR129" i="4"/>
  <c r="CZ130" i="4"/>
  <c r="DG130" i="4"/>
  <c r="DF130" i="4"/>
  <c r="DE130" i="4"/>
  <c r="DD130" i="4"/>
  <c r="DB130" i="4"/>
  <c r="DA130" i="4"/>
  <c r="DC130" i="4"/>
  <c r="CO131" i="4"/>
  <c r="CN130" i="4"/>
  <c r="CQ130" i="4" l="1"/>
  <c r="CX130" i="4"/>
  <c r="CW130" i="4"/>
  <c r="CV130" i="4"/>
  <c r="CU130" i="4"/>
  <c r="CT130" i="4"/>
  <c r="CS130" i="4"/>
  <c r="CR130" i="4"/>
  <c r="CZ131" i="4"/>
  <c r="DD131" i="4"/>
  <c r="DG131" i="4"/>
  <c r="DC131" i="4"/>
  <c r="DF131" i="4"/>
  <c r="DB131" i="4"/>
  <c r="DE131" i="4"/>
  <c r="DA131" i="4"/>
  <c r="CO132" i="4"/>
  <c r="CN131" i="4"/>
  <c r="CQ131" i="4" l="1"/>
  <c r="CU131" i="4"/>
  <c r="CX131" i="4"/>
  <c r="CT131" i="4"/>
  <c r="CW131" i="4"/>
  <c r="CS131" i="4"/>
  <c r="CV131" i="4"/>
  <c r="CR131" i="4"/>
  <c r="CZ132" i="4"/>
  <c r="DE132" i="4"/>
  <c r="DA132" i="4"/>
  <c r="DD132" i="4"/>
  <c r="DG132" i="4"/>
  <c r="DC132" i="4"/>
  <c r="DF132" i="4"/>
  <c r="DB132" i="4"/>
  <c r="CO133" i="4"/>
  <c r="CN132" i="4"/>
  <c r="CQ132" i="4" l="1"/>
  <c r="CV132" i="4"/>
  <c r="CR132" i="4"/>
  <c r="CU132" i="4"/>
  <c r="CX132" i="4"/>
  <c r="CT132" i="4"/>
  <c r="CW132" i="4"/>
  <c r="CS132" i="4"/>
  <c r="CZ133" i="4"/>
  <c r="DF133" i="4"/>
  <c r="DB133" i="4"/>
  <c r="DE133" i="4"/>
  <c r="DA133" i="4"/>
  <c r="DD133" i="4"/>
  <c r="DG133" i="4"/>
  <c r="DC133" i="4"/>
  <c r="CO134" i="4"/>
  <c r="CN133" i="4"/>
  <c r="CQ133" i="4" l="1"/>
  <c r="CW133" i="4"/>
  <c r="CS133" i="4"/>
  <c r="CV133" i="4"/>
  <c r="CR133" i="4"/>
  <c r="CU133" i="4"/>
  <c r="CX133" i="4"/>
  <c r="CT133" i="4"/>
  <c r="CZ134" i="4"/>
  <c r="DG134" i="4"/>
  <c r="DC134" i="4"/>
  <c r="DF134" i="4"/>
  <c r="DB134" i="4"/>
  <c r="DE134" i="4"/>
  <c r="DA134" i="4"/>
  <c r="DD134" i="4"/>
  <c r="CO135" i="4"/>
  <c r="CN134" i="4"/>
  <c r="CQ134" i="4" l="1"/>
  <c r="CX134" i="4"/>
  <c r="CT134" i="4"/>
  <c r="CW134" i="4"/>
  <c r="CS134" i="4"/>
  <c r="CV134" i="4"/>
  <c r="CR134" i="4"/>
  <c r="CU134" i="4"/>
  <c r="CZ135" i="4"/>
  <c r="DD135" i="4"/>
  <c r="DG135" i="4"/>
  <c r="DC135" i="4"/>
  <c r="DF135" i="4"/>
  <c r="DB135" i="4"/>
  <c r="DA135" i="4"/>
  <c r="DE135" i="4"/>
  <c r="CO136" i="4"/>
  <c r="CN135" i="4"/>
  <c r="CQ135" i="4" l="1"/>
  <c r="CU135" i="4"/>
  <c r="CX135" i="4"/>
  <c r="CT135" i="4"/>
  <c r="CW135" i="4"/>
  <c r="CS135" i="4"/>
  <c r="CR135" i="4"/>
  <c r="CV135" i="4"/>
  <c r="CZ136" i="4"/>
  <c r="DE136" i="4"/>
  <c r="DA136" i="4"/>
  <c r="DD136" i="4"/>
  <c r="DG136" i="4"/>
  <c r="DC136" i="4"/>
  <c r="DF136" i="4"/>
  <c r="DB136" i="4"/>
  <c r="CO137" i="4"/>
  <c r="CN136" i="4"/>
  <c r="CQ136" i="4" l="1"/>
  <c r="CV136" i="4"/>
  <c r="CR136" i="4"/>
  <c r="CU136" i="4"/>
  <c r="CX136" i="4"/>
  <c r="CT136" i="4"/>
  <c r="CW136" i="4"/>
  <c r="CS136" i="4"/>
  <c r="CZ137" i="4"/>
  <c r="DF137" i="4"/>
  <c r="DB137" i="4"/>
  <c r="DE137" i="4"/>
  <c r="DA137" i="4"/>
  <c r="DD137" i="4"/>
  <c r="DC137" i="4"/>
  <c r="DG137" i="4"/>
  <c r="CO138" i="4"/>
  <c r="CN137" i="4"/>
  <c r="CQ137" i="4" l="1"/>
  <c r="CW137" i="4"/>
  <c r="CS137" i="4"/>
  <c r="CV137" i="4"/>
  <c r="CR137" i="4"/>
  <c r="CU137" i="4"/>
  <c r="CT137" i="4"/>
  <c r="CX137" i="4"/>
  <c r="CZ138" i="4"/>
  <c r="DG138" i="4"/>
  <c r="DC138" i="4"/>
  <c r="DF138" i="4"/>
  <c r="DB138" i="4"/>
  <c r="DE138" i="4"/>
  <c r="DA138" i="4"/>
  <c r="DD138" i="4"/>
  <c r="CO139" i="4"/>
  <c r="CN138" i="4"/>
  <c r="CQ138" i="4" l="1"/>
  <c r="CX138" i="4"/>
  <c r="CT138" i="4"/>
  <c r="CW138" i="4"/>
  <c r="CS138" i="4"/>
  <c r="CV138" i="4"/>
  <c r="CR138" i="4"/>
  <c r="CU138" i="4"/>
  <c r="CZ139" i="4"/>
  <c r="DD139" i="4"/>
  <c r="DG139" i="4"/>
  <c r="DC139" i="4"/>
  <c r="DF139" i="4"/>
  <c r="DB139" i="4"/>
  <c r="DE139" i="4"/>
  <c r="DA139" i="4"/>
  <c r="CO140" i="4"/>
  <c r="CN139" i="4"/>
  <c r="CQ139" i="4" l="1"/>
  <c r="CU139" i="4"/>
  <c r="CX139" i="4"/>
  <c r="CT139" i="4"/>
  <c r="CW139" i="4"/>
  <c r="CS139" i="4"/>
  <c r="CV139" i="4"/>
  <c r="CR139" i="4"/>
  <c r="CZ140" i="4"/>
  <c r="DE140" i="4"/>
  <c r="DA140" i="4"/>
  <c r="DD140" i="4"/>
  <c r="DG140" i="4"/>
  <c r="DC140" i="4"/>
  <c r="DF140" i="4"/>
  <c r="DB140" i="4"/>
  <c r="CO141" i="4"/>
  <c r="CN140" i="4"/>
  <c r="CQ140" i="4" l="1"/>
  <c r="CV140" i="4"/>
  <c r="CR140" i="4"/>
  <c r="CU140" i="4"/>
  <c r="CX140" i="4"/>
  <c r="CT140" i="4"/>
  <c r="CW140" i="4"/>
  <c r="CS140" i="4"/>
  <c r="CZ141" i="4"/>
  <c r="DF141" i="4"/>
  <c r="DB141" i="4"/>
  <c r="DE141" i="4"/>
  <c r="DA141" i="4"/>
  <c r="DD141" i="4"/>
  <c r="DG141" i="4"/>
  <c r="DC141" i="4"/>
  <c r="CO142" i="4"/>
  <c r="CN141" i="4"/>
  <c r="CQ141" i="4" l="1"/>
  <c r="CW141" i="4"/>
  <c r="CS141" i="4"/>
  <c r="CV141" i="4"/>
  <c r="CR141" i="4"/>
  <c r="CU141" i="4"/>
  <c r="CX141" i="4"/>
  <c r="CT141" i="4"/>
  <c r="CZ142" i="4"/>
  <c r="DG142" i="4"/>
  <c r="DC142" i="4"/>
  <c r="DF142" i="4"/>
  <c r="DB142" i="4"/>
  <c r="DE142" i="4"/>
  <c r="DA142" i="4"/>
  <c r="DD142" i="4"/>
  <c r="CO143" i="4"/>
  <c r="CN142" i="4"/>
  <c r="CQ142" i="4" l="1"/>
  <c r="CX142" i="4"/>
  <c r="CT142" i="4"/>
  <c r="CW142" i="4"/>
  <c r="CS142" i="4"/>
  <c r="CV142" i="4"/>
  <c r="CR142" i="4"/>
  <c r="CU142" i="4"/>
  <c r="CZ143" i="4"/>
  <c r="DD143" i="4"/>
  <c r="DG143" i="4"/>
  <c r="DC143" i="4"/>
  <c r="DF143" i="4"/>
  <c r="DB143" i="4"/>
  <c r="DE143" i="4"/>
  <c r="DA143" i="4"/>
  <c r="CO144" i="4"/>
  <c r="CN143" i="4"/>
  <c r="CQ143" i="4" l="1"/>
  <c r="CU143" i="4"/>
  <c r="CX143" i="4"/>
  <c r="CT143" i="4"/>
  <c r="CW143" i="4"/>
  <c r="CS143" i="4"/>
  <c r="CV143" i="4"/>
  <c r="CR143" i="4"/>
  <c r="CZ144" i="4"/>
  <c r="DE144" i="4"/>
  <c r="DA144" i="4"/>
  <c r="DD144" i="4"/>
  <c r="DG144" i="4"/>
  <c r="DC144" i="4"/>
  <c r="DB144" i="4"/>
  <c r="DF144" i="4"/>
  <c r="CO145" i="4"/>
  <c r="CN144" i="4"/>
  <c r="CQ144" i="4" l="1"/>
  <c r="CV144" i="4"/>
  <c r="CR144" i="4"/>
  <c r="CU144" i="4"/>
  <c r="CX144" i="4"/>
  <c r="CT144" i="4"/>
  <c r="CS144" i="4"/>
  <c r="CW144" i="4"/>
  <c r="CZ145" i="4"/>
  <c r="DF145" i="4"/>
  <c r="DB145" i="4"/>
  <c r="DE145" i="4"/>
  <c r="DA145" i="4"/>
  <c r="DD145" i="4"/>
  <c r="DG145" i="4"/>
  <c r="DC145" i="4"/>
  <c r="CO146" i="4"/>
  <c r="CN145" i="4"/>
  <c r="CQ145" i="4" l="1"/>
  <c r="CW145" i="4"/>
  <c r="CS145" i="4"/>
  <c r="CV145" i="4"/>
  <c r="CR145" i="4"/>
  <c r="CU145" i="4"/>
  <c r="CX145" i="4"/>
  <c r="CT145" i="4"/>
  <c r="CZ146" i="4"/>
  <c r="DG146" i="4"/>
  <c r="DC146" i="4"/>
  <c r="DF146" i="4"/>
  <c r="DB146" i="4"/>
  <c r="DE146" i="4"/>
  <c r="DA146" i="4"/>
  <c r="DD146" i="4"/>
  <c r="CO147" i="4"/>
  <c r="CN146" i="4"/>
  <c r="CQ146" i="4" l="1"/>
  <c r="CX146" i="4"/>
  <c r="CT146" i="4"/>
  <c r="CW146" i="4"/>
  <c r="CS146" i="4"/>
  <c r="CV146" i="4"/>
  <c r="CR146" i="4"/>
  <c r="CU146" i="4"/>
  <c r="CZ147" i="4"/>
  <c r="DD147" i="4"/>
  <c r="DG147" i="4"/>
  <c r="DC147" i="4"/>
  <c r="DF147" i="4"/>
  <c r="DB147" i="4"/>
  <c r="DE147" i="4"/>
  <c r="DA147" i="4"/>
  <c r="CO148" i="4"/>
  <c r="CN147" i="4"/>
  <c r="CQ147" i="4" l="1"/>
  <c r="CU147" i="4"/>
  <c r="CX147" i="4"/>
  <c r="CT147" i="4"/>
  <c r="CW147" i="4"/>
  <c r="CS147" i="4"/>
  <c r="CV147" i="4"/>
  <c r="CR147" i="4"/>
  <c r="CZ148" i="4"/>
  <c r="DE148" i="4"/>
  <c r="DA148" i="4"/>
  <c r="DD148" i="4"/>
  <c r="DG148" i="4"/>
  <c r="DC148" i="4"/>
  <c r="DF148" i="4"/>
  <c r="DB148" i="4"/>
  <c r="CO149" i="4"/>
  <c r="CN148" i="4"/>
  <c r="CQ148" i="4" l="1"/>
  <c r="CV148" i="4"/>
  <c r="CR148" i="4"/>
  <c r="CU148" i="4"/>
  <c r="CX148" i="4"/>
  <c r="CT148" i="4"/>
  <c r="CW148" i="4"/>
  <c r="CS148" i="4"/>
  <c r="CZ149" i="4"/>
  <c r="DF149" i="4"/>
  <c r="DB149" i="4"/>
  <c r="DE149" i="4"/>
  <c r="DA149" i="4"/>
  <c r="DD149" i="4"/>
  <c r="DG149" i="4"/>
  <c r="DC149" i="4"/>
  <c r="CO150" i="4"/>
  <c r="CN149" i="4"/>
  <c r="CQ149" i="4" l="1"/>
  <c r="CW149" i="4"/>
  <c r="CS149" i="4"/>
  <c r="CV149" i="4"/>
  <c r="CR149" i="4"/>
  <c r="CU149" i="4"/>
  <c r="CX149" i="4"/>
  <c r="CT149" i="4"/>
  <c r="CZ150" i="4"/>
  <c r="DG150" i="4"/>
  <c r="DC150" i="4"/>
  <c r="DF150" i="4"/>
  <c r="DB150" i="4"/>
  <c r="DE150" i="4"/>
  <c r="DA150" i="4"/>
  <c r="DD150" i="4"/>
  <c r="CO151" i="4"/>
  <c r="CN150" i="4"/>
  <c r="CQ150" i="4" l="1"/>
  <c r="CX150" i="4"/>
  <c r="CT150" i="4"/>
  <c r="CW150" i="4"/>
  <c r="CS150" i="4"/>
  <c r="CV150" i="4"/>
  <c r="CR150" i="4"/>
  <c r="CU150" i="4"/>
  <c r="CZ151" i="4"/>
  <c r="DD151" i="4"/>
  <c r="DG151" i="4"/>
  <c r="DC151" i="4"/>
  <c r="DF151" i="4"/>
  <c r="DB151" i="4"/>
  <c r="DA151" i="4"/>
  <c r="DE151" i="4"/>
  <c r="CO152" i="4"/>
  <c r="CN151" i="4"/>
  <c r="CQ151" i="4" l="1"/>
  <c r="CU151" i="4"/>
  <c r="CX151" i="4"/>
  <c r="CT151" i="4"/>
  <c r="CW151" i="4"/>
  <c r="CS151" i="4"/>
  <c r="CR151" i="4"/>
  <c r="CV151" i="4"/>
  <c r="CZ152" i="4"/>
  <c r="DE152" i="4"/>
  <c r="DA152" i="4"/>
  <c r="DD152" i="4"/>
  <c r="DG152" i="4"/>
  <c r="DC152" i="4"/>
  <c r="DF152" i="4"/>
  <c r="DB152" i="4"/>
  <c r="CO153" i="4"/>
  <c r="CN152" i="4"/>
  <c r="CQ152" i="4" l="1"/>
  <c r="CV152" i="4"/>
  <c r="CR152" i="4"/>
  <c r="CU152" i="4"/>
  <c r="CX152" i="4"/>
  <c r="CT152" i="4"/>
  <c r="CW152" i="4"/>
  <c r="CS152" i="4"/>
  <c r="CZ153" i="4"/>
  <c r="DF153" i="4"/>
  <c r="DB153" i="4"/>
  <c r="DE153" i="4"/>
  <c r="DA153" i="4"/>
  <c r="DD153" i="4"/>
  <c r="DC153" i="4"/>
  <c r="DG153" i="4"/>
  <c r="CO154" i="4"/>
  <c r="CN153" i="4"/>
  <c r="CQ153" i="4" l="1"/>
  <c r="CW153" i="4"/>
  <c r="CS153" i="4"/>
  <c r="CV153" i="4"/>
  <c r="CR153" i="4"/>
  <c r="CU153" i="4"/>
  <c r="CT153" i="4"/>
  <c r="CX153" i="4"/>
  <c r="CZ154" i="4"/>
  <c r="DG154" i="4"/>
  <c r="DC154" i="4"/>
  <c r="DF154" i="4"/>
  <c r="DB154" i="4"/>
  <c r="DE154" i="4"/>
  <c r="DA154" i="4"/>
  <c r="DD154" i="4"/>
  <c r="CO155" i="4"/>
  <c r="CN154" i="4"/>
  <c r="CQ154" i="4" l="1"/>
  <c r="CX154" i="4"/>
  <c r="CT154" i="4"/>
  <c r="CW154" i="4"/>
  <c r="CS154" i="4"/>
  <c r="CV154" i="4"/>
  <c r="CR154" i="4"/>
  <c r="CU154" i="4"/>
  <c r="CZ155" i="4"/>
  <c r="DD155" i="4"/>
  <c r="DG155" i="4"/>
  <c r="DC155" i="4"/>
  <c r="DF155" i="4"/>
  <c r="DB155" i="4"/>
  <c r="DE155" i="4"/>
  <c r="DA155" i="4"/>
  <c r="CO156" i="4"/>
  <c r="CN155" i="4"/>
  <c r="CQ155" i="4" l="1"/>
  <c r="CU155" i="4"/>
  <c r="CX155" i="4"/>
  <c r="CT155" i="4"/>
  <c r="CW155" i="4"/>
  <c r="CS155" i="4"/>
  <c r="CV155" i="4"/>
  <c r="CR155" i="4"/>
  <c r="CZ156" i="4"/>
  <c r="DE156" i="4"/>
  <c r="DA156" i="4"/>
  <c r="DD156" i="4"/>
  <c r="DG156" i="4"/>
  <c r="DC156" i="4"/>
  <c r="DF156" i="4"/>
  <c r="DB156" i="4"/>
  <c r="CO157" i="4"/>
  <c r="CN156" i="4"/>
  <c r="CQ156" i="4" l="1"/>
  <c r="CV156" i="4"/>
  <c r="CR156" i="4"/>
  <c r="CU156" i="4"/>
  <c r="CX156" i="4"/>
  <c r="CT156" i="4"/>
  <c r="CW156" i="4"/>
  <c r="CS156" i="4"/>
  <c r="CZ157" i="4"/>
  <c r="DF157" i="4"/>
  <c r="DB157" i="4"/>
  <c r="DE157" i="4"/>
  <c r="DA157" i="4"/>
  <c r="DD157" i="4"/>
  <c r="DG157" i="4"/>
  <c r="DC157" i="4"/>
  <c r="CO158" i="4"/>
  <c r="CN157" i="4"/>
  <c r="CQ157" i="4" l="1"/>
  <c r="CW157" i="4"/>
  <c r="CS157" i="4"/>
  <c r="CV157" i="4"/>
  <c r="CR157" i="4"/>
  <c r="CU157" i="4"/>
  <c r="CX157" i="4"/>
  <c r="CT157" i="4"/>
  <c r="CZ158" i="4"/>
  <c r="DG158" i="4"/>
  <c r="DC158" i="4"/>
  <c r="DF158" i="4"/>
  <c r="DB158" i="4"/>
  <c r="DE158" i="4"/>
  <c r="DA158" i="4"/>
  <c r="DD158" i="4"/>
  <c r="CO159" i="4"/>
  <c r="CN158" i="4"/>
  <c r="CQ158" i="4" l="1"/>
  <c r="CX158" i="4"/>
  <c r="CT158" i="4"/>
  <c r="CW158" i="4"/>
  <c r="CS158" i="4"/>
  <c r="CV158" i="4"/>
  <c r="CR158" i="4"/>
  <c r="CU158" i="4"/>
  <c r="CZ159" i="4"/>
  <c r="DD159" i="4"/>
  <c r="DG159" i="4"/>
  <c r="DC159" i="4"/>
  <c r="DF159" i="4"/>
  <c r="DB159" i="4"/>
  <c r="DE159" i="4"/>
  <c r="DA159" i="4"/>
  <c r="CO160" i="4"/>
  <c r="CN159" i="4"/>
  <c r="CQ159" i="4" l="1"/>
  <c r="CU159" i="4"/>
  <c r="CX159" i="4"/>
  <c r="CT159" i="4"/>
  <c r="CW159" i="4"/>
  <c r="CS159" i="4"/>
  <c r="CV159" i="4"/>
  <c r="CR159" i="4"/>
  <c r="CZ160" i="4"/>
  <c r="DE160" i="4"/>
  <c r="DA160" i="4"/>
  <c r="DD160" i="4"/>
  <c r="DG160" i="4"/>
  <c r="DC160" i="4"/>
  <c r="DB160" i="4"/>
  <c r="DF160" i="4"/>
  <c r="CO161" i="4"/>
  <c r="CN160" i="4"/>
  <c r="CQ160" i="4" l="1"/>
  <c r="CV160" i="4"/>
  <c r="CR160" i="4"/>
  <c r="CU160" i="4"/>
  <c r="CX160" i="4"/>
  <c r="CT160" i="4"/>
  <c r="CS160" i="4"/>
  <c r="CW160" i="4"/>
  <c r="CZ161" i="4"/>
  <c r="DF161" i="4"/>
  <c r="DB161" i="4"/>
  <c r="DE161" i="4"/>
  <c r="DA161" i="4"/>
  <c r="DD161" i="4"/>
  <c r="DG161" i="4"/>
  <c r="DC161" i="4"/>
  <c r="CO162" i="4"/>
  <c r="CN161" i="4"/>
  <c r="CQ161" i="4" l="1"/>
  <c r="CW161" i="4"/>
  <c r="CS161" i="4"/>
  <c r="CV161" i="4"/>
  <c r="CR161" i="4"/>
  <c r="CU161" i="4"/>
  <c r="CX161" i="4"/>
  <c r="CT161" i="4"/>
  <c r="CZ162" i="4"/>
  <c r="DG162" i="4"/>
  <c r="DC162" i="4"/>
  <c r="DF162" i="4"/>
  <c r="DB162" i="4"/>
  <c r="DE162" i="4"/>
  <c r="DA162" i="4"/>
  <c r="DD162" i="4"/>
  <c r="CO163" i="4"/>
  <c r="CN162" i="4"/>
  <c r="CQ162" i="4" l="1"/>
  <c r="CX162" i="4"/>
  <c r="CT162" i="4"/>
  <c r="CW162" i="4"/>
  <c r="CS162" i="4"/>
  <c r="CV162" i="4"/>
  <c r="CR162" i="4"/>
  <c r="CU162" i="4"/>
  <c r="CZ163" i="4"/>
  <c r="DD163" i="4"/>
  <c r="DG163" i="4"/>
  <c r="DC163" i="4"/>
  <c r="DF163" i="4"/>
  <c r="DB163" i="4"/>
  <c r="DA163" i="4"/>
  <c r="DE163" i="4"/>
  <c r="CO164" i="4"/>
  <c r="CN163" i="4"/>
  <c r="CQ163" i="4" l="1"/>
  <c r="CU163" i="4"/>
  <c r="CX163" i="4"/>
  <c r="CT163" i="4"/>
  <c r="CW163" i="4"/>
  <c r="CS163" i="4"/>
  <c r="CV163" i="4"/>
  <c r="CR163" i="4"/>
  <c r="CZ164" i="4"/>
  <c r="DE164" i="4"/>
  <c r="DA164" i="4"/>
  <c r="DD164" i="4"/>
  <c r="DG164" i="4"/>
  <c r="DC164" i="4"/>
  <c r="DF164" i="4"/>
  <c r="DB164" i="4"/>
  <c r="CO165" i="4"/>
  <c r="CN164" i="4"/>
  <c r="CQ164" i="4" l="1"/>
  <c r="CV164" i="4"/>
  <c r="CR164" i="4"/>
  <c r="CU164" i="4"/>
  <c r="CX164" i="4"/>
  <c r="CT164" i="4"/>
  <c r="CW164" i="4"/>
  <c r="CS164" i="4"/>
  <c r="CZ165" i="4"/>
  <c r="DF165" i="4"/>
  <c r="DB165" i="4"/>
  <c r="DE165" i="4"/>
  <c r="DA165" i="4"/>
  <c r="DD165" i="4"/>
  <c r="DG165" i="4"/>
  <c r="DC165" i="4"/>
  <c r="CO166" i="4"/>
  <c r="CN165" i="4"/>
  <c r="CQ165" i="4" l="1"/>
  <c r="CW165" i="4"/>
  <c r="CS165" i="4"/>
  <c r="CV165" i="4"/>
  <c r="CR165" i="4"/>
  <c r="CU165" i="4"/>
  <c r="CX165" i="4"/>
  <c r="CT165" i="4"/>
  <c r="CZ166" i="4"/>
  <c r="DG166" i="4"/>
  <c r="DC166" i="4"/>
  <c r="DF166" i="4"/>
  <c r="DB166" i="4"/>
  <c r="DE166" i="4"/>
  <c r="DA166" i="4"/>
  <c r="DD166" i="4"/>
  <c r="CO167" i="4"/>
  <c r="CN166" i="4"/>
  <c r="CQ166" i="4" l="1"/>
  <c r="CX166" i="4"/>
  <c r="CT166" i="4"/>
  <c r="CW166" i="4"/>
  <c r="CS166" i="4"/>
  <c r="CV166" i="4"/>
  <c r="CR166" i="4"/>
  <c r="CU166" i="4"/>
  <c r="CZ167" i="4"/>
  <c r="DD167" i="4"/>
  <c r="DG167" i="4"/>
  <c r="DC167" i="4"/>
  <c r="DF167" i="4"/>
  <c r="DB167" i="4"/>
  <c r="DA167" i="4"/>
  <c r="DE167" i="4"/>
  <c r="CO168" i="4"/>
  <c r="CN167" i="4"/>
  <c r="CQ167" i="4" l="1"/>
  <c r="CU167" i="4"/>
  <c r="CX167" i="4"/>
  <c r="CT167" i="4"/>
  <c r="CW167" i="4"/>
  <c r="CS167" i="4"/>
  <c r="CR167" i="4"/>
  <c r="CV167" i="4"/>
  <c r="CZ168" i="4"/>
  <c r="DE168" i="4"/>
  <c r="DA168" i="4"/>
  <c r="DD168" i="4"/>
  <c r="DG168" i="4"/>
  <c r="DC168" i="4"/>
  <c r="DF168" i="4"/>
  <c r="DB168" i="4"/>
  <c r="CO169" i="4"/>
  <c r="CN168" i="4"/>
  <c r="CQ168" i="4" l="1"/>
  <c r="CV168" i="4"/>
  <c r="CR168" i="4"/>
  <c r="CU168" i="4"/>
  <c r="CX168" i="4"/>
  <c r="CT168" i="4"/>
  <c r="CW168" i="4"/>
  <c r="CS168" i="4"/>
  <c r="CZ169" i="4"/>
  <c r="DF169" i="4"/>
  <c r="DB169" i="4"/>
  <c r="DE169" i="4"/>
  <c r="DA169" i="4"/>
  <c r="DD169" i="4"/>
  <c r="DC169" i="4"/>
  <c r="DG169" i="4"/>
  <c r="CO170" i="4"/>
  <c r="CN169" i="4"/>
  <c r="CQ169" i="4" l="1"/>
  <c r="CW169" i="4"/>
  <c r="CS169" i="4"/>
  <c r="CV169" i="4"/>
  <c r="CR169" i="4"/>
  <c r="CU169" i="4"/>
  <c r="CT169" i="4"/>
  <c r="CX169" i="4"/>
  <c r="CZ170" i="4"/>
  <c r="DG170" i="4"/>
  <c r="DC170" i="4"/>
  <c r="DF170" i="4"/>
  <c r="DB170" i="4"/>
  <c r="DE170" i="4"/>
  <c r="DA170" i="4"/>
  <c r="DD170" i="4"/>
  <c r="CO171" i="4"/>
  <c r="CN170" i="4"/>
  <c r="CQ170" i="4" l="1"/>
  <c r="CX170" i="4"/>
  <c r="CT170" i="4"/>
  <c r="CW170" i="4"/>
  <c r="CS170" i="4"/>
  <c r="CV170" i="4"/>
  <c r="CR170" i="4"/>
  <c r="CU170" i="4"/>
  <c r="CZ171" i="4"/>
  <c r="DD171" i="4"/>
  <c r="DG171" i="4"/>
  <c r="DC171" i="4"/>
  <c r="DF171" i="4"/>
  <c r="DB171" i="4"/>
  <c r="DE171" i="4"/>
  <c r="DA171" i="4"/>
  <c r="CO172" i="4"/>
  <c r="CN171" i="4"/>
  <c r="CQ171" i="4" l="1"/>
  <c r="CU171" i="4"/>
  <c r="CX171" i="4"/>
  <c r="CT171" i="4"/>
  <c r="CW171" i="4"/>
  <c r="CS171" i="4"/>
  <c r="CV171" i="4"/>
  <c r="CR171" i="4"/>
  <c r="CZ172" i="4"/>
  <c r="DE172" i="4"/>
  <c r="DA172" i="4"/>
  <c r="DD172" i="4"/>
  <c r="DG172" i="4"/>
  <c r="DC172" i="4"/>
  <c r="DB172" i="4"/>
  <c r="DF172" i="4"/>
  <c r="CO173" i="4"/>
  <c r="CN172" i="4"/>
  <c r="CQ172" i="4" l="1"/>
  <c r="CV172" i="4"/>
  <c r="CR172" i="4"/>
  <c r="CU172" i="4"/>
  <c r="CX172" i="4"/>
  <c r="CT172" i="4"/>
  <c r="CW172" i="4"/>
  <c r="CS172" i="4"/>
  <c r="CZ173" i="4"/>
  <c r="DF173" i="4"/>
  <c r="DB173" i="4"/>
  <c r="DE173" i="4"/>
  <c r="DA173" i="4"/>
  <c r="DD173" i="4"/>
  <c r="DG173" i="4"/>
  <c r="DC173" i="4"/>
  <c r="CO174" i="4"/>
  <c r="CN173" i="4"/>
  <c r="CQ173" i="4" l="1"/>
  <c r="CW173" i="4"/>
  <c r="CS173" i="4"/>
  <c r="CV173" i="4"/>
  <c r="CR173" i="4"/>
  <c r="CU173" i="4"/>
  <c r="CX173" i="4"/>
  <c r="CT173" i="4"/>
  <c r="CZ174" i="4"/>
  <c r="DG174" i="4"/>
  <c r="DC174" i="4"/>
  <c r="DF174" i="4"/>
  <c r="DB174" i="4"/>
  <c r="DE174" i="4"/>
  <c r="DA174" i="4"/>
  <c r="DD174" i="4"/>
  <c r="CO175" i="4"/>
  <c r="CN174" i="4"/>
  <c r="CQ174" i="4" l="1"/>
  <c r="CX174" i="4"/>
  <c r="CT174" i="4"/>
  <c r="CW174" i="4"/>
  <c r="CS174" i="4"/>
  <c r="CV174" i="4"/>
  <c r="CR174" i="4"/>
  <c r="CU174" i="4"/>
  <c r="CZ175" i="4"/>
  <c r="DD175" i="4"/>
  <c r="DG175" i="4"/>
  <c r="DC175" i="4"/>
  <c r="DF175" i="4"/>
  <c r="DB175" i="4"/>
  <c r="DA175" i="4"/>
  <c r="DE175" i="4"/>
  <c r="CO176" i="4"/>
  <c r="CN175" i="4"/>
  <c r="CQ175" i="4" l="1"/>
  <c r="CU175" i="4"/>
  <c r="CX175" i="4"/>
  <c r="CT175" i="4"/>
  <c r="CW175" i="4"/>
  <c r="CS175" i="4"/>
  <c r="CV175" i="4"/>
  <c r="CR175" i="4"/>
  <c r="CZ176" i="4"/>
  <c r="DE176" i="4"/>
  <c r="DA176" i="4"/>
  <c r="DD176" i="4"/>
  <c r="DG176" i="4"/>
  <c r="DC176" i="4"/>
  <c r="DB176" i="4"/>
  <c r="DF176" i="4"/>
  <c r="CO177" i="4"/>
  <c r="CN176" i="4"/>
  <c r="CQ176" i="4" l="1"/>
  <c r="CV176" i="4"/>
  <c r="CR176" i="4"/>
  <c r="CU176" i="4"/>
  <c r="CX176" i="4"/>
  <c r="CT176" i="4"/>
  <c r="CS176" i="4"/>
  <c r="CW176" i="4"/>
  <c r="CZ177" i="4"/>
  <c r="DF177" i="4"/>
  <c r="DB177" i="4"/>
  <c r="DE177" i="4"/>
  <c r="DA177" i="4"/>
  <c r="DD177" i="4"/>
  <c r="DG177" i="4"/>
  <c r="DC177" i="4"/>
  <c r="CO178" i="4"/>
  <c r="CN177" i="4"/>
  <c r="CQ177" i="4" l="1"/>
  <c r="CW177" i="4"/>
  <c r="CS177" i="4"/>
  <c r="CV177" i="4"/>
  <c r="CR177" i="4"/>
  <c r="CU177" i="4"/>
  <c r="CX177" i="4"/>
  <c r="CT177" i="4"/>
  <c r="CZ178" i="4"/>
  <c r="DG178" i="4"/>
  <c r="BI10" i="5" s="1"/>
  <c r="DC178" i="4"/>
  <c r="BE10" i="5" s="1"/>
  <c r="DF178" i="4"/>
  <c r="BH10" i="5" s="1"/>
  <c r="DB178" i="4"/>
  <c r="BD10" i="5" s="1"/>
  <c r="DE178" i="4"/>
  <c r="BG10" i="5" s="1"/>
  <c r="DA178" i="4"/>
  <c r="BC10" i="5" s="1"/>
  <c r="DD178" i="4"/>
  <c r="BF10" i="5" s="1"/>
  <c r="BB10" i="5"/>
  <c r="CO7" i="4"/>
  <c r="CO5" i="4" s="1"/>
  <c r="CN178" i="4"/>
  <c r="CQ178" i="4" l="1"/>
  <c r="BB9" i="5" s="1"/>
  <c r="CX178" i="4"/>
  <c r="BI9" i="5" s="1"/>
  <c r="CT178" i="4"/>
  <c r="BE9" i="5" s="1"/>
  <c r="CW178" i="4"/>
  <c r="BH9" i="5" s="1"/>
  <c r="CS178" i="4"/>
  <c r="BD9" i="5" s="1"/>
  <c r="CV178" i="4"/>
  <c r="BG9" i="5" s="1"/>
  <c r="CR178" i="4"/>
  <c r="BC9" i="5" s="1"/>
  <c r="CU178" i="4"/>
  <c r="BF9" i="5" s="1"/>
  <c r="BB8" i="5"/>
  <c r="BB19" i="5" s="1"/>
  <c r="BD8" i="5"/>
  <c r="BD19" i="5" s="1"/>
  <c r="S13" i="5" s="1"/>
  <c r="BF8" i="5"/>
  <c r="BF19" i="5" s="1"/>
  <c r="S17" i="5" s="1"/>
  <c r="BH8" i="5"/>
  <c r="BH19" i="5" s="1"/>
  <c r="S21" i="5" s="1"/>
  <c r="BC8" i="5"/>
  <c r="BC19" i="5" s="1"/>
  <c r="S11" i="5" s="1"/>
  <c r="BE8" i="5"/>
  <c r="BE19" i="5" s="1"/>
  <c r="S15" i="5" s="1"/>
  <c r="BG8" i="5"/>
  <c r="BG19" i="5" s="1"/>
  <c r="S19" i="5" s="1"/>
  <c r="BI8" i="5"/>
  <c r="BI19" i="5" s="1"/>
  <c r="S23" i="5" s="1"/>
  <c r="BB12" i="5"/>
  <c r="BB21" i="5" s="1"/>
  <c r="AI9" i="5" s="1"/>
  <c r="BD12" i="5"/>
  <c r="BD21" i="5" s="1"/>
  <c r="AI13" i="5" s="1"/>
  <c r="BD11" i="5"/>
  <c r="BD20" i="5" s="1"/>
  <c r="AA13" i="5" s="1"/>
  <c r="BF12" i="5"/>
  <c r="BF21" i="5" s="1"/>
  <c r="AI17" i="5" s="1"/>
  <c r="BF11" i="5"/>
  <c r="BF20" i="5" s="1"/>
  <c r="AA17" i="5" s="1"/>
  <c r="BH11" i="5"/>
  <c r="BH20" i="5" s="1"/>
  <c r="AA21" i="5" s="1"/>
  <c r="BH12" i="5"/>
  <c r="BH21" i="5" s="1"/>
  <c r="AI21" i="5" s="1"/>
  <c r="BC12" i="5"/>
  <c r="BC21" i="5" s="1"/>
  <c r="AI11" i="5" s="1"/>
  <c r="BC11" i="5"/>
  <c r="BC20" i="5" s="1"/>
  <c r="AA11" i="5" s="1"/>
  <c r="BE12" i="5"/>
  <c r="BE21" i="5" s="1"/>
  <c r="AI15" i="5" s="1"/>
  <c r="BE11" i="5"/>
  <c r="BE20" i="5" s="1"/>
  <c r="AA15" i="5" s="1"/>
  <c r="BG11" i="5"/>
  <c r="BG20" i="5" s="1"/>
  <c r="AA19" i="5" s="1"/>
  <c r="BG12" i="5"/>
  <c r="BG21" i="5" s="1"/>
  <c r="AI19" i="5" s="1"/>
  <c r="BI12" i="5"/>
  <c r="BI21" i="5" s="1"/>
  <c r="AI23" i="5" s="1"/>
  <c r="BI11" i="5"/>
  <c r="BI20" i="5" s="1"/>
  <c r="AA23" i="5" s="1"/>
  <c r="BB11" i="5"/>
  <c r="BB20" i="5" s="1"/>
  <c r="AA9" i="5" s="1"/>
  <c r="CN7" i="4"/>
  <c r="CN5" i="4" s="1"/>
  <c r="S9" i="5" l="1"/>
  <c r="BD7" i="5"/>
  <c r="BD18" i="5" s="1"/>
  <c r="K13" i="5" s="1"/>
  <c r="BF7" i="5"/>
  <c r="BF18" i="5" s="1"/>
  <c r="K17" i="5" s="1"/>
  <c r="BB7" i="5"/>
  <c r="BB18" i="5" s="1"/>
  <c r="BG7" i="5"/>
  <c r="BG18" i="5" s="1"/>
  <c r="K19" i="5" s="1"/>
  <c r="BI7" i="5"/>
  <c r="BI18" i="5" s="1"/>
  <c r="K23" i="5" s="1"/>
  <c r="BH7" i="5"/>
  <c r="BH18" i="5" s="1"/>
  <c r="K21" i="5" s="1"/>
  <c r="BC7" i="5"/>
  <c r="BC18" i="5" s="1"/>
  <c r="K11" i="5" s="1"/>
  <c r="BE7" i="5"/>
  <c r="BE18" i="5" s="1"/>
  <c r="K15" i="5" s="1"/>
  <c r="K9" i="5" l="1"/>
</calcChain>
</file>

<file path=xl/sharedStrings.xml><?xml version="1.0" encoding="utf-8"?>
<sst xmlns="http://schemas.openxmlformats.org/spreadsheetml/2006/main" count="152" uniqueCount="116">
  <si>
    <t>GBP</t>
  </si>
  <si>
    <t>USD</t>
  </si>
  <si>
    <t>ZAR</t>
  </si>
  <si>
    <t>JPY</t>
  </si>
  <si>
    <t>EUR</t>
  </si>
  <si>
    <t>CAD</t>
  </si>
  <si>
    <t>BRL</t>
  </si>
  <si>
    <t>AUD</t>
  </si>
  <si>
    <r>
      <t>Value as a World Currency (</t>
    </r>
    <r>
      <rPr>
        <b/>
        <sz val="11"/>
        <color theme="1"/>
        <rFont val="Calibri"/>
        <family val="2"/>
      </rPr>
      <t>₩</t>
    </r>
    <r>
      <rPr>
        <b/>
        <sz val="11"/>
        <color theme="1"/>
        <rFont val="Calibri"/>
        <family val="2"/>
        <scheme val="minor"/>
      </rPr>
      <t>)</t>
    </r>
  </si>
  <si>
    <t>Strength</t>
  </si>
  <si>
    <t>Last</t>
  </si>
  <si>
    <t>Your Money</t>
  </si>
  <si>
    <t>Total Value</t>
  </si>
  <si>
    <t>Made/Lost</t>
  </si>
  <si>
    <t>Starting Value</t>
  </si>
  <si>
    <t>Game Start</t>
  </si>
  <si>
    <t>Game End</t>
  </si>
  <si>
    <t>Amount of Currency Held</t>
  </si>
  <si>
    <t>►</t>
  </si>
  <si>
    <t>▼</t>
  </si>
  <si>
    <t>▲</t>
  </si>
  <si>
    <t>₩ Rate</t>
  </si>
  <si>
    <t>Last ₩ Rate</t>
  </si>
  <si>
    <t>NOW</t>
  </si>
  <si>
    <t>Date &amp; Time</t>
  </si>
  <si>
    <t>Round Down</t>
  </si>
  <si>
    <t>Random Numbers</t>
  </si>
  <si>
    <t>Currency Market</t>
  </si>
  <si>
    <t>Filter</t>
  </si>
  <si>
    <t>₩</t>
  </si>
  <si>
    <t>Expert Tips</t>
  </si>
  <si>
    <t>6 Hour Prediction</t>
  </si>
  <si>
    <t>Next 6 Hours</t>
  </si>
  <si>
    <t>Next 12 Hours</t>
  </si>
  <si>
    <t>Risk of Crash</t>
  </si>
  <si>
    <t>Expert</t>
  </si>
  <si>
    <t>12 Hour Prediction</t>
  </si>
  <si>
    <t>Chance of Soar</t>
  </si>
  <si>
    <t>6 Hour Prediction Figures</t>
  </si>
  <si>
    <t>12 Hour Prediction Figures</t>
  </si>
  <si>
    <t>⚠️</t>
  </si>
  <si>
    <t>👍</t>
  </si>
  <si>
    <t>Currency Change</t>
  </si>
  <si>
    <t>Currencies</t>
  </si>
  <si>
    <t>Status</t>
  </si>
  <si>
    <t>Sell</t>
  </si>
  <si>
    <t>Value</t>
  </si>
  <si>
    <t>Buy</t>
  </si>
  <si>
    <t>Fee</t>
  </si>
  <si>
    <t>Value Purchased</t>
  </si>
  <si>
    <t>Converted Value</t>
  </si>
  <si>
    <t>Active</t>
  </si>
  <si>
    <t>Complete</t>
  </si>
  <si>
    <t>Money after sale</t>
  </si>
  <si>
    <t>Selling Currency</t>
  </si>
  <si>
    <t>Purchased Currency</t>
  </si>
  <si>
    <t>Bureau de Change</t>
  </si>
  <si>
    <t>Purchasing Currency</t>
  </si>
  <si>
    <t>Date to Use</t>
  </si>
  <si>
    <t>Time Stamp</t>
  </si>
  <si>
    <t>Selling</t>
  </si>
  <si>
    <t>Buying</t>
  </si>
  <si>
    <t>Exchange Fee</t>
  </si>
  <si>
    <t>Opening Amount</t>
  </si>
  <si>
    <t>Calculated Amount</t>
  </si>
  <si>
    <t>Actual Amount</t>
  </si>
  <si>
    <t>Date Stamp</t>
  </si>
  <si>
    <t>Total Fees</t>
  </si>
  <si>
    <t>Fees - ₩</t>
  </si>
  <si>
    <t>Total Fees - ₩</t>
  </si>
  <si>
    <t>Game Results</t>
  </si>
  <si>
    <t>Ending Value</t>
  </si>
  <si>
    <t>Value Made</t>
  </si>
  <si>
    <t>Trades</t>
  </si>
  <si>
    <t>Rank</t>
  </si>
  <si>
    <t>Trades (L-H)</t>
  </si>
  <si>
    <t>Select</t>
  </si>
  <si>
    <t>Outstanding</t>
  </si>
  <si>
    <t>Line Complete</t>
  </si>
  <si>
    <t>End</t>
  </si>
  <si>
    <t>Game Over</t>
  </si>
  <si>
    <t>Current</t>
  </si>
  <si>
    <t>Starting Default</t>
  </si>
  <si>
    <t>Number of Games</t>
  </si>
  <si>
    <t>Start Each</t>
  </si>
  <si>
    <t>Start Date</t>
  </si>
  <si>
    <t>Start Date &amp; Time</t>
  </si>
  <si>
    <t>Thank you for downloading this Currency Trading Game.
Please read the instructions below before commencing.</t>
  </si>
  <si>
    <t>Please read these notes explaining how to use this spreadsheet</t>
  </si>
  <si>
    <t>Editable Cells</t>
  </si>
  <si>
    <t>The red headers usually identifies cells where you can enter or edit information.</t>
  </si>
  <si>
    <t>Calculated Cells</t>
  </si>
  <si>
    <t>The green headers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</si>
  <si>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</si>
  <si>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</si>
  <si>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Please read the following section before using this spreadsheet Completing this will set up a new game).</t>
  </si>
  <si>
    <t>2. Once step 1 is complete, that will create new random numbers, simply select the starting date and time below.</t>
  </si>
  <si>
    <t>Starting Date &amp; Time</t>
  </si>
  <si>
    <t>Once you've completed the two steps above, you can continue to the game.</t>
  </si>
  <si>
    <t>Copy this data (random number generator) and paste VALUES in the next box</t>
  </si>
  <si>
    <t>Paste the VALUES of the data to the left here, to reset for a new game</t>
  </si>
  <si>
    <t>This currency trading game spreadsheet was created by</t>
  </si>
  <si>
    <t>Currency Trading Game</t>
  </si>
  <si>
    <t>© Sumcor Ltd - Trading as Spreadsheet Solutions</t>
  </si>
  <si>
    <t>DO not delete or move data or cells. You can use clear contents to remove any data (in order to clear the sheet for a new game).</t>
  </si>
  <si>
    <t>As you progress in the game, you can see the last 24 hours of currency change activity. All currencies will show, unless you selec a single currency to the left. You can also see the World Currency rate.</t>
  </si>
  <si>
    <t>As you buy and sell currencies (Bureau de Change), these figures will update accordingly. You can see the values of each currency in the World Currency. You can also see the current (and last) strength of each currency.</t>
  </si>
  <si>
    <t>Inn order to buy one currency by selling another, simply complete the 3 red sections below, and then confirm the sale by selecting the Date &amp; Time in the red headered column. A sale is only confirmed when you select the date and time (see the Status column). You can't sell more of one currency than you actually have available.</t>
  </si>
  <si>
    <t>How will the currency perform over the next 6 and 12 hours, are there any crash warnings, or does the currency look like it will soar? These tips are taken from data on this spreadsheet. As per a normal situation, they may be wrong, so you need to decide whether or not you are going to act on these tips.</t>
  </si>
  <si>
    <t>When each game is complete, and before you clear the data and start a new game, simply select each of the cells under the red headers. That will keep the results of this game, in order to rank all completed games. Once done, you can clear the other data and start a new game.</t>
  </si>
  <si>
    <t>If you'd like to see how this game works, watch the demo video.</t>
  </si>
  <si>
    <t>Here are our 4 main ranges of products, what do you need for your business?</t>
  </si>
  <si>
    <t>Watch the demo on YouTube</t>
  </si>
  <si>
    <t>Select a range below</t>
  </si>
  <si>
    <t>SSS10090 - Currency Game</t>
  </si>
  <si>
    <t>1. Copy ALL the cells in the black box, under the green header, and paste VALUES in the black box under the red header.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</si>
</sst>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Red]\-&quot;£&quot;#,##0.00"/>
    <numFmt numFmtId="164" formatCode="[$$-409]#,##0.00_ ;[Red]\-[$$-409]#,##0.00\ "/>
    <numFmt numFmtId="165" formatCode="[$R-1C09]#,##0.00;[Red]\-[$R-1C09]#,##0.00"/>
    <numFmt numFmtId="166" formatCode="[$€-2]\ #,##0.00;[Red]\-[$€-2]\ #,##0.00"/>
    <numFmt numFmtId="167" formatCode="[$R$-416]\ #,##0.00;[Red]\-[$R$-416]\ #,##0.00"/>
    <numFmt numFmtId="168" formatCode="[$¥-411]#,##0.00;[Red]\-[$¥-411]#,##0.00"/>
    <numFmt numFmtId="169" formatCode="\₩\ #,##0.00_ ;[Red]\-\₩\ #,##0.00\ "/>
    <numFmt numFmtId="170" formatCode="dd\ mmm\ yyyy\ hh:mm"/>
    <numFmt numFmtId="171" formatCode="[h]:mm"/>
    <numFmt numFmtId="172" formatCode="#,##0.00_ ;[Red]\-#,##0.00\ "/>
    <numFmt numFmtId="173" formatCode="#,##0.000_ ;[Red]\-#,##0.000\ "/>
  </numFmts>
  <fonts count="21" x14ac:knownFonts="1">
    <font>
      <sz val="11"/>
      <color theme="1"/>
      <name val="Calibri"/>
      <family val="2"/>
      <scheme val="minor"/>
    </font>
    <font>
      <b/>
      <sz val="11"/>
      <color theme="1"/>
      <name val="Calibri"/>
      <family val="2"/>
      <scheme val="minor"/>
    </font>
    <font>
      <b/>
      <sz val="14"/>
      <color theme="1"/>
      <name val="Calibri"/>
      <family val="2"/>
      <scheme val="minor"/>
    </font>
    <font>
      <b/>
      <sz val="11"/>
      <color theme="1"/>
      <name val="Calibri"/>
      <family val="2"/>
    </font>
    <font>
      <sz val="16"/>
      <color theme="1"/>
      <name val="Calibri"/>
      <family val="2"/>
      <scheme val="minor"/>
    </font>
    <font>
      <b/>
      <sz val="11"/>
      <color theme="0"/>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sz val="18"/>
      <color theme="1"/>
      <name val="Calibri"/>
      <family val="2"/>
      <scheme val="minor"/>
    </font>
    <font>
      <b/>
      <u/>
      <sz val="11"/>
      <color theme="1"/>
      <name val="Calibri"/>
      <family val="2"/>
      <scheme val="minor"/>
    </font>
    <font>
      <b/>
      <sz val="20"/>
      <color theme="0"/>
      <name val="Calibri"/>
      <family val="2"/>
      <scheme val="minor"/>
    </font>
    <font>
      <b/>
      <sz val="11"/>
      <color theme="0" tint="-0.499984740745262"/>
      <name val="Calibri"/>
      <family val="2"/>
      <scheme val="minor"/>
    </font>
    <font>
      <b/>
      <sz val="18"/>
      <color theme="0"/>
      <name val="Calibri"/>
      <family val="2"/>
      <scheme val="minor"/>
    </font>
    <font>
      <b/>
      <sz val="18"/>
      <color theme="1"/>
      <name val="Calibri"/>
      <family val="2"/>
      <scheme val="minor"/>
    </font>
    <font>
      <b/>
      <sz val="8"/>
      <color theme="1"/>
      <name val="Calibri"/>
      <family val="2"/>
      <scheme val="minor"/>
    </font>
    <font>
      <b/>
      <sz val="14"/>
      <color theme="0"/>
      <name val="Calibri"/>
      <family val="2"/>
      <scheme val="minor"/>
    </font>
    <font>
      <sz val="20"/>
      <color theme="1"/>
      <name val="Calibri"/>
      <family val="2"/>
      <scheme val="minor"/>
    </font>
    <font>
      <sz val="20"/>
      <color rgb="FF00B050"/>
      <name val="Calibri"/>
      <family val="2"/>
      <scheme val="minor"/>
    </font>
    <font>
      <sz val="20"/>
      <color rgb="FFFF6600"/>
      <name val="Calibri"/>
      <family val="2"/>
      <scheme val="minor"/>
    </font>
    <font>
      <sz val="11"/>
      <color theme="0" tint="-0.249977111117893"/>
      <name val="Calibri"/>
      <family val="2"/>
      <scheme val="minor"/>
    </font>
  </fonts>
  <fills count="15">
    <fill>
      <patternFill patternType="none"/>
    </fill>
    <fill>
      <patternFill patternType="gray125"/>
    </fill>
    <fill>
      <patternFill patternType="solid">
        <fgColor rgb="FF00B050"/>
        <bgColor indexed="64"/>
      </patternFill>
    </fill>
    <fill>
      <patternFill patternType="solid">
        <fgColor rgb="FFFF0000"/>
        <bgColor indexed="64"/>
      </patternFill>
    </fill>
    <fill>
      <patternFill patternType="solid">
        <fgColor rgb="FFFFC000"/>
        <bgColor indexed="64"/>
      </patternFill>
    </fill>
    <fill>
      <patternFill patternType="solid">
        <fgColor rgb="FFAC230C"/>
        <bgColor indexed="64"/>
      </patternFill>
    </fill>
    <fill>
      <patternFill patternType="solid">
        <fgColor theme="0"/>
        <bgColor indexed="64"/>
      </patternFill>
    </fill>
    <fill>
      <patternFill patternType="solid">
        <fgColor rgb="FF2B723E"/>
        <bgColor indexed="64"/>
      </patternFill>
    </fill>
    <fill>
      <patternFill patternType="solid">
        <fgColor rgb="FFC00000"/>
        <bgColor indexed="64"/>
      </patternFill>
    </fill>
    <fill>
      <patternFill patternType="solid">
        <fgColor theme="9" tint="-0.249977111117893"/>
        <bgColor indexed="64"/>
      </patternFill>
    </fill>
    <fill>
      <patternFill patternType="solid">
        <fgColor theme="9" tint="-0.499984740745262"/>
        <bgColor indexed="64"/>
      </patternFill>
    </fill>
    <fill>
      <patternFill patternType="solid">
        <fgColor rgb="FF68000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s>
  <cellStyleXfs count="1">
    <xf numFmtId="0" fontId="0" fillId="0" borderId="0"/>
  </cellStyleXfs>
  <cellXfs count="350">
    <xf numFmtId="0" fontId="0" fillId="0" borderId="0" xfId="0"/>
    <xf numFmtId="0" fontId="0" fillId="0" borderId="0" xfId="0" applyAlignment="1" applyProtection="1">
      <alignment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10" fillId="0" borderId="0" xfId="0" applyFont="1" applyAlignment="1" applyProtection="1">
      <alignment horizontal="center" shrinkToFit="1"/>
      <protection hidden="1"/>
    </xf>
    <xf numFmtId="0" fontId="0" fillId="0" borderId="12" xfId="0" applyBorder="1" applyAlignment="1" applyProtection="1">
      <alignment horizontal="center" shrinkToFit="1"/>
      <protection hidden="1"/>
    </xf>
    <xf numFmtId="0" fontId="0" fillId="6" borderId="0" xfId="0" applyFill="1" applyAlignment="1" applyProtection="1">
      <alignment shrinkToFit="1"/>
      <protection hidden="1"/>
    </xf>
    <xf numFmtId="22" fontId="0" fillId="0" borderId="12" xfId="0" applyNumberFormat="1" applyBorder="1" applyAlignment="1" applyProtection="1">
      <alignment horizontal="center" shrinkToFit="1"/>
      <protection hidden="1"/>
    </xf>
    <xf numFmtId="22" fontId="0" fillId="0" borderId="0" xfId="0" applyNumberFormat="1" applyBorder="1" applyAlignment="1" applyProtection="1">
      <alignment horizontal="center" shrinkToFit="1"/>
      <protection hidden="1"/>
    </xf>
    <xf numFmtId="171" fontId="0" fillId="0" borderId="12" xfId="0" applyNumberFormat="1" applyBorder="1" applyAlignment="1" applyProtection="1">
      <alignment horizontal="center" shrinkToFit="1"/>
      <protection hidden="1"/>
    </xf>
    <xf numFmtId="22" fontId="0" fillId="0" borderId="4" xfId="0" applyNumberFormat="1" applyBorder="1" applyAlignment="1" applyProtection="1">
      <alignment horizontal="center" shrinkToFit="1"/>
      <protection hidden="1"/>
    </xf>
    <xf numFmtId="22" fontId="0" fillId="0" borderId="6" xfId="0" applyNumberFormat="1"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11" borderId="9" xfId="0" applyFill="1" applyBorder="1" applyAlignment="1" applyProtection="1">
      <alignment shrinkToFit="1"/>
      <protection hidden="1"/>
    </xf>
    <xf numFmtId="0" fontId="0" fillId="8" borderId="10" xfId="0" applyFill="1" applyBorder="1" applyAlignment="1" applyProtection="1">
      <alignment shrinkToFit="1"/>
      <protection hidden="1"/>
    </xf>
    <xf numFmtId="0" fontId="0" fillId="3" borderId="10" xfId="0" applyFill="1" applyBorder="1" applyAlignment="1" applyProtection="1">
      <alignment shrinkToFit="1"/>
      <protection hidden="1"/>
    </xf>
    <xf numFmtId="0" fontId="0" fillId="4" borderId="10" xfId="0" applyFill="1" applyBorder="1" applyAlignment="1" applyProtection="1">
      <alignment shrinkToFit="1"/>
      <protection hidden="1"/>
    </xf>
    <xf numFmtId="0" fontId="0" fillId="2" borderId="10" xfId="0" applyFill="1" applyBorder="1" applyAlignment="1" applyProtection="1">
      <alignment shrinkToFit="1"/>
      <protection hidden="1"/>
    </xf>
    <xf numFmtId="0" fontId="0" fillId="9" borderId="10" xfId="0" applyFill="1" applyBorder="1" applyAlignment="1" applyProtection="1">
      <alignment shrinkToFit="1"/>
      <protection hidden="1"/>
    </xf>
    <xf numFmtId="0" fontId="0" fillId="10" borderId="11" xfId="0" applyFill="1" applyBorder="1" applyAlignment="1" applyProtection="1">
      <alignment shrinkToFit="1"/>
      <protection hidden="1"/>
    </xf>
    <xf numFmtId="0" fontId="1" fillId="0" borderId="0" xfId="0" applyFont="1" applyBorder="1" applyAlignment="1" applyProtection="1">
      <alignment horizontal="center" shrinkToFit="1"/>
      <protection hidden="1"/>
    </xf>
    <xf numFmtId="0" fontId="1" fillId="0" borderId="13" xfId="0" applyFont="1" applyBorder="1" applyAlignment="1" applyProtection="1">
      <alignment horizontal="center" shrinkToFit="1"/>
      <protection hidden="1"/>
    </xf>
    <xf numFmtId="0" fontId="1" fillId="0" borderId="14" xfId="0" applyFont="1" applyBorder="1" applyAlignment="1" applyProtection="1">
      <alignment horizontal="center" shrinkToFit="1"/>
      <protection hidden="1"/>
    </xf>
    <xf numFmtId="0" fontId="1" fillId="0" borderId="15" xfId="0" applyFont="1"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1" fillId="0" borderId="0" xfId="0" applyFont="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172" fontId="0" fillId="0" borderId="9" xfId="0" applyNumberFormat="1" applyBorder="1" applyAlignment="1" applyProtection="1">
      <alignment horizontal="right" shrinkToFit="1"/>
      <protection hidden="1"/>
    </xf>
    <xf numFmtId="172" fontId="0" fillId="0" borderId="10" xfId="0" applyNumberFormat="1" applyBorder="1" applyAlignment="1" applyProtection="1">
      <alignment horizontal="right" shrinkToFit="1"/>
      <protection hidden="1"/>
    </xf>
    <xf numFmtId="172" fontId="0" fillId="0" borderId="11" xfId="0" applyNumberFormat="1" applyBorder="1" applyAlignment="1" applyProtection="1">
      <alignment horizontal="right" shrinkToFit="1"/>
      <protection hidden="1"/>
    </xf>
    <xf numFmtId="172" fontId="0" fillId="0" borderId="1" xfId="0" applyNumberFormat="1" applyBorder="1" applyAlignment="1" applyProtection="1">
      <alignment horizontal="right" shrinkToFit="1"/>
      <protection hidden="1"/>
    </xf>
    <xf numFmtId="172" fontId="0" fillId="0" borderId="2" xfId="0" applyNumberFormat="1" applyBorder="1" applyAlignment="1" applyProtection="1">
      <alignment horizontal="right" shrinkToFit="1"/>
      <protection hidden="1"/>
    </xf>
    <xf numFmtId="172" fontId="0" fillId="0" borderId="3" xfId="0" applyNumberFormat="1" applyBorder="1" applyAlignment="1" applyProtection="1">
      <alignment horizontal="right" shrinkToFit="1"/>
      <protection hidden="1"/>
    </xf>
    <xf numFmtId="172" fontId="0" fillId="0" borderId="4" xfId="0" applyNumberFormat="1" applyBorder="1" applyAlignment="1" applyProtection="1">
      <alignment horizontal="right" shrinkToFit="1"/>
      <protection hidden="1"/>
    </xf>
    <xf numFmtId="172" fontId="0" fillId="0" borderId="0" xfId="0" applyNumberFormat="1" applyBorder="1" applyAlignment="1" applyProtection="1">
      <alignment horizontal="right" shrinkToFit="1"/>
      <protection hidden="1"/>
    </xf>
    <xf numFmtId="172" fontId="0" fillId="0" borderId="5" xfId="0" applyNumberFormat="1" applyBorder="1" applyAlignment="1" applyProtection="1">
      <alignment horizontal="right" shrinkToFit="1"/>
      <protection hidden="1"/>
    </xf>
    <xf numFmtId="172" fontId="0" fillId="0" borderId="6" xfId="0" applyNumberFormat="1" applyBorder="1" applyAlignment="1" applyProtection="1">
      <alignment horizontal="right" shrinkToFit="1"/>
      <protection hidden="1"/>
    </xf>
    <xf numFmtId="172" fontId="0" fillId="0" borderId="7" xfId="0" applyNumberFormat="1" applyBorder="1" applyAlignment="1" applyProtection="1">
      <alignment horizontal="right" shrinkToFit="1"/>
      <protection hidden="1"/>
    </xf>
    <xf numFmtId="172" fontId="0" fillId="0" borderId="8" xfId="0" applyNumberFormat="1" applyBorder="1" applyAlignment="1" applyProtection="1">
      <alignment horizontal="right" shrinkToFit="1"/>
      <protection hidden="1"/>
    </xf>
    <xf numFmtId="0" fontId="1" fillId="6" borderId="0" xfId="0" applyFont="1" applyFill="1" applyBorder="1" applyAlignment="1" applyProtection="1">
      <alignment shrinkToFit="1"/>
      <protection hidden="1"/>
    </xf>
    <xf numFmtId="172" fontId="0" fillId="0" borderId="13" xfId="0" applyNumberFormat="1" applyBorder="1" applyAlignment="1" applyProtection="1">
      <alignment horizontal="right" shrinkToFit="1"/>
      <protection hidden="1"/>
    </xf>
    <xf numFmtId="172" fontId="0" fillId="0" borderId="14" xfId="0" applyNumberFormat="1" applyBorder="1" applyAlignment="1" applyProtection="1">
      <alignment horizontal="right" shrinkToFit="1"/>
      <protection hidden="1"/>
    </xf>
    <xf numFmtId="172" fontId="0" fillId="0" borderId="15" xfId="0" applyNumberFormat="1" applyBorder="1" applyAlignment="1" applyProtection="1">
      <alignment horizontal="right" shrinkToFit="1"/>
      <protection hidden="1"/>
    </xf>
    <xf numFmtId="172" fontId="0" fillId="0" borderId="12" xfId="0" applyNumberFormat="1" applyBorder="1" applyAlignment="1" applyProtection="1">
      <alignment horizontal="right" shrinkToFit="1"/>
      <protection hidden="1"/>
    </xf>
    <xf numFmtId="0" fontId="0" fillId="0" borderId="0" xfId="0" applyAlignment="1" applyProtection="1">
      <alignment horizontal="left" shrinkToFit="1"/>
      <protection hidden="1"/>
    </xf>
    <xf numFmtId="169" fontId="0" fillId="0" borderId="0" xfId="0" applyNumberFormat="1" applyBorder="1" applyAlignment="1" applyProtection="1">
      <alignment horizontal="right" shrinkToFit="1"/>
      <protection hidden="1"/>
    </xf>
    <xf numFmtId="0" fontId="0" fillId="0" borderId="12" xfId="0" applyFill="1" applyBorder="1" applyAlignment="1" applyProtection="1">
      <alignment horizontal="center" shrinkToFit="1"/>
      <protection hidden="1"/>
    </xf>
    <xf numFmtId="169" fontId="0" fillId="0" borderId="13" xfId="0" applyNumberFormat="1" applyBorder="1" applyAlignment="1" applyProtection="1">
      <alignment shrinkToFit="1"/>
      <protection hidden="1"/>
    </xf>
    <xf numFmtId="169" fontId="0" fillId="0" borderId="14" xfId="0" applyNumberFormat="1" applyBorder="1" applyAlignment="1" applyProtection="1">
      <alignment shrinkToFit="1"/>
      <protection hidden="1"/>
    </xf>
    <xf numFmtId="169" fontId="0" fillId="0" borderId="15" xfId="0" applyNumberFormat="1" applyBorder="1" applyAlignment="1" applyProtection="1">
      <alignment shrinkToFit="1"/>
      <protection hidden="1"/>
    </xf>
    <xf numFmtId="169" fontId="0" fillId="0" borderId="12" xfId="0" applyNumberFormat="1" applyFill="1" applyBorder="1" applyAlignment="1" applyProtection="1">
      <alignment horizontal="right" shrinkToFit="1"/>
      <protection hidden="1"/>
    </xf>
    <xf numFmtId="169" fontId="0" fillId="0" borderId="12" xfId="0" applyNumberFormat="1" applyBorder="1" applyAlignment="1" applyProtection="1">
      <alignment shrinkToFit="1"/>
      <protection hidden="1"/>
    </xf>
    <xf numFmtId="172" fontId="0" fillId="0" borderId="9" xfId="0" applyNumberFormat="1" applyFill="1" applyBorder="1" applyAlignment="1" applyProtection="1">
      <alignment horizontal="right" shrinkToFit="1"/>
      <protection hidden="1"/>
    </xf>
    <xf numFmtId="172" fontId="0" fillId="0" borderId="10" xfId="0" applyNumberFormat="1" applyFill="1" applyBorder="1" applyAlignment="1" applyProtection="1">
      <alignment horizontal="right" shrinkToFit="1"/>
      <protection hidden="1"/>
    </xf>
    <xf numFmtId="172" fontId="0" fillId="0" borderId="11" xfId="0" applyNumberFormat="1" applyFill="1" applyBorder="1" applyAlignment="1" applyProtection="1">
      <alignment horizontal="right" shrinkToFit="1"/>
      <protection hidden="1"/>
    </xf>
    <xf numFmtId="22" fontId="0" fillId="0" borderId="1" xfId="0" applyNumberFormat="1" applyFill="1" applyBorder="1" applyAlignment="1" applyProtection="1">
      <alignment horizontal="center" shrinkToFit="1"/>
      <protection hidden="1"/>
    </xf>
    <xf numFmtId="22" fontId="0" fillId="0" borderId="12" xfId="0" applyNumberFormat="1" applyFont="1" applyBorder="1" applyAlignment="1" applyProtection="1">
      <alignment horizontal="center" shrinkToFit="1"/>
      <protection hidden="1"/>
    </xf>
    <xf numFmtId="22" fontId="0" fillId="0" borderId="12" xfId="0" applyNumberFormat="1"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0" fontId="0" fillId="0" borderId="10"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4" xfId="0" applyFill="1" applyBorder="1" applyAlignment="1" applyProtection="1">
      <alignment horizontal="center" shrinkToFit="1"/>
      <protection hidden="1"/>
    </xf>
    <xf numFmtId="0" fontId="0" fillId="0" borderId="0" xfId="0" applyFill="1" applyBorder="1" applyAlignment="1" applyProtection="1">
      <alignment horizontal="center" shrinkToFit="1"/>
      <protection hidden="1"/>
    </xf>
    <xf numFmtId="0" fontId="0" fillId="0" borderId="5" xfId="0"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0" fontId="0" fillId="0" borderId="6" xfId="0" applyFill="1" applyBorder="1" applyAlignment="1" applyProtection="1">
      <alignment horizontal="center" shrinkToFit="1"/>
      <protection hidden="1"/>
    </xf>
    <xf numFmtId="0" fontId="0" fillId="0" borderId="7" xfId="0" applyFill="1" applyBorder="1" applyAlignment="1" applyProtection="1">
      <alignment horizontal="center" shrinkToFit="1"/>
      <protection hidden="1"/>
    </xf>
    <xf numFmtId="0" fontId="0" fillId="0" borderId="8" xfId="0" applyFill="1" applyBorder="1" applyAlignment="1" applyProtection="1">
      <alignment horizontal="center" shrinkToFit="1"/>
      <protection hidden="1"/>
    </xf>
    <xf numFmtId="0" fontId="0" fillId="0" borderId="15" xfId="0" applyFill="1" applyBorder="1" applyAlignment="1" applyProtection="1">
      <alignment horizontal="center" shrinkToFit="1"/>
      <protection hidden="1"/>
    </xf>
    <xf numFmtId="0" fontId="20" fillId="12" borderId="16" xfId="0" applyFont="1" applyFill="1" applyBorder="1" applyAlignment="1" applyProtection="1">
      <alignment horizontal="center" shrinkToFit="1"/>
      <protection hidden="1"/>
    </xf>
    <xf numFmtId="0" fontId="20" fillId="12" borderId="17" xfId="0" applyFont="1" applyFill="1" applyBorder="1" applyAlignment="1" applyProtection="1">
      <alignment horizontal="center" shrinkToFit="1"/>
      <protection hidden="1"/>
    </xf>
    <xf numFmtId="0" fontId="20" fillId="12" borderId="18" xfId="0" applyFont="1" applyFill="1" applyBorder="1" applyAlignment="1" applyProtection="1">
      <alignment horizontal="center" shrinkToFit="1"/>
      <protection hidden="1"/>
    </xf>
    <xf numFmtId="0" fontId="20" fillId="12" borderId="19" xfId="0" applyFont="1" applyFill="1" applyBorder="1" applyAlignment="1" applyProtection="1">
      <alignment horizontal="center" shrinkToFit="1"/>
      <protection hidden="1"/>
    </xf>
    <xf numFmtId="0" fontId="20" fillId="12" borderId="20" xfId="0" applyFont="1" applyFill="1" applyBorder="1" applyAlignment="1" applyProtection="1">
      <alignment horizontal="center" shrinkToFit="1"/>
      <protection hidden="1"/>
    </xf>
    <xf numFmtId="0" fontId="20" fillId="12" borderId="21" xfId="0" applyFont="1" applyFill="1" applyBorder="1" applyAlignment="1" applyProtection="1">
      <alignment horizontal="center" shrinkToFit="1"/>
      <protection hidden="1"/>
    </xf>
    <xf numFmtId="0" fontId="20" fillId="12" borderId="22" xfId="0" applyFont="1" applyFill="1" applyBorder="1" applyAlignment="1" applyProtection="1">
      <alignment horizontal="center" shrinkToFit="1"/>
      <protection hidden="1"/>
    </xf>
    <xf numFmtId="0" fontId="20" fillId="12" borderId="23" xfId="0" applyFont="1" applyFill="1" applyBorder="1" applyAlignment="1" applyProtection="1">
      <alignment horizontal="center" shrinkToFit="1"/>
      <protection hidden="1"/>
    </xf>
    <xf numFmtId="0" fontId="20" fillId="12" borderId="24" xfId="0" applyFont="1" applyFill="1" applyBorder="1" applyAlignment="1" applyProtection="1">
      <alignment horizontal="center" shrinkToFit="1"/>
      <protection hidden="1"/>
    </xf>
    <xf numFmtId="0" fontId="0" fillId="6" borderId="0" xfId="0" applyFill="1" applyBorder="1" applyAlignment="1" applyProtection="1">
      <alignment shrinkToFit="1"/>
      <protection hidden="1"/>
    </xf>
    <xf numFmtId="0" fontId="20" fillId="12" borderId="18" xfId="0" applyFont="1" applyFill="1" applyBorder="1" applyAlignment="1" applyProtection="1">
      <alignment horizontal="center" shrinkToFit="1"/>
      <protection locked="0" hidden="1"/>
    </xf>
    <xf numFmtId="0" fontId="20" fillId="12" borderId="19" xfId="0" applyFont="1" applyFill="1" applyBorder="1" applyAlignment="1" applyProtection="1">
      <alignment horizontal="center" shrinkToFit="1"/>
      <protection locked="0" hidden="1"/>
    </xf>
    <xf numFmtId="0" fontId="20" fillId="12" borderId="20" xfId="0" applyFont="1" applyFill="1" applyBorder="1" applyAlignment="1" applyProtection="1">
      <alignment horizontal="center" shrinkToFit="1"/>
      <protection locked="0" hidden="1"/>
    </xf>
    <xf numFmtId="0" fontId="20" fillId="12" borderId="17" xfId="0" applyFont="1" applyFill="1" applyBorder="1" applyAlignment="1" applyProtection="1">
      <alignment horizontal="center" shrinkToFit="1"/>
      <protection locked="0" hidden="1"/>
    </xf>
    <xf numFmtId="0" fontId="20" fillId="12" borderId="16" xfId="0" applyFont="1" applyFill="1" applyBorder="1" applyAlignment="1" applyProtection="1">
      <alignment horizontal="center" shrinkToFit="1"/>
      <protection locked="0" hidden="1"/>
    </xf>
    <xf numFmtId="0" fontId="20" fillId="12" borderId="21" xfId="0" applyFont="1" applyFill="1" applyBorder="1" applyAlignment="1" applyProtection="1">
      <alignment horizontal="center" shrinkToFit="1"/>
      <protection locked="0" hidden="1"/>
    </xf>
    <xf numFmtId="0" fontId="20" fillId="12" borderId="22" xfId="0" applyFont="1" applyFill="1" applyBorder="1" applyAlignment="1" applyProtection="1">
      <alignment horizontal="center" shrinkToFit="1"/>
      <protection locked="0" hidden="1"/>
    </xf>
    <xf numFmtId="0" fontId="20" fillId="12" borderId="23" xfId="0" applyFont="1" applyFill="1" applyBorder="1" applyAlignment="1" applyProtection="1">
      <alignment horizontal="center" shrinkToFit="1"/>
      <protection locked="0" hidden="1"/>
    </xf>
    <xf numFmtId="0" fontId="20" fillId="12" borderId="24" xfId="0" applyFont="1" applyFill="1" applyBorder="1" applyAlignment="1" applyProtection="1">
      <alignment horizontal="center" shrinkToFit="1"/>
      <protection locked="0" hidden="1"/>
    </xf>
    <xf numFmtId="0" fontId="0" fillId="0" borderId="1"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40" fontId="0" fillId="0" borderId="3" xfId="0" applyNumberFormat="1" applyBorder="1" applyAlignment="1" applyProtection="1">
      <alignment shrinkToFit="1"/>
      <protection hidden="1"/>
    </xf>
    <xf numFmtId="40" fontId="0" fillId="0" borderId="5" xfId="0" applyNumberFormat="1" applyBorder="1" applyAlignment="1" applyProtection="1">
      <alignment shrinkToFit="1"/>
      <protection hidden="1"/>
    </xf>
    <xf numFmtId="40" fontId="0" fillId="0" borderId="8" xfId="0" applyNumberFormat="1" applyBorder="1" applyAlignment="1" applyProtection="1">
      <alignment shrinkToFit="1"/>
      <protection hidden="1"/>
    </xf>
    <xf numFmtId="0" fontId="0" fillId="5" borderId="1" xfId="0" applyFill="1" applyBorder="1" applyAlignment="1" applyProtection="1">
      <alignment shrinkToFit="1"/>
      <protection hidden="1"/>
    </xf>
    <xf numFmtId="0" fontId="5" fillId="7" borderId="9" xfId="0" applyFont="1" applyFill="1" applyBorder="1" applyAlignment="1" applyProtection="1">
      <alignment horizontal="center" shrinkToFit="1"/>
      <protection hidden="1"/>
    </xf>
    <xf numFmtId="0" fontId="5" fillId="7" borderId="10" xfId="0" applyFont="1" applyFill="1" applyBorder="1" applyAlignment="1" applyProtection="1">
      <alignment horizontal="center" shrinkToFit="1"/>
      <protection hidden="1"/>
    </xf>
    <xf numFmtId="0" fontId="5" fillId="7" borderId="11" xfId="0" applyFont="1" applyFill="1" applyBorder="1" applyAlignment="1" applyProtection="1">
      <alignment horizontal="center" shrinkToFit="1"/>
      <protection hidden="1"/>
    </xf>
    <xf numFmtId="0" fontId="1" fillId="12" borderId="9" xfId="0" applyFont="1" applyFill="1" applyBorder="1" applyAlignment="1" applyProtection="1">
      <alignment horizontal="left" shrinkToFit="1"/>
      <protection hidden="1"/>
    </xf>
    <xf numFmtId="0" fontId="1" fillId="12" borderId="10" xfId="0" applyFont="1" applyFill="1" applyBorder="1" applyAlignment="1" applyProtection="1">
      <alignment horizontal="left" shrinkToFit="1"/>
      <protection hidden="1"/>
    </xf>
    <xf numFmtId="0" fontId="1" fillId="12" borderId="11" xfId="0" applyFont="1" applyFill="1" applyBorder="1" applyAlignment="1" applyProtection="1">
      <alignment horizontal="left" shrinkToFit="1"/>
      <protection hidden="1"/>
    </xf>
    <xf numFmtId="0" fontId="13" fillId="7" borderId="1" xfId="0" applyFont="1" applyFill="1" applyBorder="1" applyAlignment="1" applyProtection="1">
      <alignment horizontal="center" vertical="center" wrapText="1"/>
      <protection hidden="1"/>
    </xf>
    <xf numFmtId="0" fontId="13" fillId="7" borderId="2" xfId="0" applyFont="1" applyFill="1" applyBorder="1" applyAlignment="1" applyProtection="1">
      <alignment horizontal="center" vertical="center" wrapText="1"/>
      <protection hidden="1"/>
    </xf>
    <xf numFmtId="0" fontId="13" fillId="7" borderId="3" xfId="0" applyFont="1" applyFill="1" applyBorder="1" applyAlignment="1" applyProtection="1">
      <alignment horizontal="center" vertical="center" wrapText="1"/>
      <protection hidden="1"/>
    </xf>
    <xf numFmtId="0" fontId="13" fillId="7" borderId="4" xfId="0" applyFont="1" applyFill="1" applyBorder="1" applyAlignment="1" applyProtection="1">
      <alignment horizontal="center" vertical="center" wrapText="1"/>
      <protection hidden="1"/>
    </xf>
    <xf numFmtId="0" fontId="13" fillId="7" borderId="0" xfId="0" applyFont="1" applyFill="1" applyBorder="1" applyAlignment="1" applyProtection="1">
      <alignment horizontal="center" vertical="center" wrapText="1"/>
      <protection hidden="1"/>
    </xf>
    <xf numFmtId="0" fontId="13" fillId="7" borderId="5" xfId="0" applyFont="1" applyFill="1" applyBorder="1" applyAlignment="1" applyProtection="1">
      <alignment horizontal="center" vertical="center" wrapText="1"/>
      <protection hidden="1"/>
    </xf>
    <xf numFmtId="0" fontId="13" fillId="7" borderId="6" xfId="0" applyFont="1" applyFill="1" applyBorder="1" applyAlignment="1" applyProtection="1">
      <alignment horizontal="center" vertical="center" wrapText="1"/>
      <protection hidden="1"/>
    </xf>
    <xf numFmtId="0" fontId="13" fillId="7" borderId="7" xfId="0" applyFont="1" applyFill="1" applyBorder="1" applyAlignment="1" applyProtection="1">
      <alignment horizontal="center" vertical="center" wrapText="1"/>
      <protection hidden="1"/>
    </xf>
    <xf numFmtId="0" fontId="13" fillId="7" borderId="8" xfId="0" applyFont="1" applyFill="1" applyBorder="1" applyAlignment="1" applyProtection="1">
      <alignment horizontal="center" vertical="center" wrapText="1"/>
      <protection hidden="1"/>
    </xf>
    <xf numFmtId="0" fontId="5" fillId="5" borderId="9" xfId="0" applyFont="1" applyFill="1" applyBorder="1" applyAlignment="1" applyProtection="1">
      <alignment horizontal="center" shrinkToFit="1"/>
      <protection hidden="1"/>
    </xf>
    <xf numFmtId="0" fontId="5" fillId="5" borderId="10" xfId="0" applyFont="1" applyFill="1" applyBorder="1" applyAlignment="1" applyProtection="1">
      <alignment horizontal="center" shrinkToFit="1"/>
      <protection hidden="1"/>
    </xf>
    <xf numFmtId="0" fontId="5" fillId="5" borderId="11" xfId="0" applyFont="1" applyFill="1" applyBorder="1" applyAlignment="1" applyProtection="1">
      <alignment horizontal="center" shrinkToFit="1"/>
      <protection hidden="1"/>
    </xf>
    <xf numFmtId="0" fontId="0" fillId="0" borderId="9" xfId="0" applyBorder="1" applyAlignment="1" applyProtection="1">
      <alignment horizontal="left"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5" fillId="7" borderId="1" xfId="0" applyFont="1" applyFill="1" applyBorder="1" applyAlignment="1" applyProtection="1">
      <alignment horizontal="center" shrinkToFit="1"/>
      <protection hidden="1"/>
    </xf>
    <xf numFmtId="0" fontId="5" fillId="7" borderId="2" xfId="0" applyFont="1" applyFill="1" applyBorder="1" applyAlignment="1" applyProtection="1">
      <alignment horizontal="center" shrinkToFit="1"/>
      <protection hidden="1"/>
    </xf>
    <xf numFmtId="0" fontId="5" fillId="7" borderId="3" xfId="0" applyFont="1" applyFill="1" applyBorder="1" applyAlignment="1" applyProtection="1">
      <alignment horizontal="center" shrinkToFit="1"/>
      <protection hidden="1"/>
    </xf>
    <xf numFmtId="0" fontId="5" fillId="5" borderId="1" xfId="0" applyFont="1" applyFill="1" applyBorder="1" applyAlignment="1" applyProtection="1">
      <alignment horizontal="center" shrinkToFit="1"/>
      <protection hidden="1"/>
    </xf>
    <xf numFmtId="0" fontId="5" fillId="5" borderId="2" xfId="0" applyFont="1" applyFill="1" applyBorder="1" applyAlignment="1" applyProtection="1">
      <alignment horizontal="center" shrinkToFit="1"/>
      <protection hidden="1"/>
    </xf>
    <xf numFmtId="0" fontId="5" fillId="5" borderId="3" xfId="0" applyFont="1" applyFill="1" applyBorder="1" applyAlignment="1" applyProtection="1">
      <alignment horizontal="center" shrinkToFit="1"/>
      <protection hidden="1"/>
    </xf>
    <xf numFmtId="22" fontId="0" fillId="0" borderId="9" xfId="0" applyNumberFormat="1" applyBorder="1" applyAlignment="1" applyProtection="1">
      <alignment horizontal="center" shrinkToFit="1"/>
      <protection locked="0"/>
    </xf>
    <xf numFmtId="0" fontId="0" fillId="0" borderId="10" xfId="0" applyBorder="1" applyAlignment="1" applyProtection="1">
      <alignment horizontal="center" shrinkToFit="1"/>
      <protection locked="0"/>
    </xf>
    <xf numFmtId="0" fontId="0" fillId="0" borderId="11" xfId="0" applyBorder="1" applyAlignment="1" applyProtection="1">
      <alignment horizontal="center" shrinkToFit="1"/>
      <protection locked="0"/>
    </xf>
    <xf numFmtId="0" fontId="16" fillId="14" borderId="1" xfId="0" applyFont="1" applyFill="1" applyBorder="1" applyAlignment="1" applyProtection="1">
      <alignment horizontal="center" vertical="center" wrapText="1"/>
      <protection hidden="1"/>
    </xf>
    <xf numFmtId="0" fontId="16" fillId="14" borderId="2" xfId="0" applyFont="1" applyFill="1" applyBorder="1" applyAlignment="1" applyProtection="1">
      <alignment horizontal="center" vertical="center" wrapText="1"/>
      <protection hidden="1"/>
    </xf>
    <xf numFmtId="0" fontId="16" fillId="14" borderId="3" xfId="0" applyFont="1" applyFill="1" applyBorder="1" applyAlignment="1" applyProtection="1">
      <alignment horizontal="center" vertical="center" wrapText="1"/>
      <protection hidden="1"/>
    </xf>
    <xf numFmtId="0" fontId="16" fillId="14" borderId="4" xfId="0" applyFont="1" applyFill="1" applyBorder="1" applyAlignment="1" applyProtection="1">
      <alignment horizontal="center" vertical="center" wrapText="1"/>
      <protection hidden="1"/>
    </xf>
    <xf numFmtId="0" fontId="16" fillId="14" borderId="0" xfId="0" applyFont="1" applyFill="1" applyBorder="1" applyAlignment="1" applyProtection="1">
      <alignment horizontal="center" vertical="center" wrapText="1"/>
      <protection hidden="1"/>
    </xf>
    <xf numFmtId="0" fontId="16" fillId="14" borderId="5" xfId="0" applyFont="1" applyFill="1" applyBorder="1" applyAlignment="1" applyProtection="1">
      <alignment horizontal="center" vertical="center" wrapText="1"/>
      <protection hidden="1"/>
    </xf>
    <xf numFmtId="0" fontId="16" fillId="14" borderId="6" xfId="0" applyFont="1" applyFill="1" applyBorder="1" applyAlignment="1" applyProtection="1">
      <alignment horizontal="center" vertical="center" wrapText="1"/>
      <protection hidden="1"/>
    </xf>
    <xf numFmtId="0" fontId="16" fillId="14" borderId="7" xfId="0" applyFont="1" applyFill="1" applyBorder="1" applyAlignment="1" applyProtection="1">
      <alignment horizontal="center" vertical="center" wrapText="1"/>
      <protection hidden="1"/>
    </xf>
    <xf numFmtId="0" fontId="16" fillId="14" borderId="8" xfId="0" applyFont="1" applyFill="1" applyBorder="1" applyAlignment="1" applyProtection="1">
      <alignment horizontal="center" vertical="center" wrapText="1"/>
      <protection hidden="1"/>
    </xf>
    <xf numFmtId="0" fontId="0" fillId="6" borderId="1" xfId="0" applyFill="1" applyBorder="1" applyAlignment="1" applyProtection="1">
      <alignment horizontal="center" vertical="center" shrinkToFit="1"/>
      <protection hidden="1"/>
    </xf>
    <xf numFmtId="0" fontId="0" fillId="6" borderId="2" xfId="0" applyFill="1" applyBorder="1" applyAlignment="1" applyProtection="1">
      <alignment horizontal="center" vertical="center" shrinkToFit="1"/>
      <protection hidden="1"/>
    </xf>
    <xf numFmtId="0" fontId="0" fillId="6" borderId="3" xfId="0" applyFill="1" applyBorder="1" applyAlignment="1" applyProtection="1">
      <alignment horizontal="center" vertical="center" shrinkToFit="1"/>
      <protection hidden="1"/>
    </xf>
    <xf numFmtId="0" fontId="0" fillId="6" borderId="4" xfId="0" applyFill="1" applyBorder="1" applyAlignment="1" applyProtection="1">
      <alignment horizontal="center" vertical="center" shrinkToFit="1"/>
      <protection hidden="1"/>
    </xf>
    <xf numFmtId="0" fontId="0" fillId="6" borderId="0" xfId="0" applyFill="1" applyBorder="1" applyAlignment="1" applyProtection="1">
      <alignment horizontal="center" vertical="center" shrinkToFit="1"/>
      <protection hidden="1"/>
    </xf>
    <xf numFmtId="0" fontId="0" fillId="6" borderId="5" xfId="0" applyFill="1" applyBorder="1" applyAlignment="1" applyProtection="1">
      <alignment horizontal="center" vertical="center" shrinkToFit="1"/>
      <protection hidden="1"/>
    </xf>
    <xf numFmtId="0" fontId="0" fillId="6" borderId="6" xfId="0" applyFill="1" applyBorder="1" applyAlignment="1" applyProtection="1">
      <alignment horizontal="center" vertical="center" shrinkToFit="1"/>
      <protection hidden="1"/>
    </xf>
    <xf numFmtId="0" fontId="0" fillId="6" borderId="7" xfId="0" applyFill="1" applyBorder="1" applyAlignment="1" applyProtection="1">
      <alignment horizontal="center" vertical="center" shrinkToFit="1"/>
      <protection hidden="1"/>
    </xf>
    <xf numFmtId="0" fontId="0" fillId="6" borderId="8" xfId="0" applyFill="1" applyBorder="1" applyAlignment="1" applyProtection="1">
      <alignment horizontal="center" vertical="center" shrinkToFit="1"/>
      <protection hidden="1"/>
    </xf>
    <xf numFmtId="0" fontId="5" fillId="3" borderId="9" xfId="0" applyFont="1" applyFill="1" applyBorder="1" applyAlignment="1" applyProtection="1">
      <alignment horizontal="center" shrinkToFit="1"/>
      <protection hidden="1"/>
    </xf>
    <xf numFmtId="0" fontId="5" fillId="3" borderId="10" xfId="0" applyFont="1" applyFill="1" applyBorder="1" applyAlignment="1" applyProtection="1">
      <alignment horizontal="center" shrinkToFit="1"/>
      <protection hidden="1"/>
    </xf>
    <xf numFmtId="0" fontId="5" fillId="3" borderId="11" xfId="0" applyFont="1" applyFill="1" applyBorder="1" applyAlignment="1" applyProtection="1">
      <alignment horizontal="center" shrinkToFit="1"/>
      <protection hidden="1"/>
    </xf>
    <xf numFmtId="0" fontId="1" fillId="6" borderId="10" xfId="0" applyFont="1" applyFill="1"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5" fillId="14" borderId="9" xfId="0" applyFont="1" applyFill="1" applyBorder="1" applyAlignment="1" applyProtection="1">
      <alignment horizontal="center" shrinkToFit="1"/>
      <protection hidden="1"/>
    </xf>
    <xf numFmtId="0" fontId="5" fillId="14" borderId="10" xfId="0" applyFont="1" applyFill="1" applyBorder="1" applyAlignment="1" applyProtection="1">
      <alignment horizontal="center" shrinkToFit="1"/>
      <protection hidden="1"/>
    </xf>
    <xf numFmtId="0" fontId="5" fillId="14" borderId="11" xfId="0" applyFont="1" applyFill="1" applyBorder="1" applyAlignment="1" applyProtection="1">
      <alignment horizontal="center" shrinkToFit="1"/>
      <protection hidden="1"/>
    </xf>
    <xf numFmtId="0" fontId="5" fillId="5" borderId="8" xfId="0" applyFont="1" applyFill="1" applyBorder="1" applyAlignment="1" applyProtection="1">
      <alignment horizontal="center" shrinkToFit="1"/>
      <protection hidden="1"/>
    </xf>
    <xf numFmtId="0" fontId="1" fillId="6" borderId="0" xfId="0" applyFont="1" applyFill="1" applyAlignment="1" applyProtection="1">
      <alignment horizontal="center" shrinkToFit="1"/>
      <protection hidden="1"/>
    </xf>
    <xf numFmtId="0" fontId="0" fillId="5" borderId="14" xfId="0" applyFill="1"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1" fillId="0" borderId="9" xfId="0" applyFont="1" applyBorder="1" applyAlignment="1" applyProtection="1">
      <alignment horizontal="center" shrinkToFit="1"/>
      <protection hidden="1"/>
    </xf>
    <xf numFmtId="0" fontId="1" fillId="0" borderId="10" xfId="0" applyFont="1" applyBorder="1" applyAlignment="1" applyProtection="1">
      <alignment horizontal="center" shrinkToFit="1"/>
      <protection hidden="1"/>
    </xf>
    <xf numFmtId="0" fontId="1" fillId="0" borderId="11" xfId="0" applyFont="1" applyBorder="1" applyAlignment="1" applyProtection="1">
      <alignment horizontal="center" shrinkToFit="1"/>
      <protection hidden="1"/>
    </xf>
    <xf numFmtId="0" fontId="11" fillId="7" borderId="1" xfId="0" applyFont="1" applyFill="1" applyBorder="1" applyAlignment="1" applyProtection="1">
      <alignment horizontal="center" vertical="center" shrinkToFit="1"/>
      <protection hidden="1"/>
    </xf>
    <xf numFmtId="0" fontId="11" fillId="7" borderId="2" xfId="0" applyFont="1" applyFill="1" applyBorder="1" applyAlignment="1" applyProtection="1">
      <alignment horizontal="center" vertical="center" shrinkToFit="1"/>
      <protection hidden="1"/>
    </xf>
    <xf numFmtId="0" fontId="11" fillId="7" borderId="3" xfId="0" applyFont="1" applyFill="1" applyBorder="1" applyAlignment="1" applyProtection="1">
      <alignment horizontal="center" vertical="center" shrinkToFit="1"/>
      <protection hidden="1"/>
    </xf>
    <xf numFmtId="0" fontId="11" fillId="7" borderId="6" xfId="0" applyFont="1" applyFill="1" applyBorder="1" applyAlignment="1" applyProtection="1">
      <alignment horizontal="center" vertical="center" shrinkToFit="1"/>
      <protection hidden="1"/>
    </xf>
    <xf numFmtId="0" fontId="11" fillId="7" borderId="7" xfId="0" applyFont="1" applyFill="1" applyBorder="1" applyAlignment="1" applyProtection="1">
      <alignment horizontal="center" vertical="center" shrinkToFit="1"/>
      <protection hidden="1"/>
    </xf>
    <xf numFmtId="0" fontId="11" fillId="7" borderId="8" xfId="0" applyFont="1" applyFill="1" applyBorder="1" applyAlignment="1" applyProtection="1">
      <alignment horizontal="center" vertical="center" shrinkToFit="1"/>
      <protection hidden="1"/>
    </xf>
    <xf numFmtId="0" fontId="13" fillId="5" borderId="1" xfId="0" applyFont="1" applyFill="1" applyBorder="1" applyAlignment="1" applyProtection="1">
      <alignment horizontal="center" vertical="center" shrinkToFit="1"/>
      <protection hidden="1"/>
    </xf>
    <xf numFmtId="0" fontId="13" fillId="5" borderId="2" xfId="0" applyFont="1" applyFill="1" applyBorder="1" applyAlignment="1" applyProtection="1">
      <alignment horizontal="center" vertical="center" shrinkToFit="1"/>
      <protection hidden="1"/>
    </xf>
    <xf numFmtId="0" fontId="13" fillId="5" borderId="3" xfId="0" applyFont="1" applyFill="1" applyBorder="1" applyAlignment="1" applyProtection="1">
      <alignment horizontal="center" vertical="center" shrinkToFit="1"/>
      <protection hidden="1"/>
    </xf>
    <xf numFmtId="0" fontId="13" fillId="5" borderId="6" xfId="0" applyFont="1" applyFill="1" applyBorder="1" applyAlignment="1" applyProtection="1">
      <alignment horizontal="center" vertical="center" shrinkToFit="1"/>
      <protection hidden="1"/>
    </xf>
    <xf numFmtId="0" fontId="13" fillId="5" borderId="7" xfId="0" applyFont="1" applyFill="1" applyBorder="1" applyAlignment="1" applyProtection="1">
      <alignment horizontal="center" vertical="center" shrinkToFit="1"/>
      <protection hidden="1"/>
    </xf>
    <xf numFmtId="0" fontId="13" fillId="5" borderId="8" xfId="0" applyFont="1" applyFill="1" applyBorder="1" applyAlignment="1" applyProtection="1">
      <alignment horizontal="center" vertical="center" shrinkToFit="1"/>
      <protection hidden="1"/>
    </xf>
    <xf numFmtId="0" fontId="14" fillId="0" borderId="1" xfId="0" applyFont="1" applyBorder="1" applyAlignment="1" applyProtection="1">
      <alignment horizontal="center" vertical="center" shrinkToFit="1"/>
      <protection locked="0"/>
    </xf>
    <xf numFmtId="0" fontId="14" fillId="0" borderId="2" xfId="0" applyFont="1" applyBorder="1" applyAlignment="1" applyProtection="1">
      <alignment horizontal="center" vertical="center" shrinkToFit="1"/>
      <protection locked="0"/>
    </xf>
    <xf numFmtId="0" fontId="14" fillId="0" borderId="3" xfId="0" applyFont="1" applyBorder="1" applyAlignment="1" applyProtection="1">
      <alignment horizontal="center" vertical="center" shrinkToFit="1"/>
      <protection locked="0"/>
    </xf>
    <xf numFmtId="0" fontId="14" fillId="0" borderId="6" xfId="0" applyFont="1" applyBorder="1" applyAlignment="1" applyProtection="1">
      <alignment horizontal="center" vertical="center" shrinkToFit="1"/>
      <protection locked="0"/>
    </xf>
    <xf numFmtId="0" fontId="14" fillId="0" borderId="7" xfId="0" applyFont="1" applyBorder="1" applyAlignment="1" applyProtection="1">
      <alignment horizontal="center" vertical="center" shrinkToFit="1"/>
      <protection locked="0"/>
    </xf>
    <xf numFmtId="0" fontId="14" fillId="0" borderId="8" xfId="0" applyFont="1" applyBorder="1" applyAlignment="1" applyProtection="1">
      <alignment horizontal="center" vertical="center" shrinkToFit="1"/>
      <protection locked="0"/>
    </xf>
    <xf numFmtId="0" fontId="15" fillId="0" borderId="1" xfId="0" applyFont="1" applyBorder="1" applyAlignment="1" applyProtection="1">
      <alignment horizontal="left" vertical="center" wrapText="1"/>
      <protection hidden="1"/>
    </xf>
    <xf numFmtId="0" fontId="15" fillId="0" borderId="2" xfId="0" applyFont="1" applyBorder="1" applyAlignment="1" applyProtection="1">
      <alignment horizontal="left" vertical="center" wrapText="1"/>
      <protection hidden="1"/>
    </xf>
    <xf numFmtId="0" fontId="15" fillId="0" borderId="3" xfId="0" applyFont="1" applyBorder="1" applyAlignment="1" applyProtection="1">
      <alignment horizontal="left" vertical="center" wrapText="1"/>
      <protection hidden="1"/>
    </xf>
    <xf numFmtId="0" fontId="15" fillId="0" borderId="6" xfId="0" applyFont="1" applyBorder="1" applyAlignment="1" applyProtection="1">
      <alignment horizontal="left" vertical="center" wrapText="1"/>
      <protection hidden="1"/>
    </xf>
    <xf numFmtId="0" fontId="15" fillId="0" borderId="7" xfId="0" applyFont="1" applyBorder="1" applyAlignment="1" applyProtection="1">
      <alignment horizontal="left" vertical="center" wrapText="1"/>
      <protection hidden="1"/>
    </xf>
    <xf numFmtId="0" fontId="15" fillId="0" borderId="8" xfId="0" applyFont="1" applyBorder="1" applyAlignment="1" applyProtection="1">
      <alignment horizontal="left" vertical="center" wrapText="1"/>
      <protection hidden="1"/>
    </xf>
    <xf numFmtId="0" fontId="9" fillId="0" borderId="12" xfId="0" applyFont="1" applyBorder="1" applyAlignment="1" applyProtection="1">
      <alignment horizontal="center" vertical="center" shrinkToFit="1"/>
      <protection hidden="1"/>
    </xf>
    <xf numFmtId="170" fontId="1" fillId="0" borderId="9" xfId="0" applyNumberFormat="1" applyFont="1" applyFill="1" applyBorder="1" applyAlignment="1" applyProtection="1">
      <alignment horizontal="center" shrinkToFit="1"/>
      <protection hidden="1"/>
    </xf>
    <xf numFmtId="170" fontId="1" fillId="0" borderId="10" xfId="0" applyNumberFormat="1" applyFont="1" applyFill="1" applyBorder="1" applyAlignment="1" applyProtection="1">
      <alignment horizontal="center" shrinkToFit="1"/>
      <protection hidden="1"/>
    </xf>
    <xf numFmtId="170" fontId="1" fillId="0" borderId="11" xfId="0" applyNumberFormat="1" applyFont="1" applyFill="1" applyBorder="1" applyAlignment="1" applyProtection="1">
      <alignment horizontal="center" shrinkToFit="1"/>
      <protection hidden="1"/>
    </xf>
    <xf numFmtId="0" fontId="6" fillId="0" borderId="12" xfId="0" applyFont="1" applyFill="1" applyBorder="1" applyAlignment="1" applyProtection="1">
      <alignment horizontal="center" vertical="center" shrinkToFit="1"/>
      <protection hidden="1"/>
    </xf>
    <xf numFmtId="0" fontId="8" fillId="0" borderId="12" xfId="0" applyFont="1" applyFill="1" applyBorder="1" applyAlignment="1" applyProtection="1">
      <alignment horizontal="center" vertical="center" shrinkToFit="1"/>
      <protection hidden="1"/>
    </xf>
    <xf numFmtId="0" fontId="5" fillId="7" borderId="9" xfId="0" applyFont="1" applyFill="1" applyBorder="1" applyAlignment="1" applyProtection="1">
      <alignment horizontal="center" vertical="center" shrinkToFit="1"/>
      <protection hidden="1"/>
    </xf>
    <xf numFmtId="0" fontId="5" fillId="7" borderId="10" xfId="0" applyFont="1" applyFill="1" applyBorder="1" applyAlignment="1" applyProtection="1">
      <alignment horizontal="center" vertical="center" shrinkToFit="1"/>
      <protection hidden="1"/>
    </xf>
    <xf numFmtId="0" fontId="5" fillId="7" borderId="11" xfId="0" applyFont="1" applyFill="1" applyBorder="1" applyAlignment="1" applyProtection="1">
      <alignment horizontal="center" vertical="center" shrinkToFit="1"/>
      <protection hidden="1"/>
    </xf>
    <xf numFmtId="169" fontId="12" fillId="0" borderId="9" xfId="0" applyNumberFormat="1" applyFont="1" applyFill="1" applyBorder="1" applyAlignment="1" applyProtection="1">
      <alignment horizontal="right" vertical="center" shrinkToFit="1"/>
      <protection hidden="1"/>
    </xf>
    <xf numFmtId="0" fontId="12" fillId="0" borderId="10" xfId="0" applyFont="1" applyFill="1" applyBorder="1" applyAlignment="1" applyProtection="1">
      <alignment horizontal="right" vertical="center" shrinkToFit="1"/>
      <protection hidden="1"/>
    </xf>
    <xf numFmtId="0" fontId="12" fillId="0" borderId="11" xfId="0" applyFont="1" applyFill="1" applyBorder="1" applyAlignment="1" applyProtection="1">
      <alignment horizontal="right" vertical="center" shrinkToFit="1"/>
      <protection hidden="1"/>
    </xf>
    <xf numFmtId="169" fontId="12" fillId="0" borderId="9" xfId="0" applyNumberFormat="1" applyFont="1" applyBorder="1" applyAlignment="1" applyProtection="1">
      <alignment horizontal="right" vertical="center" shrinkToFit="1"/>
      <protection hidden="1"/>
    </xf>
    <xf numFmtId="0" fontId="12" fillId="0" borderId="10" xfId="0" applyFont="1" applyBorder="1" applyAlignment="1" applyProtection="1">
      <alignment horizontal="right" vertical="center" shrinkToFit="1"/>
      <protection hidden="1"/>
    </xf>
    <xf numFmtId="0" fontId="12" fillId="0" borderId="11" xfId="0" applyFont="1" applyBorder="1" applyAlignment="1" applyProtection="1">
      <alignment horizontal="right" vertical="center" shrinkToFit="1"/>
      <protection hidden="1"/>
    </xf>
    <xf numFmtId="169" fontId="7" fillId="0" borderId="12" xfId="0" applyNumberFormat="1" applyFont="1"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166" fontId="4" fillId="0" borderId="12" xfId="0" applyNumberFormat="1" applyFont="1" applyFill="1" applyBorder="1" applyAlignment="1" applyProtection="1">
      <alignment horizontal="center" vertical="center" shrinkToFit="1"/>
      <protection hidden="1"/>
    </xf>
    <xf numFmtId="8" fontId="4" fillId="0" borderId="12" xfId="0" applyNumberFormat="1" applyFont="1" applyFill="1" applyBorder="1" applyAlignment="1" applyProtection="1">
      <alignment horizontal="center" vertical="center" shrinkToFit="1"/>
      <protection hidden="1"/>
    </xf>
    <xf numFmtId="168" fontId="4" fillId="0" borderId="12" xfId="0" applyNumberFormat="1" applyFont="1" applyFill="1" applyBorder="1" applyAlignment="1" applyProtection="1">
      <alignment horizontal="center" vertical="center" shrinkToFit="1"/>
      <protection hidden="1"/>
    </xf>
    <xf numFmtId="164" fontId="4" fillId="0" borderId="12" xfId="0" applyNumberFormat="1" applyFont="1" applyFill="1" applyBorder="1" applyAlignment="1" applyProtection="1">
      <alignment horizontal="center" vertical="center" shrinkToFit="1"/>
      <protection hidden="1"/>
    </xf>
    <xf numFmtId="165" fontId="4" fillId="0" borderId="12" xfId="0" applyNumberFormat="1" applyFont="1" applyFill="1" applyBorder="1" applyAlignment="1" applyProtection="1">
      <alignment horizontal="center" vertical="center" shrinkToFit="1"/>
      <protection hidden="1"/>
    </xf>
    <xf numFmtId="167" fontId="4" fillId="0" borderId="12" xfId="0" applyNumberFormat="1" applyFont="1" applyFill="1" applyBorder="1" applyAlignment="1" applyProtection="1">
      <alignment horizontal="center" vertical="center" shrinkToFit="1"/>
      <protection hidden="1"/>
    </xf>
    <xf numFmtId="0" fontId="2" fillId="0" borderId="12" xfId="0" applyFont="1" applyBorder="1" applyAlignment="1" applyProtection="1">
      <alignment horizontal="center" vertical="center" shrinkToFit="1"/>
      <protection hidden="1"/>
    </xf>
    <xf numFmtId="0" fontId="1" fillId="6" borderId="0" xfId="0" applyFont="1" applyFill="1" applyBorder="1" applyAlignment="1" applyProtection="1">
      <alignment horizontal="center" shrinkToFit="1"/>
      <protection hidden="1"/>
    </xf>
    <xf numFmtId="173" fontId="0" fillId="0" borderId="0" xfId="0" applyNumberFormat="1" applyBorder="1" applyAlignment="1" applyProtection="1">
      <alignment horizontal="center" shrinkToFit="1"/>
      <protection hidden="1"/>
    </xf>
    <xf numFmtId="173" fontId="0" fillId="0" borderId="5" xfId="0" applyNumberFormat="1" applyBorder="1" applyAlignment="1" applyProtection="1">
      <alignment horizontal="center" shrinkToFit="1"/>
      <protection hidden="1"/>
    </xf>
    <xf numFmtId="173" fontId="0" fillId="0" borderId="4" xfId="0" applyNumberFormat="1" applyBorder="1" applyAlignment="1" applyProtection="1">
      <alignment horizontal="center" shrinkToFit="1"/>
      <protection hidden="1"/>
    </xf>
    <xf numFmtId="40" fontId="0" fillId="12" borderId="9" xfId="0" applyNumberFormat="1" applyFill="1" applyBorder="1" applyAlignment="1" applyProtection="1">
      <alignment horizontal="center" shrinkToFit="1"/>
      <protection hidden="1"/>
    </xf>
    <xf numFmtId="40" fontId="0" fillId="12" borderId="10" xfId="0" applyNumberFormat="1" applyFill="1" applyBorder="1" applyAlignment="1" applyProtection="1">
      <alignment horizontal="center" shrinkToFit="1"/>
      <protection hidden="1"/>
    </xf>
    <xf numFmtId="40" fontId="0" fillId="12" borderId="11" xfId="0" applyNumberFormat="1" applyFill="1" applyBorder="1" applyAlignment="1" applyProtection="1">
      <alignment horizontal="center" shrinkToFit="1"/>
      <protection hidden="1"/>
    </xf>
    <xf numFmtId="0" fontId="1" fillId="6" borderId="7" xfId="0" applyFont="1" applyFill="1" applyBorder="1" applyAlignment="1" applyProtection="1">
      <alignment horizontal="center" shrinkToFit="1"/>
      <protection hidden="1"/>
    </xf>
    <xf numFmtId="0" fontId="5" fillId="5" borderId="13" xfId="0" applyFont="1" applyFill="1" applyBorder="1" applyAlignment="1" applyProtection="1">
      <alignment horizontal="center" shrinkToFit="1"/>
      <protection hidden="1"/>
    </xf>
    <xf numFmtId="0" fontId="5" fillId="7" borderId="4" xfId="0" applyFont="1" applyFill="1" applyBorder="1" applyAlignment="1" applyProtection="1">
      <alignment horizontal="center" shrinkToFit="1"/>
      <protection hidden="1"/>
    </xf>
    <xf numFmtId="0" fontId="5" fillId="7" borderId="0" xfId="0" applyFont="1" applyFill="1" applyBorder="1" applyAlignment="1" applyProtection="1">
      <alignment horizontal="center" shrinkToFit="1"/>
      <protection hidden="1"/>
    </xf>
    <xf numFmtId="0" fontId="5" fillId="7" borderId="6" xfId="0" applyFont="1" applyFill="1" applyBorder="1" applyAlignment="1" applyProtection="1">
      <alignment horizontal="center" shrinkToFit="1"/>
      <protection hidden="1"/>
    </xf>
    <xf numFmtId="0" fontId="5" fillId="7" borderId="7" xfId="0" applyFont="1" applyFill="1" applyBorder="1" applyAlignment="1" applyProtection="1">
      <alignment horizontal="center" shrinkToFit="1"/>
      <protection hidden="1"/>
    </xf>
    <xf numFmtId="0" fontId="0" fillId="6" borderId="0" xfId="0" applyFill="1" applyBorder="1" applyAlignment="1" applyProtection="1">
      <alignment horizontal="center" shrinkToFit="1"/>
      <protection hidden="1"/>
    </xf>
    <xf numFmtId="0" fontId="15" fillId="0" borderId="4" xfId="0" applyFont="1" applyBorder="1" applyAlignment="1" applyProtection="1">
      <alignment horizontal="left" vertical="center" wrapText="1"/>
      <protection hidden="1"/>
    </xf>
    <xf numFmtId="0" fontId="15" fillId="0" borderId="0" xfId="0" applyFont="1" applyBorder="1" applyAlignment="1" applyProtection="1">
      <alignment horizontal="left" vertical="center" wrapText="1"/>
      <protection hidden="1"/>
    </xf>
    <xf numFmtId="0" fontId="15" fillId="0" borderId="5" xfId="0" applyFont="1" applyBorder="1" applyAlignment="1" applyProtection="1">
      <alignment horizontal="left" vertical="center" wrapText="1"/>
      <protection hidden="1"/>
    </xf>
    <xf numFmtId="169" fontId="0" fillId="6" borderId="9" xfId="0" applyNumberFormat="1" applyFill="1" applyBorder="1" applyAlignment="1" applyProtection="1">
      <alignment horizontal="right" shrinkToFit="1"/>
      <protection hidden="1"/>
    </xf>
    <xf numFmtId="169" fontId="0" fillId="6" borderId="10" xfId="0" applyNumberFormat="1" applyFill="1" applyBorder="1" applyAlignment="1" applyProtection="1">
      <alignment horizontal="right" shrinkToFit="1"/>
      <protection hidden="1"/>
    </xf>
    <xf numFmtId="169" fontId="0" fillId="6" borderId="11" xfId="0" applyNumberFormat="1" applyFill="1" applyBorder="1" applyAlignment="1" applyProtection="1">
      <alignment horizontal="right" shrinkToFit="1"/>
      <protection hidden="1"/>
    </xf>
    <xf numFmtId="173" fontId="0" fillId="0" borderId="6" xfId="0" applyNumberFormat="1" applyBorder="1" applyAlignment="1" applyProtection="1">
      <alignment horizontal="center" shrinkToFit="1"/>
      <protection hidden="1"/>
    </xf>
    <xf numFmtId="173" fontId="0" fillId="0" borderId="7" xfId="0" applyNumberFormat="1" applyBorder="1" applyAlignment="1" applyProtection="1">
      <alignment horizontal="center" shrinkToFit="1"/>
      <protection hidden="1"/>
    </xf>
    <xf numFmtId="40" fontId="0" fillId="6" borderId="7" xfId="0" applyNumberFormat="1" applyFill="1" applyBorder="1" applyAlignment="1" applyProtection="1">
      <alignment horizontal="center" shrinkToFit="1"/>
      <protection hidden="1"/>
    </xf>
    <xf numFmtId="0" fontId="0" fillId="6" borderId="7" xfId="0" applyFill="1" applyBorder="1" applyAlignment="1" applyProtection="1">
      <alignment horizontal="center" shrinkToFit="1"/>
      <protection hidden="1"/>
    </xf>
    <xf numFmtId="0" fontId="0" fillId="0" borderId="4" xfId="0" applyBorder="1" applyAlignment="1" applyProtection="1">
      <alignment horizontal="right" shrinkToFit="1"/>
      <protection hidden="1"/>
    </xf>
    <xf numFmtId="0" fontId="0" fillId="0" borderId="0" xfId="0" applyBorder="1" applyAlignment="1" applyProtection="1">
      <alignment horizontal="right" shrinkToFit="1"/>
      <protection hidden="1"/>
    </xf>
    <xf numFmtId="172" fontId="0" fillId="0" borderId="0" xfId="0" applyNumberFormat="1" applyBorder="1" applyAlignment="1" applyProtection="1">
      <alignment horizontal="right" shrinkToFit="1"/>
      <protection hidden="1"/>
    </xf>
    <xf numFmtId="172" fontId="0" fillId="0" borderId="5" xfId="0" applyNumberFormat="1" applyBorder="1" applyAlignment="1" applyProtection="1">
      <alignment horizontal="right" shrinkToFit="1"/>
      <protection hidden="1"/>
    </xf>
    <xf numFmtId="0" fontId="0" fillId="0" borderId="4" xfId="0" applyBorder="1" applyAlignment="1" applyProtection="1">
      <alignment horizontal="center" shrinkToFit="1"/>
      <protection locked="0"/>
    </xf>
    <xf numFmtId="0" fontId="0" fillId="0" borderId="0" xfId="0" applyBorder="1" applyAlignment="1" applyProtection="1">
      <alignment horizontal="center" shrinkToFit="1"/>
      <protection locked="0"/>
    </xf>
    <xf numFmtId="172" fontId="0" fillId="0" borderId="0" xfId="0" applyNumberFormat="1" applyBorder="1" applyAlignment="1" applyProtection="1">
      <alignment horizontal="right" shrinkToFit="1"/>
      <protection locked="0"/>
    </xf>
    <xf numFmtId="172" fontId="0" fillId="0" borderId="4" xfId="0" applyNumberFormat="1" applyBorder="1" applyAlignment="1" applyProtection="1">
      <alignment horizontal="right" shrinkToFit="1"/>
      <protection hidden="1"/>
    </xf>
    <xf numFmtId="0" fontId="0" fillId="0" borderId="5" xfId="0" applyBorder="1" applyAlignment="1" applyProtection="1">
      <alignment horizontal="center" shrinkToFit="1"/>
      <protection locked="0"/>
    </xf>
    <xf numFmtId="0" fontId="1" fillId="6" borderId="0" xfId="0" applyFont="1" applyFill="1" applyBorder="1" applyAlignment="1" applyProtection="1">
      <alignment horizontal="center" vertical="center" textRotation="90" shrinkToFit="1"/>
      <protection hidden="1"/>
    </xf>
    <xf numFmtId="0" fontId="11" fillId="5" borderId="1" xfId="0" applyFont="1" applyFill="1" applyBorder="1" applyAlignment="1" applyProtection="1">
      <alignment horizontal="center" vertical="center" shrinkToFit="1"/>
      <protection hidden="1"/>
    </xf>
    <xf numFmtId="0" fontId="11" fillId="5" borderId="2" xfId="0" applyFont="1" applyFill="1" applyBorder="1" applyAlignment="1" applyProtection="1">
      <alignment horizontal="center" vertical="center" shrinkToFit="1"/>
      <protection hidden="1"/>
    </xf>
    <xf numFmtId="0" fontId="11" fillId="5" borderId="3" xfId="0" applyFont="1" applyFill="1" applyBorder="1" applyAlignment="1" applyProtection="1">
      <alignment horizontal="center" vertical="center" shrinkToFit="1"/>
      <protection hidden="1"/>
    </xf>
    <xf numFmtId="0" fontId="11" fillId="5" borderId="6" xfId="0" applyFont="1" applyFill="1" applyBorder="1" applyAlignment="1" applyProtection="1">
      <alignment horizontal="center" vertical="center" shrinkToFit="1"/>
      <protection hidden="1"/>
    </xf>
    <xf numFmtId="0" fontId="11" fillId="5" borderId="7" xfId="0" applyFont="1" applyFill="1" applyBorder="1" applyAlignment="1" applyProtection="1">
      <alignment horizontal="center" vertical="center" shrinkToFit="1"/>
      <protection hidden="1"/>
    </xf>
    <xf numFmtId="0" fontId="11" fillId="5" borderId="8" xfId="0" applyFont="1" applyFill="1" applyBorder="1" applyAlignment="1" applyProtection="1">
      <alignment horizontal="center" vertical="center" shrinkToFit="1"/>
      <protection hidden="1"/>
    </xf>
    <xf numFmtId="173" fontId="0" fillId="0" borderId="2" xfId="0" applyNumberFormat="1" applyBorder="1" applyAlignment="1" applyProtection="1">
      <alignment horizontal="center" shrinkToFit="1"/>
      <protection hidden="1"/>
    </xf>
    <xf numFmtId="173" fontId="0" fillId="0" borderId="3" xfId="0" applyNumberFormat="1" applyBorder="1" applyAlignment="1" applyProtection="1">
      <alignment horizontal="center" shrinkToFit="1"/>
      <protection hidden="1"/>
    </xf>
    <xf numFmtId="40" fontId="0" fillId="0" borderId="4" xfId="0" applyNumberFormat="1" applyBorder="1" applyAlignment="1" applyProtection="1">
      <alignment horizontal="center" shrinkToFit="1"/>
      <protection hidden="1"/>
    </xf>
    <xf numFmtId="40" fontId="0" fillId="0" borderId="0" xfId="0" applyNumberFormat="1" applyBorder="1" applyAlignment="1" applyProtection="1">
      <alignment horizontal="center" shrinkToFit="1"/>
      <protection hidden="1"/>
    </xf>
    <xf numFmtId="172" fontId="0" fillId="0" borderId="2" xfId="0" applyNumberFormat="1" applyBorder="1" applyAlignment="1" applyProtection="1">
      <alignment horizontal="right" shrinkToFit="1"/>
      <protection hidden="1"/>
    </xf>
    <xf numFmtId="172" fontId="0" fillId="0" borderId="3" xfId="0" applyNumberFormat="1" applyBorder="1" applyAlignment="1" applyProtection="1">
      <alignment horizontal="right" shrinkToFit="1"/>
      <protection hidden="1"/>
    </xf>
    <xf numFmtId="0" fontId="0" fillId="0" borderId="1" xfId="0" applyBorder="1" applyAlignment="1" applyProtection="1">
      <alignment horizontal="right" shrinkToFit="1"/>
      <protection hidden="1"/>
    </xf>
    <xf numFmtId="0" fontId="0" fillId="0" borderId="2" xfId="0" applyBorder="1" applyAlignment="1" applyProtection="1">
      <alignment horizontal="right" shrinkToFit="1"/>
      <protection hidden="1"/>
    </xf>
    <xf numFmtId="0" fontId="0" fillId="0" borderId="1"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172" fontId="0" fillId="0" borderId="1" xfId="0" applyNumberFormat="1" applyBorder="1" applyAlignment="1" applyProtection="1">
      <alignment horizontal="right" shrinkToFit="1"/>
      <protection hidden="1"/>
    </xf>
    <xf numFmtId="172" fontId="0" fillId="0" borderId="2" xfId="0" applyNumberFormat="1" applyBorder="1" applyAlignment="1" applyProtection="1">
      <alignment horizontal="right" shrinkToFit="1"/>
      <protection locked="0"/>
    </xf>
    <xf numFmtId="0" fontId="0" fillId="0" borderId="6" xfId="0" applyBorder="1" applyAlignment="1" applyProtection="1">
      <alignment horizontal="right" shrinkToFit="1"/>
      <protection hidden="1"/>
    </xf>
    <xf numFmtId="0" fontId="0" fillId="0" borderId="7" xfId="0" applyBorder="1" applyAlignment="1" applyProtection="1">
      <alignment horizontal="right" shrinkToFit="1"/>
      <protection hidden="1"/>
    </xf>
    <xf numFmtId="172" fontId="0" fillId="0" borderId="7" xfId="0" applyNumberFormat="1" applyBorder="1" applyAlignment="1" applyProtection="1">
      <alignment horizontal="right" shrinkToFit="1"/>
      <protection hidden="1"/>
    </xf>
    <xf numFmtId="172" fontId="0" fillId="0" borderId="8" xfId="0" applyNumberFormat="1" applyBorder="1" applyAlignment="1" applyProtection="1">
      <alignment horizontal="right" shrinkToFit="1"/>
      <protection hidden="1"/>
    </xf>
    <xf numFmtId="0" fontId="0" fillId="0" borderId="6"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172" fontId="0" fillId="0" borderId="7" xfId="0" applyNumberFormat="1" applyBorder="1" applyAlignment="1" applyProtection="1">
      <alignment horizontal="right" shrinkToFit="1"/>
      <protection locked="0"/>
    </xf>
    <xf numFmtId="172" fontId="0" fillId="0" borderId="6" xfId="0" applyNumberFormat="1" applyBorder="1" applyAlignment="1" applyProtection="1">
      <alignment horizontal="right" shrinkToFit="1"/>
      <protection hidden="1"/>
    </xf>
    <xf numFmtId="0" fontId="17" fillId="0" borderId="1" xfId="0" applyFont="1" applyBorder="1" applyAlignment="1" applyProtection="1">
      <alignment horizontal="center" vertical="center" shrinkToFit="1"/>
      <protection hidden="1"/>
    </xf>
    <xf numFmtId="0" fontId="17" fillId="0" borderId="2" xfId="0" applyFont="1" applyBorder="1" applyAlignment="1" applyProtection="1">
      <alignment horizontal="center" vertical="center" shrinkToFit="1"/>
      <protection hidden="1"/>
    </xf>
    <xf numFmtId="0" fontId="17" fillId="0" borderId="3" xfId="0" applyFont="1" applyBorder="1" applyAlignment="1" applyProtection="1">
      <alignment horizontal="center" vertical="center" shrinkToFit="1"/>
      <protection hidden="1"/>
    </xf>
    <xf numFmtId="0" fontId="17" fillId="0" borderId="6" xfId="0" applyFont="1" applyBorder="1" applyAlignment="1" applyProtection="1">
      <alignment horizontal="center" vertical="center" shrinkToFit="1"/>
      <protection hidden="1"/>
    </xf>
    <xf numFmtId="0" fontId="17" fillId="0" borderId="7" xfId="0" applyFont="1" applyBorder="1" applyAlignment="1" applyProtection="1">
      <alignment horizontal="center" vertical="center" shrinkToFit="1"/>
      <protection hidden="1"/>
    </xf>
    <xf numFmtId="0" fontId="17" fillId="0" borderId="8" xfId="0" applyFont="1" applyBorder="1" applyAlignment="1" applyProtection="1">
      <alignment horizontal="center" vertical="center" shrinkToFit="1"/>
      <protection hidden="1"/>
    </xf>
    <xf numFmtId="0" fontId="19" fillId="0" borderId="1" xfId="0" applyFont="1" applyBorder="1" applyAlignment="1" applyProtection="1">
      <alignment horizontal="center" vertical="center" shrinkToFit="1"/>
      <protection hidden="1"/>
    </xf>
    <xf numFmtId="0" fontId="19" fillId="0" borderId="2" xfId="0" applyFont="1" applyBorder="1" applyAlignment="1" applyProtection="1">
      <alignment horizontal="center" vertical="center" shrinkToFit="1"/>
      <protection hidden="1"/>
    </xf>
    <xf numFmtId="0" fontId="19" fillId="0" borderId="3" xfId="0" applyFont="1" applyBorder="1" applyAlignment="1" applyProtection="1">
      <alignment horizontal="center" vertical="center" shrinkToFit="1"/>
      <protection hidden="1"/>
    </xf>
    <xf numFmtId="0" fontId="19" fillId="0" borderId="6" xfId="0" applyFont="1" applyBorder="1" applyAlignment="1" applyProtection="1">
      <alignment horizontal="center" vertical="center" shrinkToFit="1"/>
      <protection hidden="1"/>
    </xf>
    <xf numFmtId="0" fontId="19" fillId="0" borderId="7" xfId="0" applyFont="1" applyBorder="1" applyAlignment="1" applyProtection="1">
      <alignment horizontal="center" vertical="center" shrinkToFit="1"/>
      <protection hidden="1"/>
    </xf>
    <xf numFmtId="0" fontId="19" fillId="0" borderId="8" xfId="0" applyFont="1" applyBorder="1" applyAlignment="1" applyProtection="1">
      <alignment horizontal="center" vertical="center" shrinkToFit="1"/>
      <protection hidden="1"/>
    </xf>
    <xf numFmtId="0" fontId="18" fillId="0" borderId="1" xfId="0" applyFont="1" applyBorder="1" applyAlignment="1" applyProtection="1">
      <alignment horizontal="center" vertical="center" shrinkToFit="1"/>
      <protection hidden="1"/>
    </xf>
    <xf numFmtId="0" fontId="18" fillId="0" borderId="2" xfId="0" applyFont="1" applyBorder="1" applyAlignment="1" applyProtection="1">
      <alignment horizontal="center" vertical="center" shrinkToFit="1"/>
      <protection hidden="1"/>
    </xf>
    <xf numFmtId="0" fontId="18" fillId="0" borderId="3" xfId="0" applyFont="1" applyBorder="1" applyAlignment="1" applyProtection="1">
      <alignment horizontal="center" vertical="center" shrinkToFit="1"/>
      <protection hidden="1"/>
    </xf>
    <xf numFmtId="0" fontId="18" fillId="0" borderId="6" xfId="0" applyFont="1" applyBorder="1" applyAlignment="1" applyProtection="1">
      <alignment horizontal="center" vertical="center" shrinkToFit="1"/>
      <protection hidden="1"/>
    </xf>
    <xf numFmtId="0" fontId="18" fillId="0" borderId="7" xfId="0" applyFont="1" applyBorder="1" applyAlignment="1" applyProtection="1">
      <alignment horizontal="center" vertical="center" shrinkToFit="1"/>
      <protection hidden="1"/>
    </xf>
    <xf numFmtId="0" fontId="18" fillId="0" borderId="8" xfId="0" applyFont="1" applyBorder="1" applyAlignment="1" applyProtection="1">
      <alignment horizontal="center" vertical="center" shrinkToFit="1"/>
      <protection hidden="1"/>
    </xf>
    <xf numFmtId="0" fontId="16" fillId="7" borderId="1" xfId="0" applyFont="1" applyFill="1" applyBorder="1" applyAlignment="1" applyProtection="1">
      <alignment horizontal="center" vertical="center" shrinkToFit="1"/>
      <protection hidden="1"/>
    </xf>
    <xf numFmtId="0" fontId="16" fillId="7" borderId="2" xfId="0" applyFont="1" applyFill="1" applyBorder="1" applyAlignment="1" applyProtection="1">
      <alignment horizontal="center" vertical="center" shrinkToFit="1"/>
      <protection hidden="1"/>
    </xf>
    <xf numFmtId="0" fontId="16" fillId="7" borderId="3" xfId="0" applyFont="1" applyFill="1" applyBorder="1" applyAlignment="1" applyProtection="1">
      <alignment horizontal="center" vertical="center" shrinkToFit="1"/>
      <protection hidden="1"/>
    </xf>
    <xf numFmtId="0" fontId="16" fillId="7" borderId="6" xfId="0" applyFont="1" applyFill="1" applyBorder="1" applyAlignment="1" applyProtection="1">
      <alignment horizontal="center" vertical="center" shrinkToFit="1"/>
      <protection hidden="1"/>
    </xf>
    <xf numFmtId="0" fontId="16" fillId="7" borderId="7" xfId="0" applyFont="1" applyFill="1" applyBorder="1" applyAlignment="1" applyProtection="1">
      <alignment horizontal="center" vertical="center" shrinkToFit="1"/>
      <protection hidden="1"/>
    </xf>
    <xf numFmtId="0" fontId="16" fillId="7" borderId="8" xfId="0" applyFont="1" applyFill="1" applyBorder="1" applyAlignment="1" applyProtection="1">
      <alignment horizontal="center" vertical="center" shrinkToFit="1"/>
      <protection hidden="1"/>
    </xf>
    <xf numFmtId="0" fontId="5" fillId="7" borderId="13" xfId="0" applyFont="1" applyFill="1" applyBorder="1" applyAlignment="1" applyProtection="1">
      <alignment horizontal="center" shrinkToFit="1"/>
      <protection hidden="1"/>
    </xf>
    <xf numFmtId="0" fontId="15" fillId="6" borderId="0" xfId="0" applyFont="1" applyFill="1" applyAlignment="1" applyProtection="1">
      <alignment horizontal="center" shrinkToFit="1"/>
      <protection hidden="1"/>
    </xf>
    <xf numFmtId="0" fontId="11" fillId="13" borderId="1" xfId="0" applyFont="1" applyFill="1" applyBorder="1" applyAlignment="1" applyProtection="1">
      <alignment horizontal="center" vertical="center" shrinkToFit="1"/>
      <protection hidden="1"/>
    </xf>
    <xf numFmtId="0" fontId="11" fillId="13" borderId="2" xfId="0" applyFont="1" applyFill="1" applyBorder="1" applyAlignment="1" applyProtection="1">
      <alignment horizontal="center" vertical="center" shrinkToFit="1"/>
      <protection hidden="1"/>
    </xf>
    <xf numFmtId="0" fontId="11" fillId="13" borderId="3" xfId="0" applyFont="1" applyFill="1" applyBorder="1" applyAlignment="1" applyProtection="1">
      <alignment horizontal="center" vertical="center" shrinkToFit="1"/>
      <protection hidden="1"/>
    </xf>
    <xf numFmtId="0" fontId="11" fillId="13" borderId="6" xfId="0" applyFont="1" applyFill="1" applyBorder="1" applyAlignment="1" applyProtection="1">
      <alignment horizontal="center" vertical="center" shrinkToFit="1"/>
      <protection hidden="1"/>
    </xf>
    <xf numFmtId="0" fontId="11" fillId="13" borderId="7" xfId="0" applyFont="1" applyFill="1" applyBorder="1" applyAlignment="1" applyProtection="1">
      <alignment horizontal="center" vertical="center" shrinkToFit="1"/>
      <protection hidden="1"/>
    </xf>
    <xf numFmtId="0" fontId="11" fillId="13" borderId="8" xfId="0" applyFont="1" applyFill="1" applyBorder="1" applyAlignment="1" applyProtection="1">
      <alignment horizontal="center" vertical="center" shrinkToFit="1"/>
      <protection hidden="1"/>
    </xf>
    <xf numFmtId="169" fontId="0" fillId="0" borderId="0" xfId="0" applyNumberFormat="1" applyFill="1" applyBorder="1" applyAlignment="1" applyProtection="1">
      <alignment horizontal="right" shrinkToFit="1"/>
      <protection hidden="1"/>
    </xf>
    <xf numFmtId="169" fontId="0" fillId="0" borderId="0" xfId="0" applyNumberFormat="1" applyBorder="1" applyAlignment="1" applyProtection="1">
      <alignment horizontal="right" shrinkToFit="1"/>
      <protection hidden="1"/>
    </xf>
    <xf numFmtId="169" fontId="0" fillId="0" borderId="5" xfId="0" applyNumberFormat="1" applyBorder="1" applyAlignment="1" applyProtection="1">
      <alignment horizontal="right" shrinkToFit="1"/>
      <protection hidden="1"/>
    </xf>
    <xf numFmtId="169" fontId="0" fillId="0" borderId="0" xfId="0" applyNumberFormat="1" applyBorder="1" applyAlignment="1" applyProtection="1">
      <alignment horizontal="right" shrinkToFit="1"/>
      <protection locked="0"/>
    </xf>
    <xf numFmtId="169" fontId="0" fillId="0" borderId="2" xfId="0" applyNumberFormat="1" applyBorder="1" applyAlignment="1" applyProtection="1">
      <alignment horizontal="right" shrinkToFit="1"/>
      <protection locked="0"/>
    </xf>
    <xf numFmtId="169" fontId="0" fillId="0" borderId="2" xfId="0" applyNumberFormat="1" applyBorder="1" applyAlignment="1" applyProtection="1">
      <alignment horizontal="right" shrinkToFit="1"/>
      <protection hidden="1"/>
    </xf>
    <xf numFmtId="169" fontId="0" fillId="0" borderId="3" xfId="0" applyNumberFormat="1" applyBorder="1" applyAlignment="1" applyProtection="1">
      <alignment horizontal="right" shrinkToFit="1"/>
      <protection hidden="1"/>
    </xf>
    <xf numFmtId="169" fontId="0" fillId="0" borderId="2" xfId="0" applyNumberFormat="1" applyFill="1" applyBorder="1" applyAlignment="1" applyProtection="1">
      <alignment horizontal="right" shrinkToFit="1"/>
      <protection hidden="1"/>
    </xf>
    <xf numFmtId="0" fontId="1" fillId="6" borderId="9" xfId="0" applyFont="1" applyFill="1" applyBorder="1" applyAlignment="1" applyProtection="1">
      <alignment horizontal="center" shrinkToFit="1"/>
      <protection hidden="1"/>
    </xf>
    <xf numFmtId="0" fontId="1" fillId="6" borderId="11" xfId="0" applyFont="1" applyFill="1" applyBorder="1" applyAlignment="1" applyProtection="1">
      <alignment horizontal="center" shrinkToFit="1"/>
      <protection hidden="1"/>
    </xf>
    <xf numFmtId="0" fontId="15" fillId="6" borderId="7" xfId="0" applyFont="1" applyFill="1" applyBorder="1" applyAlignment="1" applyProtection="1">
      <alignment horizontal="center" shrinkToFit="1"/>
      <protection hidden="1"/>
    </xf>
    <xf numFmtId="169" fontId="0" fillId="0" borderId="7" xfId="0" applyNumberFormat="1" applyBorder="1" applyAlignment="1" applyProtection="1">
      <alignment horizontal="right" shrinkToFit="1"/>
      <protection locked="0"/>
    </xf>
    <xf numFmtId="169" fontId="0" fillId="0" borderId="7" xfId="0" applyNumberFormat="1" applyFill="1" applyBorder="1" applyAlignment="1" applyProtection="1">
      <alignment horizontal="right" shrinkToFit="1"/>
      <protection hidden="1"/>
    </xf>
    <xf numFmtId="169" fontId="0" fillId="0" borderId="7" xfId="0" applyNumberFormat="1" applyBorder="1" applyAlignment="1" applyProtection="1">
      <alignment horizontal="right" shrinkToFit="1"/>
      <protection hidden="1"/>
    </xf>
    <xf numFmtId="169" fontId="0" fillId="0" borderId="8" xfId="0" applyNumberFormat="1" applyBorder="1" applyAlignment="1" applyProtection="1">
      <alignment horizontal="right" shrinkToFit="1"/>
      <protection hidden="1"/>
    </xf>
  </cellXfs>
  <cellStyles count="1">
    <cellStyle name="Normal" xfId="0" builtinId="0"/>
  </cellStyles>
  <dxfs count="18">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1"/>
      </font>
      <fill>
        <patternFill>
          <bgColor theme="0" tint="-0.34998626667073579"/>
        </patternFill>
      </fill>
      <border>
        <left style="thin">
          <color auto="1"/>
        </left>
        <right style="thin">
          <color auto="1"/>
        </right>
        <top style="thin">
          <color auto="1"/>
        </top>
        <bottom style="thin">
          <color auto="1"/>
        </bottom>
        <vertical/>
        <horizontal/>
      </border>
    </dxf>
    <dxf>
      <font>
        <b/>
        <i val="0"/>
        <color theme="1"/>
      </font>
      <fill>
        <patternFill>
          <bgColor theme="5" tint="-0.24994659260841701"/>
        </patternFill>
      </fill>
      <border>
        <left style="thin">
          <color auto="1"/>
        </left>
        <right style="thin">
          <color auto="1"/>
        </right>
        <top style="thin">
          <color auto="1"/>
        </top>
        <bottom style="thin">
          <color auto="1"/>
        </bottom>
        <vertical/>
        <horizontal/>
      </border>
    </dxf>
    <dxf>
      <fill>
        <patternFill>
          <bgColor rgb="FFFFFF00"/>
        </patternFill>
      </fill>
    </dxf>
    <dxf>
      <font>
        <color rgb="FF00B050"/>
      </font>
    </dxf>
    <dxf>
      <font>
        <color rgb="FFFF0000"/>
      </font>
    </dxf>
    <dxf>
      <font>
        <color rgb="FFFFC000"/>
      </font>
    </dxf>
    <dxf>
      <font>
        <b/>
        <i val="0"/>
      </font>
      <border>
        <left style="thin">
          <color auto="1"/>
        </left>
        <right style="thin">
          <color auto="1"/>
        </right>
        <top style="thin">
          <color auto="1"/>
        </top>
        <bottom style="thin">
          <color auto="1"/>
        </bottom>
        <vertical/>
        <horizontal/>
      </border>
    </dxf>
    <dxf>
      <font>
        <b/>
        <i val="0"/>
        <color theme="0"/>
      </font>
      <fill>
        <patternFill>
          <bgColor rgb="FF7030A0"/>
        </patternFill>
      </fill>
      <border>
        <left style="thin">
          <color auto="1"/>
        </left>
        <right style="thin">
          <color auto="1"/>
        </right>
        <top style="thin">
          <color auto="1"/>
        </top>
        <bottom style="thin">
          <color auto="1"/>
        </bottom>
        <vertical/>
        <horizontal/>
      </border>
    </dxf>
    <dxf>
      <fill>
        <patternFill>
          <bgColor rgb="FFFFFF00"/>
        </patternFill>
      </fill>
    </dxf>
    <dxf>
      <font>
        <b/>
        <i val="0"/>
      </font>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00B05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color rgb="FF00B050"/>
      </font>
    </dxf>
    <dxf>
      <font>
        <color rgb="FFFF0000"/>
      </font>
    </dxf>
    <dxf>
      <font>
        <color rgb="FFFFC000"/>
      </font>
    </dxf>
  </dxfs>
  <tableStyles count="0" defaultTableStyle="TableStyleMedium2" defaultPivotStyle="PivotStyleLight16"/>
  <colors>
    <mruColors>
      <color rgb="FFAC230C"/>
      <color rgb="FF2B723E"/>
      <color rgb="FFFF6600"/>
      <color rgb="FF0000FF"/>
      <color rgb="FF68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Currency</a:t>
            </a:r>
            <a:r>
              <a:rPr lang="en-GB" baseline="0"/>
              <a:t> Strengths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8"/>
          <c:order val="8"/>
          <c:tx>
            <c:strRef>
              <c:f>'Currency Market'!$CK$2</c:f>
              <c:strCache>
                <c:ptCount val="1"/>
                <c:pt idx="0">
                  <c:v>₩</c:v>
                </c:pt>
              </c:strCache>
            </c:strRef>
          </c:tx>
          <c:spPr>
            <a:solidFill>
              <a:srgbClr val="AC230C">
                <a:alpha val="30000"/>
              </a:srgbClr>
            </a:solidFill>
            <a:ln>
              <a:noFill/>
            </a:ln>
            <a:effectLst/>
          </c:spPr>
          <c:cat>
            <c:multiLvlStrRef>
              <c:f>'Currency Market'!$CB$3:$CB$26</c:f>
            </c:multiLvlStrRef>
          </c:cat>
          <c:val>
            <c:numRef>
              <c:f>'Currency Market'!$CK$3:$CK$26</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8-A094-4368-B6A4-8E3DC4B937AF}"/>
            </c:ext>
          </c:extLst>
        </c:ser>
        <c:ser>
          <c:idx val="9"/>
          <c:order val="9"/>
          <c:tx>
            <c:strRef>
              <c:f>'Currency Market'!$CL$2</c:f>
              <c:strCache>
                <c:ptCount val="1"/>
              </c:strCache>
            </c:strRef>
          </c:tx>
          <c:spPr>
            <a:solidFill>
              <a:srgbClr val="2B723E">
                <a:alpha val="30000"/>
              </a:srgbClr>
            </a:solidFill>
            <a:ln>
              <a:noFill/>
            </a:ln>
            <a:effectLst/>
          </c:spPr>
          <c:cat>
            <c:multiLvlStrRef>
              <c:f>'Currency Market'!$CB$3:$CB$26</c:f>
            </c:multiLvlStrRef>
          </c:cat>
          <c:val>
            <c:numRef>
              <c:f>'Currency Market'!$CL$3:$CL$26</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9-A094-4368-B6A4-8E3DC4B937AF}"/>
            </c:ext>
          </c:extLst>
        </c:ser>
        <c:dLbls>
          <c:showLegendKey val="0"/>
          <c:showVal val="0"/>
          <c:showCatName val="0"/>
          <c:showSerName val="0"/>
          <c:showPercent val="0"/>
          <c:showBubbleSize val="0"/>
        </c:dLbls>
        <c:axId val="579579000"/>
        <c:axId val="579580312"/>
      </c:areaChart>
      <c:lineChart>
        <c:grouping val="standard"/>
        <c:varyColors val="0"/>
        <c:ser>
          <c:idx val="0"/>
          <c:order val="0"/>
          <c:tx>
            <c:strRef>
              <c:f>'Currency Market'!$CC$2</c:f>
              <c:strCache>
                <c:ptCount val="1"/>
                <c:pt idx="0">
                  <c:v>AUD</c:v>
                </c:pt>
              </c:strCache>
            </c:strRef>
          </c:tx>
          <c:spPr>
            <a:ln w="28575" cap="rnd">
              <a:solidFill>
                <a:srgbClr val="FFC000"/>
              </a:solidFill>
              <a:round/>
            </a:ln>
            <a:effectLst/>
          </c:spPr>
          <c:marker>
            <c:symbol val="none"/>
          </c:marker>
          <c:cat>
            <c:multiLvlStrRef>
              <c:f>'Currency Market'!$BZ$3:$BZ$26</c:f>
            </c:multiLvlStrRef>
          </c:cat>
          <c:val>
            <c:numRef>
              <c:f>'Currency Market'!$CC$3:$CC$26</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0-A094-4368-B6A4-8E3DC4B937AF}"/>
            </c:ext>
          </c:extLst>
        </c:ser>
        <c:ser>
          <c:idx val="1"/>
          <c:order val="1"/>
          <c:tx>
            <c:strRef>
              <c:f>'Currency Market'!$CD$2</c:f>
              <c:strCache>
                <c:ptCount val="1"/>
                <c:pt idx="0">
                  <c:v>BRL</c:v>
                </c:pt>
              </c:strCache>
            </c:strRef>
          </c:tx>
          <c:spPr>
            <a:ln w="28575" cap="rnd">
              <a:solidFill>
                <a:srgbClr val="00B0F0"/>
              </a:solidFill>
              <a:round/>
            </a:ln>
            <a:effectLst/>
          </c:spPr>
          <c:marker>
            <c:symbol val="none"/>
          </c:marker>
          <c:cat>
            <c:multiLvlStrRef>
              <c:f>'Currency Market'!$BZ$3:$BZ$26</c:f>
            </c:multiLvlStrRef>
          </c:cat>
          <c:val>
            <c:numRef>
              <c:f>'Currency Market'!$CD$3:$CD$26</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1-A094-4368-B6A4-8E3DC4B937AF}"/>
            </c:ext>
          </c:extLst>
        </c:ser>
        <c:ser>
          <c:idx val="2"/>
          <c:order val="2"/>
          <c:tx>
            <c:strRef>
              <c:f>'Currency Market'!$CE$2</c:f>
              <c:strCache>
                <c:ptCount val="1"/>
                <c:pt idx="0">
                  <c:v>CAD</c:v>
                </c:pt>
              </c:strCache>
            </c:strRef>
          </c:tx>
          <c:spPr>
            <a:ln w="28575" cap="rnd">
              <a:solidFill>
                <a:srgbClr val="FF0000"/>
              </a:solidFill>
              <a:round/>
            </a:ln>
            <a:effectLst/>
          </c:spPr>
          <c:marker>
            <c:symbol val="none"/>
          </c:marker>
          <c:cat>
            <c:multiLvlStrRef>
              <c:f>'Currency Market'!$BZ$3:$BZ$26</c:f>
            </c:multiLvlStrRef>
          </c:cat>
          <c:val>
            <c:numRef>
              <c:f>'Currency Market'!$CE$3:$CE$26</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2-A094-4368-B6A4-8E3DC4B937AF}"/>
            </c:ext>
          </c:extLst>
        </c:ser>
        <c:ser>
          <c:idx val="3"/>
          <c:order val="3"/>
          <c:tx>
            <c:strRef>
              <c:f>'Currency Market'!$CF$2</c:f>
              <c:strCache>
                <c:ptCount val="1"/>
                <c:pt idx="0">
                  <c:v>EUR</c:v>
                </c:pt>
              </c:strCache>
            </c:strRef>
          </c:tx>
          <c:spPr>
            <a:ln w="28575" cap="rnd">
              <a:solidFill>
                <a:schemeClr val="tx1"/>
              </a:solidFill>
              <a:round/>
            </a:ln>
            <a:effectLst/>
          </c:spPr>
          <c:marker>
            <c:symbol val="none"/>
          </c:marker>
          <c:cat>
            <c:multiLvlStrRef>
              <c:f>'Currency Market'!$BZ$3:$BZ$26</c:f>
            </c:multiLvlStrRef>
          </c:cat>
          <c:val>
            <c:numRef>
              <c:f>'Currency Market'!$CF$3:$CF$26</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3-A094-4368-B6A4-8E3DC4B937AF}"/>
            </c:ext>
          </c:extLst>
        </c:ser>
        <c:ser>
          <c:idx val="4"/>
          <c:order val="4"/>
          <c:tx>
            <c:strRef>
              <c:f>'Currency Market'!$CG$2</c:f>
              <c:strCache>
                <c:ptCount val="1"/>
                <c:pt idx="0">
                  <c:v>GBP</c:v>
                </c:pt>
              </c:strCache>
            </c:strRef>
          </c:tx>
          <c:spPr>
            <a:ln w="28575" cap="rnd">
              <a:solidFill>
                <a:srgbClr val="0000FF"/>
              </a:solidFill>
              <a:round/>
            </a:ln>
            <a:effectLst/>
          </c:spPr>
          <c:marker>
            <c:symbol val="none"/>
          </c:marker>
          <c:cat>
            <c:multiLvlStrRef>
              <c:f>'Currency Market'!$BZ$3:$BZ$26</c:f>
            </c:multiLvlStrRef>
          </c:cat>
          <c:val>
            <c:numRef>
              <c:f>'Currency Market'!$CG$3:$CG$26</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4-A094-4368-B6A4-8E3DC4B937AF}"/>
            </c:ext>
          </c:extLst>
        </c:ser>
        <c:ser>
          <c:idx val="5"/>
          <c:order val="5"/>
          <c:tx>
            <c:strRef>
              <c:f>'Currency Market'!$CH$2</c:f>
              <c:strCache>
                <c:ptCount val="1"/>
                <c:pt idx="0">
                  <c:v>JPY</c:v>
                </c:pt>
              </c:strCache>
            </c:strRef>
          </c:tx>
          <c:spPr>
            <a:ln w="28575" cap="rnd">
              <a:solidFill>
                <a:srgbClr val="7030A0"/>
              </a:solidFill>
              <a:round/>
            </a:ln>
            <a:effectLst/>
          </c:spPr>
          <c:marker>
            <c:symbol val="none"/>
          </c:marker>
          <c:cat>
            <c:multiLvlStrRef>
              <c:f>'Currency Market'!$BZ$3:$BZ$26</c:f>
            </c:multiLvlStrRef>
          </c:cat>
          <c:val>
            <c:numRef>
              <c:f>'Currency Market'!$CH$3:$CH$26</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5-A094-4368-B6A4-8E3DC4B937AF}"/>
            </c:ext>
          </c:extLst>
        </c:ser>
        <c:ser>
          <c:idx val="6"/>
          <c:order val="6"/>
          <c:tx>
            <c:strRef>
              <c:f>'Currency Market'!$CI$2</c:f>
              <c:strCache>
                <c:ptCount val="1"/>
                <c:pt idx="0">
                  <c:v>USD</c:v>
                </c:pt>
              </c:strCache>
            </c:strRef>
          </c:tx>
          <c:spPr>
            <a:ln w="28575" cap="rnd">
              <a:solidFill>
                <a:schemeClr val="bg1">
                  <a:lumMod val="50000"/>
                </a:schemeClr>
              </a:solidFill>
              <a:round/>
            </a:ln>
            <a:effectLst/>
          </c:spPr>
          <c:marker>
            <c:symbol val="none"/>
          </c:marker>
          <c:cat>
            <c:multiLvlStrRef>
              <c:f>'Currency Market'!$BZ$3:$BZ$26</c:f>
            </c:multiLvlStrRef>
          </c:cat>
          <c:val>
            <c:numRef>
              <c:f>'Currency Market'!$CI$3:$CI$26</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6-A094-4368-B6A4-8E3DC4B937AF}"/>
            </c:ext>
          </c:extLst>
        </c:ser>
        <c:ser>
          <c:idx val="7"/>
          <c:order val="7"/>
          <c:tx>
            <c:strRef>
              <c:f>'Currency Market'!$CJ$2</c:f>
              <c:strCache>
                <c:ptCount val="1"/>
                <c:pt idx="0">
                  <c:v>ZAR</c:v>
                </c:pt>
              </c:strCache>
            </c:strRef>
          </c:tx>
          <c:spPr>
            <a:ln w="28575" cap="rnd">
              <a:solidFill>
                <a:srgbClr val="00B050"/>
              </a:solidFill>
              <a:round/>
            </a:ln>
            <a:effectLst/>
          </c:spPr>
          <c:marker>
            <c:symbol val="none"/>
          </c:marker>
          <c:cat>
            <c:multiLvlStrRef>
              <c:f>'Currency Market'!$BZ$3:$BZ$26</c:f>
            </c:multiLvlStrRef>
          </c:cat>
          <c:val>
            <c:numRef>
              <c:f>'Currency Market'!$CJ$3:$CJ$26</c:f>
              <c:numCache>
                <c:formatCode>General</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smooth val="0"/>
          <c:extLst>
            <c:ext xmlns:c16="http://schemas.microsoft.com/office/drawing/2014/chart" uri="{C3380CC4-5D6E-409C-BE32-E72D297353CC}">
              <c16:uniqueId val="{00000007-A094-4368-B6A4-8E3DC4B937AF}"/>
            </c:ext>
          </c:extLst>
        </c:ser>
        <c:dLbls>
          <c:showLegendKey val="0"/>
          <c:showVal val="0"/>
          <c:showCatName val="0"/>
          <c:showSerName val="0"/>
          <c:showPercent val="0"/>
          <c:showBubbleSize val="0"/>
        </c:dLbls>
        <c:marker val="1"/>
        <c:smooth val="0"/>
        <c:axId val="579579000"/>
        <c:axId val="579580312"/>
      </c:lineChart>
      <c:catAx>
        <c:axId val="579579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579580312"/>
        <c:crosses val="autoZero"/>
        <c:auto val="1"/>
        <c:lblAlgn val="ctr"/>
        <c:lblOffset val="100"/>
        <c:noMultiLvlLbl val="0"/>
      </c:catAx>
      <c:valAx>
        <c:axId val="57958031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9579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s://spreadsheetsolutions.biz/free-downloads/?10090" TargetMode="External"/><Relationship Id="rId13" Type="http://schemas.openxmlformats.org/officeDocument/2006/relationships/image" Target="../media/image7.jpeg"/><Relationship Id="rId3" Type="http://schemas.openxmlformats.org/officeDocument/2006/relationships/hyperlink" Target="https://spreadsheetsolutions.biz/terms-conditions/?currencygame" TargetMode="External"/><Relationship Id="rId7" Type="http://schemas.openxmlformats.org/officeDocument/2006/relationships/image" Target="../media/image4.jpg"/><Relationship Id="rId12" Type="http://schemas.openxmlformats.org/officeDocument/2006/relationships/hyperlink" Target="https://spreadsheetsolutions.biz/basic-spreadsheet-range/?currencygame" TargetMode="External"/><Relationship Id="rId17" Type="http://schemas.openxmlformats.org/officeDocument/2006/relationships/image" Target="../media/image9.jpeg"/><Relationship Id="rId2" Type="http://schemas.openxmlformats.org/officeDocument/2006/relationships/image" Target="../media/image1.jpeg"/><Relationship Id="rId16" Type="http://schemas.openxmlformats.org/officeDocument/2006/relationships/hyperlink" Target="https://spreadsheetsolutions.biz/selection-range/?currencygame" TargetMode="External"/><Relationship Id="rId1" Type="http://schemas.openxmlformats.org/officeDocument/2006/relationships/hyperlink" Target="https://spreadsheetsolutions.biz/?currencygame" TargetMode="External"/><Relationship Id="rId6" Type="http://schemas.openxmlformats.org/officeDocument/2006/relationships/image" Target="../media/image3.jpeg"/><Relationship Id="rId11" Type="http://schemas.openxmlformats.org/officeDocument/2006/relationships/image" Target="../media/image6.jpg"/><Relationship Id="rId5" Type="http://schemas.openxmlformats.org/officeDocument/2006/relationships/hyperlink" Target="https://spreadsheetsolutions.biz/how-to-not-ruin-your-spreadsheet/?currencygame" TargetMode="External"/><Relationship Id="rId15" Type="http://schemas.openxmlformats.org/officeDocument/2006/relationships/image" Target="../media/image8.jpeg"/><Relationship Id="rId10" Type="http://schemas.openxmlformats.org/officeDocument/2006/relationships/hyperlink" Target="https://spreadsheetsolutions.biz/bespoke-spreadsheets/?currencygame" TargetMode="External"/><Relationship Id="rId4" Type="http://schemas.openxmlformats.org/officeDocument/2006/relationships/image" Target="../media/image2.jpeg"/><Relationship Id="rId9" Type="http://schemas.openxmlformats.org/officeDocument/2006/relationships/image" Target="../media/image5.jpeg"/><Relationship Id="rId14" Type="http://schemas.openxmlformats.org/officeDocument/2006/relationships/hyperlink" Target="https://spreadsheetsolutions.biz/store/?currencygame"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hyperlink" Target="https://spreadsheetsolutions.biz/?currencygame" TargetMode="Externa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7.GIF"/><Relationship Id="rId3" Type="http://schemas.openxmlformats.org/officeDocument/2006/relationships/image" Target="../media/image12.GIF"/><Relationship Id="rId7" Type="http://schemas.openxmlformats.org/officeDocument/2006/relationships/image" Target="../media/image16.GIF"/><Relationship Id="rId2" Type="http://schemas.openxmlformats.org/officeDocument/2006/relationships/image" Target="../media/image11.GIF"/><Relationship Id="rId1" Type="http://schemas.openxmlformats.org/officeDocument/2006/relationships/image" Target="../media/image10.GIF"/><Relationship Id="rId6" Type="http://schemas.openxmlformats.org/officeDocument/2006/relationships/image" Target="../media/image15.GIF"/><Relationship Id="rId5" Type="http://schemas.openxmlformats.org/officeDocument/2006/relationships/image" Target="../media/image14.GIF"/><Relationship Id="rId10" Type="http://schemas.openxmlformats.org/officeDocument/2006/relationships/image" Target="../media/image4.jpg"/><Relationship Id="rId4" Type="http://schemas.openxmlformats.org/officeDocument/2006/relationships/image" Target="../media/image13.GIF"/><Relationship Id="rId9" Type="http://schemas.openxmlformats.org/officeDocument/2006/relationships/hyperlink" Target="https://spreadsheetsolutions.biz/?currencygame" TargetMode="External"/></Relationships>
</file>

<file path=xl/drawings/_rels/drawing4.xml.rels><?xml version="1.0" encoding="UTF-8" standalone="yes"?>
<Relationships xmlns="http://schemas.openxmlformats.org/package/2006/relationships"><Relationship Id="rId8" Type="http://schemas.openxmlformats.org/officeDocument/2006/relationships/image" Target="../media/image17.GIF"/><Relationship Id="rId3" Type="http://schemas.openxmlformats.org/officeDocument/2006/relationships/image" Target="../media/image12.GIF"/><Relationship Id="rId7" Type="http://schemas.openxmlformats.org/officeDocument/2006/relationships/image" Target="../media/image16.GIF"/><Relationship Id="rId2" Type="http://schemas.openxmlformats.org/officeDocument/2006/relationships/image" Target="../media/image11.GIF"/><Relationship Id="rId1" Type="http://schemas.openxmlformats.org/officeDocument/2006/relationships/image" Target="../media/image10.GIF"/><Relationship Id="rId6" Type="http://schemas.openxmlformats.org/officeDocument/2006/relationships/image" Target="../media/image15.GIF"/><Relationship Id="rId5" Type="http://schemas.openxmlformats.org/officeDocument/2006/relationships/image" Target="../media/image14.GIF"/><Relationship Id="rId10" Type="http://schemas.openxmlformats.org/officeDocument/2006/relationships/image" Target="../media/image4.jpg"/><Relationship Id="rId4" Type="http://schemas.openxmlformats.org/officeDocument/2006/relationships/image" Target="../media/image13.GIF"/><Relationship Id="rId9" Type="http://schemas.openxmlformats.org/officeDocument/2006/relationships/hyperlink" Target="https://spreadsheetsolutions.biz/?currencygam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35</xdr:row>
      <xdr:rowOff>95250</xdr:rowOff>
    </xdr:from>
    <xdr:to>
      <xdr:col>44</xdr:col>
      <xdr:colOff>134775</xdr:colOff>
      <xdr:row>48</xdr:row>
      <xdr:rowOff>100774</xdr:rowOff>
    </xdr:to>
    <xdr:pic>
      <xdr:nvPicPr>
        <xdr:cNvPr id="3" name="Picture 2">
          <a:hlinkClick xmlns:r="http://schemas.openxmlformats.org/officeDocument/2006/relationships" r:id="rId1"/>
          <a:extLst>
            <a:ext uri="{FF2B5EF4-FFF2-40B4-BE49-F238E27FC236}">
              <a16:creationId xmlns:a16="http://schemas.microsoft.com/office/drawing/2014/main" id="{D7DBDDB0-F141-40AA-87A2-59963A3C2C7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6762750"/>
          <a:ext cx="8278650" cy="2482024"/>
        </a:xfrm>
        <a:prstGeom prst="rect">
          <a:avLst/>
        </a:prstGeom>
      </xdr:spPr>
    </xdr:pic>
    <xdr:clientData/>
  </xdr:twoCellAnchor>
  <xdr:twoCellAnchor editAs="oneCell">
    <xdr:from>
      <xdr:col>12</xdr:col>
      <xdr:colOff>171450</xdr:colOff>
      <xdr:row>52</xdr:row>
      <xdr:rowOff>76200</xdr:rowOff>
    </xdr:from>
    <xdr:to>
      <xdr:col>28</xdr:col>
      <xdr:colOff>126546</xdr:colOff>
      <xdr:row>54</xdr:row>
      <xdr:rowOff>142470</xdr:rowOff>
    </xdr:to>
    <xdr:pic>
      <xdr:nvPicPr>
        <xdr:cNvPr id="5" name="Picture 4">
          <a:hlinkClick xmlns:r="http://schemas.openxmlformats.org/officeDocument/2006/relationships" r:id="rId3"/>
          <a:extLst>
            <a:ext uri="{FF2B5EF4-FFF2-40B4-BE49-F238E27FC236}">
              <a16:creationId xmlns:a16="http://schemas.microsoft.com/office/drawing/2014/main" id="{E70B1CE6-B539-469F-A4E5-2687116836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57450" y="9982200"/>
          <a:ext cx="3003096" cy="447270"/>
        </a:xfrm>
        <a:prstGeom prst="rect">
          <a:avLst/>
        </a:prstGeom>
      </xdr:spPr>
    </xdr:pic>
    <xdr:clientData/>
  </xdr:twoCellAnchor>
  <xdr:twoCellAnchor editAs="oneCell">
    <xdr:from>
      <xdr:col>0</xdr:col>
      <xdr:colOff>180975</xdr:colOff>
      <xdr:row>53</xdr:row>
      <xdr:rowOff>69497</xdr:rowOff>
    </xdr:from>
    <xdr:to>
      <xdr:col>12</xdr:col>
      <xdr:colOff>8057</xdr:colOff>
      <xdr:row>54</xdr:row>
      <xdr:rowOff>133350</xdr:rowOff>
    </xdr:to>
    <xdr:pic>
      <xdr:nvPicPr>
        <xdr:cNvPr id="7" name="Picture 6">
          <a:hlinkClick xmlns:r="http://schemas.openxmlformats.org/officeDocument/2006/relationships" r:id="rId5"/>
          <a:extLst>
            <a:ext uri="{FF2B5EF4-FFF2-40B4-BE49-F238E27FC236}">
              <a16:creationId xmlns:a16="http://schemas.microsoft.com/office/drawing/2014/main" id="{11A42851-431D-41D0-AE92-4AA8F60F251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80975" y="10165997"/>
          <a:ext cx="2113082" cy="254353"/>
        </a:xfrm>
        <a:prstGeom prst="rect">
          <a:avLst/>
        </a:prstGeom>
      </xdr:spPr>
    </xdr:pic>
    <xdr:clientData/>
  </xdr:twoCellAnchor>
  <xdr:twoCellAnchor editAs="oneCell">
    <xdr:from>
      <xdr:col>1</xdr:col>
      <xdr:colOff>9525</xdr:colOff>
      <xdr:row>28</xdr:row>
      <xdr:rowOff>9525</xdr:rowOff>
    </xdr:from>
    <xdr:to>
      <xdr:col>45</xdr:col>
      <xdr:colOff>0</xdr:colOff>
      <xdr:row>31</xdr:row>
      <xdr:rowOff>187902</xdr:rowOff>
    </xdr:to>
    <xdr:pic>
      <xdr:nvPicPr>
        <xdr:cNvPr id="14" name="Picture 13">
          <a:hlinkClick xmlns:r="http://schemas.openxmlformats.org/officeDocument/2006/relationships" r:id="rId1"/>
          <a:extLst>
            <a:ext uri="{FF2B5EF4-FFF2-40B4-BE49-F238E27FC236}">
              <a16:creationId xmlns:a16="http://schemas.microsoft.com/office/drawing/2014/main" id="{BF5EFB6D-2531-43B8-BBDC-5FA79C54471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00025" y="5343525"/>
          <a:ext cx="8372475" cy="749877"/>
        </a:xfrm>
        <a:prstGeom prst="rect">
          <a:avLst/>
        </a:prstGeom>
        <a:ln w="12700">
          <a:solidFill>
            <a:schemeClr val="tx1"/>
          </a:solidFill>
        </a:ln>
      </xdr:spPr>
    </xdr:pic>
    <xdr:clientData/>
  </xdr:twoCellAnchor>
  <xdr:twoCellAnchor editAs="oneCell">
    <xdr:from>
      <xdr:col>28</xdr:col>
      <xdr:colOff>37182</xdr:colOff>
      <xdr:row>20</xdr:row>
      <xdr:rowOff>28575</xdr:rowOff>
    </xdr:from>
    <xdr:to>
      <xdr:col>44</xdr:col>
      <xdr:colOff>161925</xdr:colOff>
      <xdr:row>23</xdr:row>
      <xdr:rowOff>161925</xdr:rowOff>
    </xdr:to>
    <xdr:pic>
      <xdr:nvPicPr>
        <xdr:cNvPr id="4" name="Picture 3">
          <a:hlinkClick xmlns:r="http://schemas.openxmlformats.org/officeDocument/2006/relationships" r:id="rId8"/>
          <a:extLst>
            <a:ext uri="{FF2B5EF4-FFF2-40B4-BE49-F238E27FC236}">
              <a16:creationId xmlns:a16="http://schemas.microsoft.com/office/drawing/2014/main" id="{86D78AB8-04B2-4B65-8C4A-02CEF37286B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371182" y="3838575"/>
          <a:ext cx="3172743" cy="704850"/>
        </a:xfrm>
        <a:prstGeom prst="rect">
          <a:avLst/>
        </a:prstGeom>
      </xdr:spPr>
    </xdr:pic>
    <xdr:clientData/>
  </xdr:twoCellAnchor>
  <xdr:twoCellAnchor editAs="oneCell">
    <xdr:from>
      <xdr:col>31</xdr:col>
      <xdr:colOff>41691</xdr:colOff>
      <xdr:row>54</xdr:row>
      <xdr:rowOff>38099</xdr:rowOff>
    </xdr:from>
    <xdr:to>
      <xdr:col>44</xdr:col>
      <xdr:colOff>161925</xdr:colOff>
      <xdr:row>58</xdr:row>
      <xdr:rowOff>161925</xdr:rowOff>
    </xdr:to>
    <xdr:pic>
      <xdr:nvPicPr>
        <xdr:cNvPr id="9" name="Picture 8">
          <a:hlinkClick xmlns:r="http://schemas.openxmlformats.org/officeDocument/2006/relationships" r:id="rId10"/>
          <a:extLst>
            <a:ext uri="{FF2B5EF4-FFF2-40B4-BE49-F238E27FC236}">
              <a16:creationId xmlns:a16="http://schemas.microsoft.com/office/drawing/2014/main" id="{AC34B0FD-BD75-4DFB-BCAE-9E1F2DC19BE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947191" y="10325099"/>
          <a:ext cx="2596734" cy="885826"/>
        </a:xfrm>
        <a:prstGeom prst="rect">
          <a:avLst/>
        </a:prstGeom>
      </xdr:spPr>
    </xdr:pic>
    <xdr:clientData/>
  </xdr:twoCellAnchor>
  <xdr:twoCellAnchor editAs="oneCell">
    <xdr:from>
      <xdr:col>1</xdr:col>
      <xdr:colOff>38100</xdr:colOff>
      <xdr:row>60</xdr:row>
      <xdr:rowOff>28576</xdr:rowOff>
    </xdr:from>
    <xdr:to>
      <xdr:col>14</xdr:col>
      <xdr:colOff>161925</xdr:colOff>
      <xdr:row>64</xdr:row>
      <xdr:rowOff>153627</xdr:rowOff>
    </xdr:to>
    <xdr:pic>
      <xdr:nvPicPr>
        <xdr:cNvPr id="18" name="Picture 17">
          <a:hlinkClick xmlns:r="http://schemas.openxmlformats.org/officeDocument/2006/relationships" r:id="rId12"/>
          <a:extLst>
            <a:ext uri="{FF2B5EF4-FFF2-40B4-BE49-F238E27FC236}">
              <a16:creationId xmlns:a16="http://schemas.microsoft.com/office/drawing/2014/main" id="{6FCFEB8E-A4E2-45EA-9E6A-0D428DFC103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8600" y="11458576"/>
          <a:ext cx="2600325" cy="887051"/>
        </a:xfrm>
        <a:prstGeom prst="rect">
          <a:avLst/>
        </a:prstGeom>
      </xdr:spPr>
    </xdr:pic>
    <xdr:clientData/>
  </xdr:twoCellAnchor>
  <xdr:twoCellAnchor editAs="oneCell">
    <xdr:from>
      <xdr:col>16</xdr:col>
      <xdr:colOff>38100</xdr:colOff>
      <xdr:row>60</xdr:row>
      <xdr:rowOff>38100</xdr:rowOff>
    </xdr:from>
    <xdr:to>
      <xdr:col>29</xdr:col>
      <xdr:colOff>158333</xdr:colOff>
      <xdr:row>64</xdr:row>
      <xdr:rowOff>161925</xdr:rowOff>
    </xdr:to>
    <xdr:pic>
      <xdr:nvPicPr>
        <xdr:cNvPr id="20" name="Picture 19">
          <a:hlinkClick xmlns:r="http://schemas.openxmlformats.org/officeDocument/2006/relationships" r:id="rId14"/>
          <a:extLst>
            <a:ext uri="{FF2B5EF4-FFF2-40B4-BE49-F238E27FC236}">
              <a16:creationId xmlns:a16="http://schemas.microsoft.com/office/drawing/2014/main" id="{461B0C8A-B5F9-44AA-A9EC-0786671823E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086100" y="11468100"/>
          <a:ext cx="2596733" cy="885825"/>
        </a:xfrm>
        <a:prstGeom prst="rect">
          <a:avLst/>
        </a:prstGeom>
      </xdr:spPr>
    </xdr:pic>
    <xdr:clientData/>
  </xdr:twoCellAnchor>
  <xdr:twoCellAnchor editAs="oneCell">
    <xdr:from>
      <xdr:col>31</xdr:col>
      <xdr:colOff>38100</xdr:colOff>
      <xdr:row>60</xdr:row>
      <xdr:rowOff>38100</xdr:rowOff>
    </xdr:from>
    <xdr:to>
      <xdr:col>44</xdr:col>
      <xdr:colOff>161925</xdr:colOff>
      <xdr:row>64</xdr:row>
      <xdr:rowOff>163150</xdr:rowOff>
    </xdr:to>
    <xdr:pic>
      <xdr:nvPicPr>
        <xdr:cNvPr id="22" name="Picture 21">
          <a:hlinkClick xmlns:r="http://schemas.openxmlformats.org/officeDocument/2006/relationships" r:id="rId16"/>
          <a:extLst>
            <a:ext uri="{FF2B5EF4-FFF2-40B4-BE49-F238E27FC236}">
              <a16:creationId xmlns:a16="http://schemas.microsoft.com/office/drawing/2014/main" id="{685CFAD8-BE6E-49A1-BAE1-C1662C23120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943600" y="11468100"/>
          <a:ext cx="2600325" cy="887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4762</xdr:rowOff>
    </xdr:from>
    <xdr:to>
      <xdr:col>45</xdr:col>
      <xdr:colOff>0</xdr:colOff>
      <xdr:row>27</xdr:row>
      <xdr:rowOff>0</xdr:rowOff>
    </xdr:to>
    <xdr:graphicFrame macro="">
      <xdr:nvGraphicFramePr>
        <xdr:cNvPr id="2" name="Chart 1">
          <a:extLst>
            <a:ext uri="{FF2B5EF4-FFF2-40B4-BE49-F238E27FC236}">
              <a16:creationId xmlns:a16="http://schemas.microsoft.com/office/drawing/2014/main" id="{CDADDBC8-7C57-4400-BD51-1F54A0774B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9524</xdr:colOff>
      <xdr:row>28</xdr:row>
      <xdr:rowOff>9524</xdr:rowOff>
    </xdr:from>
    <xdr:to>
      <xdr:col>44</xdr:col>
      <xdr:colOff>190499</xdr:colOff>
      <xdr:row>31</xdr:row>
      <xdr:rowOff>187901</xdr:rowOff>
    </xdr:to>
    <xdr:pic>
      <xdr:nvPicPr>
        <xdr:cNvPr id="4" name="Picture 3">
          <a:hlinkClick xmlns:r="http://schemas.openxmlformats.org/officeDocument/2006/relationships" r:id="rId2"/>
          <a:extLst>
            <a:ext uri="{FF2B5EF4-FFF2-40B4-BE49-F238E27FC236}">
              <a16:creationId xmlns:a16="http://schemas.microsoft.com/office/drawing/2014/main" id="{A669FCCC-82EC-4AD3-9199-D1C3A58D298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0024" y="5343524"/>
          <a:ext cx="8372475" cy="749877"/>
        </a:xfrm>
        <a:prstGeom prst="rect">
          <a:avLst/>
        </a:prstGeom>
        <a:ln w="12700">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13</xdr:row>
      <xdr:rowOff>9524</xdr:rowOff>
    </xdr:from>
    <xdr:to>
      <xdr:col>4</xdr:col>
      <xdr:colOff>190499</xdr:colOff>
      <xdr:row>14</xdr:row>
      <xdr:rowOff>190499</xdr:rowOff>
    </xdr:to>
    <xdr:pic>
      <xdr:nvPicPr>
        <xdr:cNvPr id="3" name="Picture 2">
          <a:extLst>
            <a:ext uri="{FF2B5EF4-FFF2-40B4-BE49-F238E27FC236}">
              <a16:creationId xmlns:a16="http://schemas.microsoft.com/office/drawing/2014/main" id="{C50D039F-6CB7-46EE-A0D5-77AF9801B1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4" y="2486024"/>
          <a:ext cx="752475" cy="371475"/>
        </a:xfrm>
        <a:prstGeom prst="rect">
          <a:avLst/>
        </a:prstGeom>
      </xdr:spPr>
    </xdr:pic>
    <xdr:clientData/>
  </xdr:twoCellAnchor>
  <xdr:twoCellAnchor editAs="oneCell">
    <xdr:from>
      <xdr:col>1</xdr:col>
      <xdr:colOff>9524</xdr:colOff>
      <xdr:row>17</xdr:row>
      <xdr:rowOff>9525</xdr:rowOff>
    </xdr:from>
    <xdr:to>
      <xdr:col>4</xdr:col>
      <xdr:colOff>190499</xdr:colOff>
      <xdr:row>19</xdr:row>
      <xdr:rowOff>0</xdr:rowOff>
    </xdr:to>
    <xdr:pic>
      <xdr:nvPicPr>
        <xdr:cNvPr id="5" name="Picture 4">
          <a:extLst>
            <a:ext uri="{FF2B5EF4-FFF2-40B4-BE49-F238E27FC236}">
              <a16:creationId xmlns:a16="http://schemas.microsoft.com/office/drawing/2014/main" id="{FB6A9D06-793B-437E-9F86-4275569588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1524" y="1343025"/>
          <a:ext cx="752475" cy="371475"/>
        </a:xfrm>
        <a:prstGeom prst="rect">
          <a:avLst/>
        </a:prstGeom>
      </xdr:spPr>
    </xdr:pic>
    <xdr:clientData/>
  </xdr:twoCellAnchor>
  <xdr:twoCellAnchor editAs="oneCell">
    <xdr:from>
      <xdr:col>1</xdr:col>
      <xdr:colOff>9525</xdr:colOff>
      <xdr:row>19</xdr:row>
      <xdr:rowOff>9525</xdr:rowOff>
    </xdr:from>
    <xdr:to>
      <xdr:col>5</xdr:col>
      <xdr:colOff>0</xdr:colOff>
      <xdr:row>20</xdr:row>
      <xdr:rowOff>190179</xdr:rowOff>
    </xdr:to>
    <xdr:pic>
      <xdr:nvPicPr>
        <xdr:cNvPr id="7" name="Picture 6">
          <a:extLst>
            <a:ext uri="{FF2B5EF4-FFF2-40B4-BE49-F238E27FC236}">
              <a16:creationId xmlns:a16="http://schemas.microsoft.com/office/drawing/2014/main" id="{1AEF891B-311C-4E98-A85A-B8A6268F38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1525" y="3629025"/>
          <a:ext cx="752475" cy="371154"/>
        </a:xfrm>
        <a:prstGeom prst="rect">
          <a:avLst/>
        </a:prstGeom>
      </xdr:spPr>
    </xdr:pic>
    <xdr:clientData/>
  </xdr:twoCellAnchor>
  <xdr:twoCellAnchor editAs="oneCell">
    <xdr:from>
      <xdr:col>1</xdr:col>
      <xdr:colOff>9525</xdr:colOff>
      <xdr:row>5</xdr:row>
      <xdr:rowOff>9525</xdr:rowOff>
    </xdr:from>
    <xdr:to>
      <xdr:col>5</xdr:col>
      <xdr:colOff>0</xdr:colOff>
      <xdr:row>7</xdr:row>
      <xdr:rowOff>2879</xdr:rowOff>
    </xdr:to>
    <xdr:pic>
      <xdr:nvPicPr>
        <xdr:cNvPr id="9" name="Picture 8">
          <a:extLst>
            <a:ext uri="{FF2B5EF4-FFF2-40B4-BE49-F238E27FC236}">
              <a16:creationId xmlns:a16="http://schemas.microsoft.com/office/drawing/2014/main" id="{ABFF0F56-7CCF-4CD7-92CA-3F372B7DFD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1525" y="962025"/>
          <a:ext cx="752475" cy="374354"/>
        </a:xfrm>
        <a:prstGeom prst="rect">
          <a:avLst/>
        </a:prstGeom>
      </xdr:spPr>
    </xdr:pic>
    <xdr:clientData/>
  </xdr:twoCellAnchor>
  <xdr:twoCellAnchor editAs="oneCell">
    <xdr:from>
      <xdr:col>1</xdr:col>
      <xdr:colOff>9524</xdr:colOff>
      <xdr:row>7</xdr:row>
      <xdr:rowOff>9525</xdr:rowOff>
    </xdr:from>
    <xdr:to>
      <xdr:col>4</xdr:col>
      <xdr:colOff>190499</xdr:colOff>
      <xdr:row>9</xdr:row>
      <xdr:rowOff>3347</xdr:rowOff>
    </xdr:to>
    <xdr:pic>
      <xdr:nvPicPr>
        <xdr:cNvPr id="11" name="Picture 10">
          <a:extLst>
            <a:ext uri="{FF2B5EF4-FFF2-40B4-BE49-F238E27FC236}">
              <a16:creationId xmlns:a16="http://schemas.microsoft.com/office/drawing/2014/main" id="{99C85B39-4319-4B23-A71D-5737B7AB3FC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1524" y="1343025"/>
          <a:ext cx="752475" cy="374822"/>
        </a:xfrm>
        <a:prstGeom prst="rect">
          <a:avLst/>
        </a:prstGeom>
      </xdr:spPr>
    </xdr:pic>
    <xdr:clientData/>
  </xdr:twoCellAnchor>
  <xdr:twoCellAnchor editAs="oneCell">
    <xdr:from>
      <xdr:col>1</xdr:col>
      <xdr:colOff>9525</xdr:colOff>
      <xdr:row>9</xdr:row>
      <xdr:rowOff>9525</xdr:rowOff>
    </xdr:from>
    <xdr:to>
      <xdr:col>5</xdr:col>
      <xdr:colOff>0</xdr:colOff>
      <xdr:row>10</xdr:row>
      <xdr:rowOff>188580</xdr:rowOff>
    </xdr:to>
    <xdr:pic>
      <xdr:nvPicPr>
        <xdr:cNvPr id="13" name="Picture 12">
          <a:extLst>
            <a:ext uri="{FF2B5EF4-FFF2-40B4-BE49-F238E27FC236}">
              <a16:creationId xmlns:a16="http://schemas.microsoft.com/office/drawing/2014/main" id="{F95CDA28-1184-4F96-99F4-D2758CE2C72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1525" y="1724025"/>
          <a:ext cx="752475" cy="369555"/>
        </a:xfrm>
        <a:prstGeom prst="rect">
          <a:avLst/>
        </a:prstGeom>
      </xdr:spPr>
    </xdr:pic>
    <xdr:clientData/>
  </xdr:twoCellAnchor>
  <xdr:twoCellAnchor editAs="oneCell">
    <xdr:from>
      <xdr:col>1</xdr:col>
      <xdr:colOff>9524</xdr:colOff>
      <xdr:row>11</xdr:row>
      <xdr:rowOff>9524</xdr:rowOff>
    </xdr:from>
    <xdr:to>
      <xdr:col>4</xdr:col>
      <xdr:colOff>190499</xdr:colOff>
      <xdr:row>12</xdr:row>
      <xdr:rowOff>189223</xdr:rowOff>
    </xdr:to>
    <xdr:pic>
      <xdr:nvPicPr>
        <xdr:cNvPr id="15" name="Picture 14">
          <a:extLst>
            <a:ext uri="{FF2B5EF4-FFF2-40B4-BE49-F238E27FC236}">
              <a16:creationId xmlns:a16="http://schemas.microsoft.com/office/drawing/2014/main" id="{4DDD4F9E-EF38-405E-9F6C-5B4FA70F4F8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1524" y="2105024"/>
          <a:ext cx="752475" cy="370199"/>
        </a:xfrm>
        <a:prstGeom prst="rect">
          <a:avLst/>
        </a:prstGeom>
      </xdr:spPr>
    </xdr:pic>
    <xdr:clientData/>
  </xdr:twoCellAnchor>
  <xdr:twoCellAnchor editAs="oneCell">
    <xdr:from>
      <xdr:col>1</xdr:col>
      <xdr:colOff>9524</xdr:colOff>
      <xdr:row>15</xdr:row>
      <xdr:rowOff>9525</xdr:rowOff>
    </xdr:from>
    <xdr:to>
      <xdr:col>4</xdr:col>
      <xdr:colOff>190499</xdr:colOff>
      <xdr:row>17</xdr:row>
      <xdr:rowOff>3346</xdr:rowOff>
    </xdr:to>
    <xdr:pic>
      <xdr:nvPicPr>
        <xdr:cNvPr id="17" name="Picture 16">
          <a:extLst>
            <a:ext uri="{FF2B5EF4-FFF2-40B4-BE49-F238E27FC236}">
              <a16:creationId xmlns:a16="http://schemas.microsoft.com/office/drawing/2014/main" id="{05447576-7F9D-4542-BABA-04F60EC664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71524" y="2867025"/>
          <a:ext cx="752475" cy="374821"/>
        </a:xfrm>
        <a:prstGeom prst="rect">
          <a:avLst/>
        </a:prstGeom>
      </xdr:spPr>
    </xdr:pic>
    <xdr:clientData/>
  </xdr:twoCellAnchor>
  <xdr:twoCellAnchor editAs="oneCell">
    <xdr:from>
      <xdr:col>1</xdr:col>
      <xdr:colOff>9525</xdr:colOff>
      <xdr:row>28</xdr:row>
      <xdr:rowOff>9525</xdr:rowOff>
    </xdr:from>
    <xdr:to>
      <xdr:col>45</xdr:col>
      <xdr:colOff>0</xdr:colOff>
      <xdr:row>31</xdr:row>
      <xdr:rowOff>187902</xdr:rowOff>
    </xdr:to>
    <xdr:pic>
      <xdr:nvPicPr>
        <xdr:cNvPr id="10" name="Picture 9">
          <a:hlinkClick xmlns:r="http://schemas.openxmlformats.org/officeDocument/2006/relationships" r:id="rId9"/>
          <a:extLst>
            <a:ext uri="{FF2B5EF4-FFF2-40B4-BE49-F238E27FC236}">
              <a16:creationId xmlns:a16="http://schemas.microsoft.com/office/drawing/2014/main" id="{C3D28516-5C3C-47A1-BA43-F42434CC7999}"/>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00025" y="5343525"/>
          <a:ext cx="8372475" cy="749877"/>
        </a:xfrm>
        <a:prstGeom prst="rect">
          <a:avLst/>
        </a:prstGeom>
        <a:ln w="127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16</xdr:row>
      <xdr:rowOff>9524</xdr:rowOff>
    </xdr:from>
    <xdr:to>
      <xdr:col>4</xdr:col>
      <xdr:colOff>190499</xdr:colOff>
      <xdr:row>17</xdr:row>
      <xdr:rowOff>190499</xdr:rowOff>
    </xdr:to>
    <xdr:pic>
      <xdr:nvPicPr>
        <xdr:cNvPr id="2" name="Picture 1">
          <a:extLst>
            <a:ext uri="{FF2B5EF4-FFF2-40B4-BE49-F238E27FC236}">
              <a16:creationId xmlns:a16="http://schemas.microsoft.com/office/drawing/2014/main" id="{B5F75C58-2D3D-4DB4-A0BB-C03C5FD67C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024" y="2486024"/>
          <a:ext cx="752475" cy="371475"/>
        </a:xfrm>
        <a:prstGeom prst="rect">
          <a:avLst/>
        </a:prstGeom>
      </xdr:spPr>
    </xdr:pic>
    <xdr:clientData/>
  </xdr:twoCellAnchor>
  <xdr:twoCellAnchor editAs="oneCell">
    <xdr:from>
      <xdr:col>1</xdr:col>
      <xdr:colOff>9524</xdr:colOff>
      <xdr:row>20</xdr:row>
      <xdr:rowOff>9525</xdr:rowOff>
    </xdr:from>
    <xdr:to>
      <xdr:col>4</xdr:col>
      <xdr:colOff>190499</xdr:colOff>
      <xdr:row>22</xdr:row>
      <xdr:rowOff>0</xdr:rowOff>
    </xdr:to>
    <xdr:pic>
      <xdr:nvPicPr>
        <xdr:cNvPr id="3" name="Picture 2">
          <a:extLst>
            <a:ext uri="{FF2B5EF4-FFF2-40B4-BE49-F238E27FC236}">
              <a16:creationId xmlns:a16="http://schemas.microsoft.com/office/drawing/2014/main" id="{0B2FBDCF-DB8A-40E5-B137-68E87F7E26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0024" y="3248025"/>
          <a:ext cx="752475" cy="371475"/>
        </a:xfrm>
        <a:prstGeom prst="rect">
          <a:avLst/>
        </a:prstGeom>
      </xdr:spPr>
    </xdr:pic>
    <xdr:clientData/>
  </xdr:twoCellAnchor>
  <xdr:twoCellAnchor editAs="oneCell">
    <xdr:from>
      <xdr:col>1</xdr:col>
      <xdr:colOff>9525</xdr:colOff>
      <xdr:row>22</xdr:row>
      <xdr:rowOff>9525</xdr:rowOff>
    </xdr:from>
    <xdr:to>
      <xdr:col>5</xdr:col>
      <xdr:colOff>0</xdr:colOff>
      <xdr:row>23</xdr:row>
      <xdr:rowOff>190179</xdr:rowOff>
    </xdr:to>
    <xdr:pic>
      <xdr:nvPicPr>
        <xdr:cNvPr id="4" name="Picture 3">
          <a:extLst>
            <a:ext uri="{FF2B5EF4-FFF2-40B4-BE49-F238E27FC236}">
              <a16:creationId xmlns:a16="http://schemas.microsoft.com/office/drawing/2014/main" id="{9F082226-12F7-4D97-95A1-982CE39323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0025" y="3629025"/>
          <a:ext cx="752475" cy="371154"/>
        </a:xfrm>
        <a:prstGeom prst="rect">
          <a:avLst/>
        </a:prstGeom>
      </xdr:spPr>
    </xdr:pic>
    <xdr:clientData/>
  </xdr:twoCellAnchor>
  <xdr:twoCellAnchor editAs="oneCell">
    <xdr:from>
      <xdr:col>1</xdr:col>
      <xdr:colOff>9525</xdr:colOff>
      <xdr:row>8</xdr:row>
      <xdr:rowOff>9525</xdr:rowOff>
    </xdr:from>
    <xdr:to>
      <xdr:col>5</xdr:col>
      <xdr:colOff>0</xdr:colOff>
      <xdr:row>10</xdr:row>
      <xdr:rowOff>2879</xdr:rowOff>
    </xdr:to>
    <xdr:pic>
      <xdr:nvPicPr>
        <xdr:cNvPr id="5" name="Picture 4">
          <a:extLst>
            <a:ext uri="{FF2B5EF4-FFF2-40B4-BE49-F238E27FC236}">
              <a16:creationId xmlns:a16="http://schemas.microsoft.com/office/drawing/2014/main" id="{96126D09-819B-450D-8912-51A4FE70EA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0025" y="962025"/>
          <a:ext cx="752475" cy="374354"/>
        </a:xfrm>
        <a:prstGeom prst="rect">
          <a:avLst/>
        </a:prstGeom>
      </xdr:spPr>
    </xdr:pic>
    <xdr:clientData/>
  </xdr:twoCellAnchor>
  <xdr:twoCellAnchor editAs="oneCell">
    <xdr:from>
      <xdr:col>1</xdr:col>
      <xdr:colOff>9524</xdr:colOff>
      <xdr:row>10</xdr:row>
      <xdr:rowOff>9525</xdr:rowOff>
    </xdr:from>
    <xdr:to>
      <xdr:col>4</xdr:col>
      <xdr:colOff>190499</xdr:colOff>
      <xdr:row>12</xdr:row>
      <xdr:rowOff>3347</xdr:rowOff>
    </xdr:to>
    <xdr:pic>
      <xdr:nvPicPr>
        <xdr:cNvPr id="6" name="Picture 5">
          <a:extLst>
            <a:ext uri="{FF2B5EF4-FFF2-40B4-BE49-F238E27FC236}">
              <a16:creationId xmlns:a16="http://schemas.microsoft.com/office/drawing/2014/main" id="{D8CA1AB1-1EB1-4B15-A238-083DE7C59A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0024" y="1343025"/>
          <a:ext cx="752475" cy="374822"/>
        </a:xfrm>
        <a:prstGeom prst="rect">
          <a:avLst/>
        </a:prstGeom>
      </xdr:spPr>
    </xdr:pic>
    <xdr:clientData/>
  </xdr:twoCellAnchor>
  <xdr:twoCellAnchor editAs="oneCell">
    <xdr:from>
      <xdr:col>1</xdr:col>
      <xdr:colOff>9525</xdr:colOff>
      <xdr:row>12</xdr:row>
      <xdr:rowOff>9525</xdr:rowOff>
    </xdr:from>
    <xdr:to>
      <xdr:col>5</xdr:col>
      <xdr:colOff>0</xdr:colOff>
      <xdr:row>13</xdr:row>
      <xdr:rowOff>188580</xdr:rowOff>
    </xdr:to>
    <xdr:pic>
      <xdr:nvPicPr>
        <xdr:cNvPr id="7" name="Picture 6">
          <a:extLst>
            <a:ext uri="{FF2B5EF4-FFF2-40B4-BE49-F238E27FC236}">
              <a16:creationId xmlns:a16="http://schemas.microsoft.com/office/drawing/2014/main" id="{43F0C184-34B7-4C93-8DCE-1C7F4865818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0025" y="1724025"/>
          <a:ext cx="752475" cy="369555"/>
        </a:xfrm>
        <a:prstGeom prst="rect">
          <a:avLst/>
        </a:prstGeom>
      </xdr:spPr>
    </xdr:pic>
    <xdr:clientData/>
  </xdr:twoCellAnchor>
  <xdr:twoCellAnchor editAs="oneCell">
    <xdr:from>
      <xdr:col>1</xdr:col>
      <xdr:colOff>9524</xdr:colOff>
      <xdr:row>14</xdr:row>
      <xdr:rowOff>9524</xdr:rowOff>
    </xdr:from>
    <xdr:to>
      <xdr:col>4</xdr:col>
      <xdr:colOff>190499</xdr:colOff>
      <xdr:row>15</xdr:row>
      <xdr:rowOff>189223</xdr:rowOff>
    </xdr:to>
    <xdr:pic>
      <xdr:nvPicPr>
        <xdr:cNvPr id="8" name="Picture 7">
          <a:extLst>
            <a:ext uri="{FF2B5EF4-FFF2-40B4-BE49-F238E27FC236}">
              <a16:creationId xmlns:a16="http://schemas.microsoft.com/office/drawing/2014/main" id="{6930CDA0-FEDC-47E1-95AE-1F89B676DE2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024" y="2105024"/>
          <a:ext cx="752475" cy="370199"/>
        </a:xfrm>
        <a:prstGeom prst="rect">
          <a:avLst/>
        </a:prstGeom>
      </xdr:spPr>
    </xdr:pic>
    <xdr:clientData/>
  </xdr:twoCellAnchor>
  <xdr:twoCellAnchor editAs="oneCell">
    <xdr:from>
      <xdr:col>1</xdr:col>
      <xdr:colOff>9524</xdr:colOff>
      <xdr:row>18</xdr:row>
      <xdr:rowOff>9525</xdr:rowOff>
    </xdr:from>
    <xdr:to>
      <xdr:col>4</xdr:col>
      <xdr:colOff>190499</xdr:colOff>
      <xdr:row>20</xdr:row>
      <xdr:rowOff>3346</xdr:rowOff>
    </xdr:to>
    <xdr:pic>
      <xdr:nvPicPr>
        <xdr:cNvPr id="9" name="Picture 8">
          <a:extLst>
            <a:ext uri="{FF2B5EF4-FFF2-40B4-BE49-F238E27FC236}">
              <a16:creationId xmlns:a16="http://schemas.microsoft.com/office/drawing/2014/main" id="{153720EC-C5B1-4017-88E3-84D01E806BA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0024" y="2867025"/>
          <a:ext cx="752475" cy="374821"/>
        </a:xfrm>
        <a:prstGeom prst="rect">
          <a:avLst/>
        </a:prstGeom>
      </xdr:spPr>
    </xdr:pic>
    <xdr:clientData/>
  </xdr:twoCellAnchor>
  <xdr:twoCellAnchor editAs="oneCell">
    <xdr:from>
      <xdr:col>1</xdr:col>
      <xdr:colOff>9525</xdr:colOff>
      <xdr:row>28</xdr:row>
      <xdr:rowOff>9525</xdr:rowOff>
    </xdr:from>
    <xdr:to>
      <xdr:col>45</xdr:col>
      <xdr:colOff>0</xdr:colOff>
      <xdr:row>31</xdr:row>
      <xdr:rowOff>187902</xdr:rowOff>
    </xdr:to>
    <xdr:pic>
      <xdr:nvPicPr>
        <xdr:cNvPr id="10" name="Picture 9">
          <a:hlinkClick xmlns:r="http://schemas.openxmlformats.org/officeDocument/2006/relationships" r:id="rId9"/>
          <a:extLst>
            <a:ext uri="{FF2B5EF4-FFF2-40B4-BE49-F238E27FC236}">
              <a16:creationId xmlns:a16="http://schemas.microsoft.com/office/drawing/2014/main" id="{1AF99595-760C-4506-B1A2-64DE18EC3D7F}"/>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00025" y="5343525"/>
          <a:ext cx="8372475" cy="749877"/>
        </a:xfrm>
        <a:prstGeom prst="rect">
          <a:avLst/>
        </a:prstGeom>
        <a:ln w="12700">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D8171-143C-48A4-92E4-579ECE3C127D}">
  <sheetPr>
    <tabColor theme="1"/>
  </sheetPr>
  <dimension ref="A1:DF66"/>
  <sheetViews>
    <sheetView tabSelected="1" zoomScaleNormal="100" workbookViewId="0"/>
  </sheetViews>
  <sheetFormatPr defaultColWidth="0" defaultRowHeight="14.4" zeroHeight="1" x14ac:dyDescent="0.55000000000000004"/>
  <cols>
    <col min="1" max="103" width="2.83984375" style="1" customWidth="1"/>
    <col min="104" max="109" width="2.83984375" style="1" hidden="1" customWidth="1"/>
    <col min="110" max="110" width="17.15625" style="1" hidden="1" customWidth="1"/>
    <col min="111" max="16384" width="2.83984375" style="1" hidden="1"/>
  </cols>
  <sheetData>
    <row r="1" spans="1:110" x14ac:dyDescent="0.55000000000000004">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row>
    <row r="2" spans="1:110" x14ac:dyDescent="0.55000000000000004">
      <c r="A2" s="11"/>
      <c r="B2" s="126" t="s">
        <v>87</v>
      </c>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8"/>
      <c r="AT2" s="11"/>
      <c r="AU2" s="11"/>
      <c r="AV2" s="141" t="s">
        <v>99</v>
      </c>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3"/>
      <c r="BW2" s="11"/>
      <c r="BX2" s="144" t="s">
        <v>100</v>
      </c>
      <c r="BY2" s="145"/>
      <c r="BZ2" s="145"/>
      <c r="CA2" s="145"/>
      <c r="CB2" s="145"/>
      <c r="CC2" s="145"/>
      <c r="CD2" s="145"/>
      <c r="CE2" s="145"/>
      <c r="CF2" s="145"/>
      <c r="CG2" s="145"/>
      <c r="CH2" s="145"/>
      <c r="CI2" s="145"/>
      <c r="CJ2" s="145"/>
      <c r="CK2" s="145"/>
      <c r="CL2" s="145"/>
      <c r="CM2" s="145"/>
      <c r="CN2" s="145"/>
      <c r="CO2" s="145"/>
      <c r="CP2" s="145"/>
      <c r="CQ2" s="145"/>
      <c r="CR2" s="145"/>
      <c r="CS2" s="145"/>
      <c r="CT2" s="145"/>
      <c r="CU2" s="145"/>
      <c r="CV2" s="145"/>
      <c r="CW2" s="145"/>
      <c r="CX2" s="146"/>
      <c r="CY2" s="11"/>
    </row>
    <row r="3" spans="1:110" x14ac:dyDescent="0.55000000000000004">
      <c r="A3" s="11"/>
      <c r="B3" s="129"/>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1"/>
      <c r="AT3" s="11"/>
      <c r="AU3" s="11"/>
      <c r="AV3" s="96">
        <f ca="1">RANDBETWEEN(1, 100)</f>
        <v>90</v>
      </c>
      <c r="AW3" s="97">
        <f t="shared" ref="AW3:BV12" ca="1" si="0">RANDBETWEEN(1, 100)</f>
        <v>51</v>
      </c>
      <c r="AX3" s="97">
        <f t="shared" ca="1" si="0"/>
        <v>11</v>
      </c>
      <c r="AY3" s="97">
        <f t="shared" ca="1" si="0"/>
        <v>25</v>
      </c>
      <c r="AZ3" s="97">
        <f t="shared" ca="1" si="0"/>
        <v>43</v>
      </c>
      <c r="BA3" s="97">
        <f t="shared" ca="1" si="0"/>
        <v>89</v>
      </c>
      <c r="BB3" s="97">
        <f t="shared" ca="1" si="0"/>
        <v>2</v>
      </c>
      <c r="BC3" s="97">
        <f t="shared" ca="1" si="0"/>
        <v>55</v>
      </c>
      <c r="BD3" s="97">
        <f t="shared" ca="1" si="0"/>
        <v>56</v>
      </c>
      <c r="BE3" s="97">
        <f t="shared" ca="1" si="0"/>
        <v>28</v>
      </c>
      <c r="BF3" s="97">
        <f t="shared" ca="1" si="0"/>
        <v>4</v>
      </c>
      <c r="BG3" s="97">
        <f t="shared" ca="1" si="0"/>
        <v>31</v>
      </c>
      <c r="BH3" s="97">
        <f t="shared" ca="1" si="0"/>
        <v>53</v>
      </c>
      <c r="BI3" s="97">
        <f t="shared" ca="1" si="0"/>
        <v>68</v>
      </c>
      <c r="BJ3" s="97">
        <f t="shared" ca="1" si="0"/>
        <v>16</v>
      </c>
      <c r="BK3" s="97">
        <f t="shared" ca="1" si="0"/>
        <v>89</v>
      </c>
      <c r="BL3" s="97">
        <f t="shared" ca="1" si="0"/>
        <v>66</v>
      </c>
      <c r="BM3" s="97">
        <f t="shared" ca="1" si="0"/>
        <v>56</v>
      </c>
      <c r="BN3" s="97">
        <f t="shared" ca="1" si="0"/>
        <v>90</v>
      </c>
      <c r="BO3" s="97">
        <f t="shared" ca="1" si="0"/>
        <v>52</v>
      </c>
      <c r="BP3" s="97">
        <f t="shared" ca="1" si="0"/>
        <v>35</v>
      </c>
      <c r="BQ3" s="97">
        <f t="shared" ca="1" si="0"/>
        <v>81</v>
      </c>
      <c r="BR3" s="97">
        <f t="shared" ca="1" si="0"/>
        <v>58</v>
      </c>
      <c r="BS3" s="97">
        <f t="shared" ca="1" si="0"/>
        <v>20</v>
      </c>
      <c r="BT3" s="97">
        <f t="shared" ca="1" si="0"/>
        <v>72</v>
      </c>
      <c r="BU3" s="97">
        <f t="shared" ca="1" si="0"/>
        <v>25</v>
      </c>
      <c r="BV3" s="98">
        <f t="shared" ca="1" si="0"/>
        <v>11</v>
      </c>
      <c r="BW3" s="11"/>
      <c r="BX3" s="104">
        <v>22</v>
      </c>
      <c r="BY3" s="105">
        <v>6</v>
      </c>
      <c r="BZ3" s="105">
        <v>29</v>
      </c>
      <c r="CA3" s="105">
        <v>24</v>
      </c>
      <c r="CB3" s="105">
        <v>80</v>
      </c>
      <c r="CC3" s="105">
        <v>72</v>
      </c>
      <c r="CD3" s="105">
        <v>43</v>
      </c>
      <c r="CE3" s="105">
        <v>99</v>
      </c>
      <c r="CF3" s="105">
        <v>47</v>
      </c>
      <c r="CG3" s="105">
        <v>63</v>
      </c>
      <c r="CH3" s="105">
        <v>93</v>
      </c>
      <c r="CI3" s="105">
        <v>55</v>
      </c>
      <c r="CJ3" s="105">
        <v>45</v>
      </c>
      <c r="CK3" s="105">
        <v>59</v>
      </c>
      <c r="CL3" s="105">
        <v>6</v>
      </c>
      <c r="CM3" s="105">
        <v>4</v>
      </c>
      <c r="CN3" s="105">
        <v>91</v>
      </c>
      <c r="CO3" s="105">
        <v>49</v>
      </c>
      <c r="CP3" s="105">
        <v>33</v>
      </c>
      <c r="CQ3" s="105">
        <v>49</v>
      </c>
      <c r="CR3" s="105">
        <v>13</v>
      </c>
      <c r="CS3" s="105">
        <v>46</v>
      </c>
      <c r="CT3" s="105">
        <v>5</v>
      </c>
      <c r="CU3" s="105">
        <v>84</v>
      </c>
      <c r="CV3" s="105">
        <v>40</v>
      </c>
      <c r="CW3" s="105">
        <v>87</v>
      </c>
      <c r="CX3" s="106">
        <v>71</v>
      </c>
      <c r="CY3" s="11"/>
      <c r="DF3" s="9" t="s">
        <v>86</v>
      </c>
    </row>
    <row r="4" spans="1:110" x14ac:dyDescent="0.55000000000000004">
      <c r="A4" s="11"/>
      <c r="B4" s="129"/>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1"/>
      <c r="AT4" s="11"/>
      <c r="AU4" s="11"/>
      <c r="AV4" s="95">
        <f t="shared" ref="AV4:BK28" ca="1" si="1">RANDBETWEEN(1, 100)</f>
        <v>24</v>
      </c>
      <c r="AW4" s="94">
        <f t="shared" ca="1" si="0"/>
        <v>39</v>
      </c>
      <c r="AX4" s="94">
        <f t="shared" ca="1" si="0"/>
        <v>96</v>
      </c>
      <c r="AY4" s="94">
        <f t="shared" ca="1" si="0"/>
        <v>82</v>
      </c>
      <c r="AZ4" s="94">
        <f t="shared" ca="1" si="0"/>
        <v>17</v>
      </c>
      <c r="BA4" s="94">
        <f t="shared" ca="1" si="0"/>
        <v>17</v>
      </c>
      <c r="BB4" s="94">
        <f t="shared" ca="1" si="0"/>
        <v>10</v>
      </c>
      <c r="BC4" s="94">
        <f t="shared" ca="1" si="0"/>
        <v>85</v>
      </c>
      <c r="BD4" s="94">
        <f t="shared" ca="1" si="0"/>
        <v>4</v>
      </c>
      <c r="BE4" s="94">
        <f t="shared" ca="1" si="0"/>
        <v>94</v>
      </c>
      <c r="BF4" s="94">
        <f t="shared" ca="1" si="0"/>
        <v>60</v>
      </c>
      <c r="BG4" s="94">
        <f t="shared" ca="1" si="0"/>
        <v>33</v>
      </c>
      <c r="BH4" s="94">
        <f t="shared" ca="1" si="0"/>
        <v>12</v>
      </c>
      <c r="BI4" s="94">
        <f t="shared" ca="1" si="0"/>
        <v>74</v>
      </c>
      <c r="BJ4" s="94">
        <f t="shared" ca="1" si="0"/>
        <v>82</v>
      </c>
      <c r="BK4" s="94">
        <f t="shared" ca="1" si="0"/>
        <v>52</v>
      </c>
      <c r="BL4" s="94">
        <f t="shared" ca="1" si="0"/>
        <v>62</v>
      </c>
      <c r="BM4" s="94">
        <f t="shared" ca="1" si="0"/>
        <v>94</v>
      </c>
      <c r="BN4" s="94">
        <f t="shared" ca="1" si="0"/>
        <v>90</v>
      </c>
      <c r="BO4" s="94">
        <f t="shared" ca="1" si="0"/>
        <v>97</v>
      </c>
      <c r="BP4" s="94">
        <f t="shared" ca="1" si="0"/>
        <v>67</v>
      </c>
      <c r="BQ4" s="94">
        <f t="shared" ca="1" si="0"/>
        <v>22</v>
      </c>
      <c r="BR4" s="94">
        <f t="shared" ca="1" si="0"/>
        <v>89</v>
      </c>
      <c r="BS4" s="94">
        <f t="shared" ca="1" si="0"/>
        <v>52</v>
      </c>
      <c r="BT4" s="94">
        <f t="shared" ca="1" si="0"/>
        <v>97</v>
      </c>
      <c r="BU4" s="94">
        <f t="shared" ca="1" si="0"/>
        <v>43</v>
      </c>
      <c r="BV4" s="99">
        <f t="shared" ca="1" si="0"/>
        <v>22</v>
      </c>
      <c r="BW4" s="11"/>
      <c r="BX4" s="107">
        <v>58</v>
      </c>
      <c r="BY4" s="108">
        <v>13</v>
      </c>
      <c r="BZ4" s="108">
        <v>55</v>
      </c>
      <c r="CA4" s="108">
        <v>41</v>
      </c>
      <c r="CB4" s="108">
        <v>58</v>
      </c>
      <c r="CC4" s="108">
        <v>15</v>
      </c>
      <c r="CD4" s="108">
        <v>99</v>
      </c>
      <c r="CE4" s="108">
        <v>59</v>
      </c>
      <c r="CF4" s="108">
        <v>54</v>
      </c>
      <c r="CG4" s="108">
        <v>21</v>
      </c>
      <c r="CH4" s="108">
        <v>27</v>
      </c>
      <c r="CI4" s="108">
        <v>14</v>
      </c>
      <c r="CJ4" s="108">
        <v>77</v>
      </c>
      <c r="CK4" s="108">
        <v>7</v>
      </c>
      <c r="CL4" s="108">
        <v>18</v>
      </c>
      <c r="CM4" s="108">
        <v>45</v>
      </c>
      <c r="CN4" s="108">
        <v>25</v>
      </c>
      <c r="CO4" s="108">
        <v>47</v>
      </c>
      <c r="CP4" s="108">
        <v>79</v>
      </c>
      <c r="CQ4" s="108">
        <v>47</v>
      </c>
      <c r="CR4" s="108">
        <v>55</v>
      </c>
      <c r="CS4" s="108">
        <v>53</v>
      </c>
      <c r="CT4" s="108">
        <v>9</v>
      </c>
      <c r="CU4" s="108">
        <v>91</v>
      </c>
      <c r="CV4" s="108">
        <v>44</v>
      </c>
      <c r="CW4" s="108">
        <v>11</v>
      </c>
      <c r="CX4" s="109">
        <v>10</v>
      </c>
      <c r="CY4" s="11"/>
      <c r="DF4" s="81" t="str">
        <f>IF($J$21="", "", $J$21)</f>
        <v/>
      </c>
    </row>
    <row r="5" spans="1:110" x14ac:dyDescent="0.55000000000000004">
      <c r="A5" s="11"/>
      <c r="B5" s="132"/>
      <c r="C5" s="133"/>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4"/>
      <c r="AT5" s="11"/>
      <c r="AU5" s="11"/>
      <c r="AV5" s="95">
        <f t="shared" ca="1" si="1"/>
        <v>41</v>
      </c>
      <c r="AW5" s="94">
        <f t="shared" ca="1" si="0"/>
        <v>25</v>
      </c>
      <c r="AX5" s="94">
        <f t="shared" ca="1" si="0"/>
        <v>1</v>
      </c>
      <c r="AY5" s="94">
        <f t="shared" ca="1" si="0"/>
        <v>27</v>
      </c>
      <c r="AZ5" s="94">
        <f t="shared" ca="1" si="0"/>
        <v>6</v>
      </c>
      <c r="BA5" s="94">
        <f t="shared" ca="1" si="0"/>
        <v>50</v>
      </c>
      <c r="BB5" s="94">
        <f t="shared" ca="1" si="0"/>
        <v>13</v>
      </c>
      <c r="BC5" s="94">
        <f t="shared" ca="1" si="0"/>
        <v>79</v>
      </c>
      <c r="BD5" s="94">
        <f t="shared" ca="1" si="0"/>
        <v>85</v>
      </c>
      <c r="BE5" s="94">
        <f t="shared" ca="1" si="0"/>
        <v>86</v>
      </c>
      <c r="BF5" s="94">
        <f t="shared" ca="1" si="0"/>
        <v>79</v>
      </c>
      <c r="BG5" s="94">
        <f t="shared" ca="1" si="0"/>
        <v>17</v>
      </c>
      <c r="BH5" s="94">
        <f t="shared" ca="1" si="0"/>
        <v>31</v>
      </c>
      <c r="BI5" s="94">
        <f t="shared" ca="1" si="0"/>
        <v>84</v>
      </c>
      <c r="BJ5" s="94">
        <f t="shared" ca="1" si="0"/>
        <v>14</v>
      </c>
      <c r="BK5" s="94">
        <f t="shared" ca="1" si="0"/>
        <v>42</v>
      </c>
      <c r="BL5" s="94">
        <f t="shared" ca="1" si="0"/>
        <v>72</v>
      </c>
      <c r="BM5" s="94">
        <f t="shared" ca="1" si="0"/>
        <v>32</v>
      </c>
      <c r="BN5" s="94">
        <f t="shared" ca="1" si="0"/>
        <v>91</v>
      </c>
      <c r="BO5" s="94">
        <f t="shared" ca="1" si="0"/>
        <v>54</v>
      </c>
      <c r="BP5" s="94">
        <f t="shared" ca="1" si="0"/>
        <v>68</v>
      </c>
      <c r="BQ5" s="94">
        <f t="shared" ca="1" si="0"/>
        <v>33</v>
      </c>
      <c r="BR5" s="94">
        <f t="shared" ca="1" si="0"/>
        <v>63</v>
      </c>
      <c r="BS5" s="94">
        <f t="shared" ca="1" si="0"/>
        <v>42</v>
      </c>
      <c r="BT5" s="94">
        <f t="shared" ca="1" si="0"/>
        <v>75</v>
      </c>
      <c r="BU5" s="94">
        <f t="shared" ca="1" si="0"/>
        <v>80</v>
      </c>
      <c r="BV5" s="99">
        <f t="shared" ca="1" si="0"/>
        <v>49</v>
      </c>
      <c r="BW5" s="11"/>
      <c r="BX5" s="107">
        <v>84</v>
      </c>
      <c r="BY5" s="108">
        <v>65</v>
      </c>
      <c r="BZ5" s="108">
        <v>48</v>
      </c>
      <c r="CA5" s="108">
        <v>61</v>
      </c>
      <c r="CB5" s="108">
        <v>49</v>
      </c>
      <c r="CC5" s="108">
        <v>34</v>
      </c>
      <c r="CD5" s="108">
        <v>87</v>
      </c>
      <c r="CE5" s="108">
        <v>7</v>
      </c>
      <c r="CF5" s="108">
        <v>29</v>
      </c>
      <c r="CG5" s="108">
        <v>90</v>
      </c>
      <c r="CH5" s="108">
        <v>58</v>
      </c>
      <c r="CI5" s="108">
        <v>46</v>
      </c>
      <c r="CJ5" s="108">
        <v>92</v>
      </c>
      <c r="CK5" s="108">
        <v>73</v>
      </c>
      <c r="CL5" s="108">
        <v>6</v>
      </c>
      <c r="CM5" s="108">
        <v>2</v>
      </c>
      <c r="CN5" s="108">
        <v>96</v>
      </c>
      <c r="CO5" s="108">
        <v>61</v>
      </c>
      <c r="CP5" s="108">
        <v>67</v>
      </c>
      <c r="CQ5" s="108">
        <v>23</v>
      </c>
      <c r="CR5" s="108">
        <v>68</v>
      </c>
      <c r="CS5" s="108">
        <v>57</v>
      </c>
      <c r="CT5" s="108">
        <v>77</v>
      </c>
      <c r="CU5" s="108">
        <v>27</v>
      </c>
      <c r="CV5" s="108">
        <v>18</v>
      </c>
      <c r="CW5" s="108">
        <v>29</v>
      </c>
      <c r="CX5" s="109">
        <v>86</v>
      </c>
      <c r="CY5" s="11"/>
    </row>
    <row r="6" spans="1:110" x14ac:dyDescent="0.55000000000000004">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95">
        <f t="shared" ca="1" si="1"/>
        <v>79</v>
      </c>
      <c r="AW6" s="94">
        <f t="shared" ca="1" si="0"/>
        <v>83</v>
      </c>
      <c r="AX6" s="94">
        <f t="shared" ca="1" si="0"/>
        <v>29</v>
      </c>
      <c r="AY6" s="94">
        <f t="shared" ca="1" si="0"/>
        <v>1</v>
      </c>
      <c r="AZ6" s="94">
        <f t="shared" ca="1" si="0"/>
        <v>17</v>
      </c>
      <c r="BA6" s="94">
        <f t="shared" ca="1" si="0"/>
        <v>89</v>
      </c>
      <c r="BB6" s="94">
        <f t="shared" ca="1" si="0"/>
        <v>3</v>
      </c>
      <c r="BC6" s="94">
        <f t="shared" ca="1" si="0"/>
        <v>42</v>
      </c>
      <c r="BD6" s="94">
        <f t="shared" ca="1" si="0"/>
        <v>69</v>
      </c>
      <c r="BE6" s="94">
        <f t="shared" ca="1" si="0"/>
        <v>68</v>
      </c>
      <c r="BF6" s="94">
        <f t="shared" ca="1" si="0"/>
        <v>72</v>
      </c>
      <c r="BG6" s="94">
        <f t="shared" ca="1" si="0"/>
        <v>56</v>
      </c>
      <c r="BH6" s="94">
        <f t="shared" ca="1" si="0"/>
        <v>48</v>
      </c>
      <c r="BI6" s="94">
        <f t="shared" ca="1" si="0"/>
        <v>29</v>
      </c>
      <c r="BJ6" s="94">
        <f t="shared" ca="1" si="0"/>
        <v>47</v>
      </c>
      <c r="BK6" s="94">
        <f t="shared" ca="1" si="0"/>
        <v>63</v>
      </c>
      <c r="BL6" s="94">
        <f t="shared" ca="1" si="0"/>
        <v>76</v>
      </c>
      <c r="BM6" s="94">
        <f t="shared" ca="1" si="0"/>
        <v>74</v>
      </c>
      <c r="BN6" s="94">
        <f t="shared" ca="1" si="0"/>
        <v>37</v>
      </c>
      <c r="BO6" s="94">
        <f t="shared" ca="1" si="0"/>
        <v>24</v>
      </c>
      <c r="BP6" s="94">
        <f t="shared" ca="1" si="0"/>
        <v>60</v>
      </c>
      <c r="BQ6" s="94">
        <f t="shared" ca="1" si="0"/>
        <v>86</v>
      </c>
      <c r="BR6" s="94">
        <f t="shared" ca="1" si="0"/>
        <v>5</v>
      </c>
      <c r="BS6" s="94">
        <f t="shared" ca="1" si="0"/>
        <v>16</v>
      </c>
      <c r="BT6" s="94">
        <f t="shared" ca="1" si="0"/>
        <v>85</v>
      </c>
      <c r="BU6" s="94">
        <f t="shared" ca="1" si="0"/>
        <v>43</v>
      </c>
      <c r="BV6" s="99">
        <f t="shared" ca="1" si="0"/>
        <v>69</v>
      </c>
      <c r="BW6" s="11"/>
      <c r="BX6" s="107">
        <v>98</v>
      </c>
      <c r="BY6" s="108">
        <v>85</v>
      </c>
      <c r="BZ6" s="108">
        <v>76</v>
      </c>
      <c r="CA6" s="108">
        <v>88</v>
      </c>
      <c r="CB6" s="108">
        <v>99</v>
      </c>
      <c r="CC6" s="108">
        <v>54</v>
      </c>
      <c r="CD6" s="108">
        <v>23</v>
      </c>
      <c r="CE6" s="108">
        <v>9</v>
      </c>
      <c r="CF6" s="108">
        <v>30</v>
      </c>
      <c r="CG6" s="108">
        <v>72</v>
      </c>
      <c r="CH6" s="108">
        <v>60</v>
      </c>
      <c r="CI6" s="108">
        <v>78</v>
      </c>
      <c r="CJ6" s="108">
        <v>61</v>
      </c>
      <c r="CK6" s="108">
        <v>4</v>
      </c>
      <c r="CL6" s="108">
        <v>90</v>
      </c>
      <c r="CM6" s="108">
        <v>71</v>
      </c>
      <c r="CN6" s="108">
        <v>98</v>
      </c>
      <c r="CO6" s="108">
        <v>65</v>
      </c>
      <c r="CP6" s="108">
        <v>79</v>
      </c>
      <c r="CQ6" s="108">
        <v>17</v>
      </c>
      <c r="CR6" s="108">
        <v>81</v>
      </c>
      <c r="CS6" s="108">
        <v>66</v>
      </c>
      <c r="CT6" s="108">
        <v>100</v>
      </c>
      <c r="CU6" s="108">
        <v>75</v>
      </c>
      <c r="CV6" s="108">
        <v>26</v>
      </c>
      <c r="CW6" s="108">
        <v>73</v>
      </c>
      <c r="CX6" s="109">
        <v>82</v>
      </c>
      <c r="CY6" s="11"/>
      <c r="DF6" s="9" t="s">
        <v>85</v>
      </c>
    </row>
    <row r="7" spans="1:110" x14ac:dyDescent="0.55000000000000004">
      <c r="A7" s="11"/>
      <c r="B7" s="120" t="s">
        <v>88</v>
      </c>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2"/>
      <c r="AT7" s="11"/>
      <c r="AU7" s="11"/>
      <c r="AV7" s="95">
        <f t="shared" ca="1" si="1"/>
        <v>95</v>
      </c>
      <c r="AW7" s="94">
        <f t="shared" ca="1" si="0"/>
        <v>96</v>
      </c>
      <c r="AX7" s="94">
        <f t="shared" ca="1" si="0"/>
        <v>91</v>
      </c>
      <c r="AY7" s="94">
        <f t="shared" ca="1" si="0"/>
        <v>42</v>
      </c>
      <c r="AZ7" s="94">
        <f t="shared" ca="1" si="0"/>
        <v>62</v>
      </c>
      <c r="BA7" s="94">
        <f t="shared" ca="1" si="0"/>
        <v>91</v>
      </c>
      <c r="BB7" s="94">
        <f t="shared" ca="1" si="0"/>
        <v>47</v>
      </c>
      <c r="BC7" s="94">
        <f t="shared" ca="1" si="0"/>
        <v>61</v>
      </c>
      <c r="BD7" s="94">
        <f t="shared" ca="1" si="0"/>
        <v>65</v>
      </c>
      <c r="BE7" s="94">
        <f t="shared" ca="1" si="0"/>
        <v>71</v>
      </c>
      <c r="BF7" s="94">
        <f t="shared" ca="1" si="0"/>
        <v>95</v>
      </c>
      <c r="BG7" s="94">
        <f t="shared" ca="1" si="0"/>
        <v>19</v>
      </c>
      <c r="BH7" s="94">
        <f t="shared" ca="1" si="0"/>
        <v>45</v>
      </c>
      <c r="BI7" s="94">
        <f t="shared" ca="1" si="0"/>
        <v>41</v>
      </c>
      <c r="BJ7" s="94">
        <f t="shared" ca="1" si="0"/>
        <v>78</v>
      </c>
      <c r="BK7" s="94">
        <f t="shared" ca="1" si="0"/>
        <v>36</v>
      </c>
      <c r="BL7" s="94">
        <f t="shared" ca="1" si="0"/>
        <v>83</v>
      </c>
      <c r="BM7" s="94">
        <f t="shared" ca="1" si="0"/>
        <v>40</v>
      </c>
      <c r="BN7" s="94">
        <f t="shared" ca="1" si="0"/>
        <v>82</v>
      </c>
      <c r="BO7" s="94">
        <f t="shared" ca="1" si="0"/>
        <v>39</v>
      </c>
      <c r="BP7" s="94">
        <f t="shared" ca="1" si="0"/>
        <v>91</v>
      </c>
      <c r="BQ7" s="94">
        <f t="shared" ca="1" si="0"/>
        <v>76</v>
      </c>
      <c r="BR7" s="94">
        <f t="shared" ca="1" si="0"/>
        <v>38</v>
      </c>
      <c r="BS7" s="94">
        <f t="shared" ca="1" si="0"/>
        <v>37</v>
      </c>
      <c r="BT7" s="94">
        <f t="shared" ca="1" si="0"/>
        <v>92</v>
      </c>
      <c r="BU7" s="94">
        <f t="shared" ca="1" si="0"/>
        <v>51</v>
      </c>
      <c r="BV7" s="99">
        <f t="shared" ca="1" si="0"/>
        <v>2</v>
      </c>
      <c r="BW7" s="11"/>
      <c r="BX7" s="107">
        <v>30</v>
      </c>
      <c r="BY7" s="108">
        <v>53</v>
      </c>
      <c r="BZ7" s="108">
        <v>38</v>
      </c>
      <c r="CA7" s="108">
        <v>100</v>
      </c>
      <c r="CB7" s="108">
        <v>54</v>
      </c>
      <c r="CC7" s="108">
        <v>74</v>
      </c>
      <c r="CD7" s="108">
        <v>43</v>
      </c>
      <c r="CE7" s="108">
        <v>78</v>
      </c>
      <c r="CF7" s="108">
        <v>9</v>
      </c>
      <c r="CG7" s="108">
        <v>45</v>
      </c>
      <c r="CH7" s="108">
        <v>10</v>
      </c>
      <c r="CI7" s="108">
        <v>12</v>
      </c>
      <c r="CJ7" s="108">
        <v>55</v>
      </c>
      <c r="CK7" s="108">
        <v>43</v>
      </c>
      <c r="CL7" s="108">
        <v>85</v>
      </c>
      <c r="CM7" s="108">
        <v>18</v>
      </c>
      <c r="CN7" s="108">
        <v>18</v>
      </c>
      <c r="CO7" s="108">
        <v>62</v>
      </c>
      <c r="CP7" s="108">
        <v>93</v>
      </c>
      <c r="CQ7" s="108">
        <v>87</v>
      </c>
      <c r="CR7" s="108">
        <v>74</v>
      </c>
      <c r="CS7" s="108">
        <v>45</v>
      </c>
      <c r="CT7" s="108">
        <v>8</v>
      </c>
      <c r="CU7" s="108">
        <v>15</v>
      </c>
      <c r="CV7" s="108">
        <v>12</v>
      </c>
      <c r="CW7" s="108">
        <v>29</v>
      </c>
      <c r="CX7" s="109">
        <v>87</v>
      </c>
      <c r="CY7" s="11"/>
      <c r="DF7" s="12" t="e">
        <f>ROUNDDOWN($DF$4/(1/24),0)*(1/24)</f>
        <v>#VALUE!</v>
      </c>
    </row>
    <row r="8" spans="1:110" x14ac:dyDescent="0.55000000000000004">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95">
        <f t="shared" ca="1" si="1"/>
        <v>73</v>
      </c>
      <c r="AW8" s="94">
        <f t="shared" ca="1" si="0"/>
        <v>22</v>
      </c>
      <c r="AX8" s="94">
        <f t="shared" ca="1" si="0"/>
        <v>85</v>
      </c>
      <c r="AY8" s="94">
        <f t="shared" ca="1" si="0"/>
        <v>34</v>
      </c>
      <c r="AZ8" s="94">
        <f t="shared" ca="1" si="0"/>
        <v>58</v>
      </c>
      <c r="BA8" s="94">
        <f t="shared" ca="1" si="0"/>
        <v>82</v>
      </c>
      <c r="BB8" s="94">
        <f t="shared" ca="1" si="0"/>
        <v>17</v>
      </c>
      <c r="BC8" s="94">
        <f t="shared" ca="1" si="0"/>
        <v>50</v>
      </c>
      <c r="BD8" s="94">
        <f t="shared" ca="1" si="0"/>
        <v>1</v>
      </c>
      <c r="BE8" s="94">
        <f t="shared" ca="1" si="0"/>
        <v>4</v>
      </c>
      <c r="BF8" s="94">
        <f t="shared" ca="1" si="0"/>
        <v>42</v>
      </c>
      <c r="BG8" s="94">
        <f t="shared" ca="1" si="0"/>
        <v>92</v>
      </c>
      <c r="BH8" s="94">
        <f t="shared" ca="1" si="0"/>
        <v>20</v>
      </c>
      <c r="BI8" s="94">
        <f t="shared" ca="1" si="0"/>
        <v>81</v>
      </c>
      <c r="BJ8" s="94">
        <f t="shared" ca="1" si="0"/>
        <v>100</v>
      </c>
      <c r="BK8" s="94">
        <f t="shared" ca="1" si="0"/>
        <v>87</v>
      </c>
      <c r="BL8" s="94">
        <f t="shared" ca="1" si="0"/>
        <v>64</v>
      </c>
      <c r="BM8" s="94">
        <f t="shared" ca="1" si="0"/>
        <v>53</v>
      </c>
      <c r="BN8" s="94">
        <f t="shared" ca="1" si="0"/>
        <v>37</v>
      </c>
      <c r="BO8" s="94">
        <f t="shared" ca="1" si="0"/>
        <v>54</v>
      </c>
      <c r="BP8" s="94">
        <f t="shared" ca="1" si="0"/>
        <v>8</v>
      </c>
      <c r="BQ8" s="94">
        <f t="shared" ca="1" si="0"/>
        <v>3</v>
      </c>
      <c r="BR8" s="94">
        <f t="shared" ca="1" si="0"/>
        <v>24</v>
      </c>
      <c r="BS8" s="94">
        <f t="shared" ca="1" si="0"/>
        <v>81</v>
      </c>
      <c r="BT8" s="94">
        <f t="shared" ca="1" si="0"/>
        <v>18</v>
      </c>
      <c r="BU8" s="94">
        <f t="shared" ca="1" si="0"/>
        <v>35</v>
      </c>
      <c r="BV8" s="99">
        <f t="shared" ca="1" si="0"/>
        <v>43</v>
      </c>
      <c r="BW8" s="11"/>
      <c r="BX8" s="107">
        <v>92</v>
      </c>
      <c r="BY8" s="108">
        <v>82</v>
      </c>
      <c r="BZ8" s="108">
        <v>73</v>
      </c>
      <c r="CA8" s="108">
        <v>90</v>
      </c>
      <c r="CB8" s="108">
        <v>17</v>
      </c>
      <c r="CC8" s="108">
        <v>10</v>
      </c>
      <c r="CD8" s="108">
        <v>57</v>
      </c>
      <c r="CE8" s="108">
        <v>95</v>
      </c>
      <c r="CF8" s="108">
        <v>63</v>
      </c>
      <c r="CG8" s="108">
        <v>85</v>
      </c>
      <c r="CH8" s="108">
        <v>83</v>
      </c>
      <c r="CI8" s="108">
        <v>76</v>
      </c>
      <c r="CJ8" s="108">
        <v>72</v>
      </c>
      <c r="CK8" s="108">
        <v>100</v>
      </c>
      <c r="CL8" s="108">
        <v>72</v>
      </c>
      <c r="CM8" s="108">
        <v>51</v>
      </c>
      <c r="CN8" s="108">
        <v>11</v>
      </c>
      <c r="CO8" s="108">
        <v>8</v>
      </c>
      <c r="CP8" s="108">
        <v>12</v>
      </c>
      <c r="CQ8" s="108">
        <v>21</v>
      </c>
      <c r="CR8" s="108">
        <v>48</v>
      </c>
      <c r="CS8" s="108">
        <v>3</v>
      </c>
      <c r="CT8" s="108">
        <v>71</v>
      </c>
      <c r="CU8" s="108">
        <v>32</v>
      </c>
      <c r="CV8" s="108">
        <v>87</v>
      </c>
      <c r="CW8" s="108">
        <v>62</v>
      </c>
      <c r="CX8" s="109">
        <v>100</v>
      </c>
      <c r="CY8" s="11"/>
    </row>
    <row r="9" spans="1:110" x14ac:dyDescent="0.55000000000000004">
      <c r="A9" s="11"/>
      <c r="B9" s="135" t="s">
        <v>89</v>
      </c>
      <c r="C9" s="136"/>
      <c r="D9" s="136"/>
      <c r="E9" s="136"/>
      <c r="F9" s="136"/>
      <c r="G9" s="137"/>
      <c r="H9" s="138" t="s">
        <v>90</v>
      </c>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40"/>
      <c r="AT9" s="11"/>
      <c r="AU9" s="11"/>
      <c r="AV9" s="95">
        <f t="shared" ca="1" si="1"/>
        <v>28</v>
      </c>
      <c r="AW9" s="94">
        <f t="shared" ca="1" si="0"/>
        <v>29</v>
      </c>
      <c r="AX9" s="94">
        <f t="shared" ca="1" si="0"/>
        <v>13</v>
      </c>
      <c r="AY9" s="94">
        <f t="shared" ca="1" si="0"/>
        <v>46</v>
      </c>
      <c r="AZ9" s="94">
        <f t="shared" ca="1" si="0"/>
        <v>74</v>
      </c>
      <c r="BA9" s="94">
        <f t="shared" ca="1" si="0"/>
        <v>53</v>
      </c>
      <c r="BB9" s="94">
        <f t="shared" ca="1" si="0"/>
        <v>51</v>
      </c>
      <c r="BC9" s="94">
        <f t="shared" ca="1" si="0"/>
        <v>69</v>
      </c>
      <c r="BD9" s="94">
        <f t="shared" ca="1" si="0"/>
        <v>36</v>
      </c>
      <c r="BE9" s="94">
        <f t="shared" ca="1" si="0"/>
        <v>87</v>
      </c>
      <c r="BF9" s="94">
        <f t="shared" ca="1" si="0"/>
        <v>72</v>
      </c>
      <c r="BG9" s="94">
        <f t="shared" ca="1" si="0"/>
        <v>52</v>
      </c>
      <c r="BH9" s="94">
        <f t="shared" ca="1" si="0"/>
        <v>35</v>
      </c>
      <c r="BI9" s="94">
        <f t="shared" ca="1" si="0"/>
        <v>3</v>
      </c>
      <c r="BJ9" s="94">
        <f t="shared" ca="1" si="0"/>
        <v>64</v>
      </c>
      <c r="BK9" s="94">
        <f t="shared" ca="1" si="0"/>
        <v>98</v>
      </c>
      <c r="BL9" s="94">
        <f t="shared" ca="1" si="0"/>
        <v>89</v>
      </c>
      <c r="BM9" s="94">
        <f t="shared" ca="1" si="0"/>
        <v>49</v>
      </c>
      <c r="BN9" s="94">
        <f t="shared" ca="1" si="0"/>
        <v>77</v>
      </c>
      <c r="BO9" s="94">
        <f t="shared" ca="1" si="0"/>
        <v>69</v>
      </c>
      <c r="BP9" s="94">
        <f t="shared" ca="1" si="0"/>
        <v>86</v>
      </c>
      <c r="BQ9" s="94">
        <f t="shared" ca="1" si="0"/>
        <v>24</v>
      </c>
      <c r="BR9" s="94">
        <f t="shared" ca="1" si="0"/>
        <v>97</v>
      </c>
      <c r="BS9" s="94">
        <f t="shared" ca="1" si="0"/>
        <v>43</v>
      </c>
      <c r="BT9" s="94">
        <f t="shared" ca="1" si="0"/>
        <v>62</v>
      </c>
      <c r="BU9" s="94">
        <f t="shared" ca="1" si="0"/>
        <v>59</v>
      </c>
      <c r="BV9" s="99">
        <f t="shared" ca="1" si="0"/>
        <v>89</v>
      </c>
      <c r="BW9" s="11"/>
      <c r="BX9" s="107">
        <v>12</v>
      </c>
      <c r="BY9" s="108">
        <v>72</v>
      </c>
      <c r="BZ9" s="108">
        <v>60</v>
      </c>
      <c r="CA9" s="108">
        <v>41</v>
      </c>
      <c r="CB9" s="108">
        <v>85</v>
      </c>
      <c r="CC9" s="108">
        <v>17</v>
      </c>
      <c r="CD9" s="108">
        <v>55</v>
      </c>
      <c r="CE9" s="108">
        <v>56</v>
      </c>
      <c r="CF9" s="108">
        <v>60</v>
      </c>
      <c r="CG9" s="108">
        <v>97</v>
      </c>
      <c r="CH9" s="108">
        <v>84</v>
      </c>
      <c r="CI9" s="108">
        <v>45</v>
      </c>
      <c r="CJ9" s="108">
        <v>62</v>
      </c>
      <c r="CK9" s="108">
        <v>51</v>
      </c>
      <c r="CL9" s="108">
        <v>17</v>
      </c>
      <c r="CM9" s="108">
        <v>64</v>
      </c>
      <c r="CN9" s="108">
        <v>94</v>
      </c>
      <c r="CO9" s="108">
        <v>26</v>
      </c>
      <c r="CP9" s="108">
        <v>21</v>
      </c>
      <c r="CQ9" s="108">
        <v>85</v>
      </c>
      <c r="CR9" s="108">
        <v>19</v>
      </c>
      <c r="CS9" s="108">
        <v>85</v>
      </c>
      <c r="CT9" s="108">
        <v>83</v>
      </c>
      <c r="CU9" s="108">
        <v>44</v>
      </c>
      <c r="CV9" s="108">
        <v>62</v>
      </c>
      <c r="CW9" s="108">
        <v>1</v>
      </c>
      <c r="CX9" s="109">
        <v>1</v>
      </c>
      <c r="CY9" s="11"/>
      <c r="DF9" s="9" t="s">
        <v>23</v>
      </c>
    </row>
    <row r="10" spans="1:110" x14ac:dyDescent="0.55000000000000004">
      <c r="A10" s="11"/>
      <c r="B10" s="120" t="s">
        <v>91</v>
      </c>
      <c r="C10" s="121"/>
      <c r="D10" s="121"/>
      <c r="E10" s="121"/>
      <c r="F10" s="121"/>
      <c r="G10" s="122"/>
      <c r="H10" s="138" t="s">
        <v>92</v>
      </c>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c r="AR10" s="139"/>
      <c r="AS10" s="140"/>
      <c r="AT10" s="11"/>
      <c r="AU10" s="11"/>
      <c r="AV10" s="95">
        <f t="shared" ca="1" si="1"/>
        <v>95</v>
      </c>
      <c r="AW10" s="94">
        <f t="shared" ca="1" si="0"/>
        <v>72</v>
      </c>
      <c r="AX10" s="94">
        <f t="shared" ca="1" si="0"/>
        <v>48</v>
      </c>
      <c r="AY10" s="94">
        <f t="shared" ca="1" si="0"/>
        <v>56</v>
      </c>
      <c r="AZ10" s="94">
        <f t="shared" ca="1" si="0"/>
        <v>70</v>
      </c>
      <c r="BA10" s="94">
        <f t="shared" ca="1" si="0"/>
        <v>92</v>
      </c>
      <c r="BB10" s="94">
        <f t="shared" ca="1" si="0"/>
        <v>21</v>
      </c>
      <c r="BC10" s="94">
        <f t="shared" ca="1" si="0"/>
        <v>40</v>
      </c>
      <c r="BD10" s="94">
        <f t="shared" ca="1" si="0"/>
        <v>26</v>
      </c>
      <c r="BE10" s="94">
        <f t="shared" ca="1" si="0"/>
        <v>15</v>
      </c>
      <c r="BF10" s="94">
        <f t="shared" ca="1" si="0"/>
        <v>34</v>
      </c>
      <c r="BG10" s="94">
        <f t="shared" ca="1" si="0"/>
        <v>35</v>
      </c>
      <c r="BH10" s="94">
        <f t="shared" ca="1" si="0"/>
        <v>65</v>
      </c>
      <c r="BI10" s="94">
        <f t="shared" ca="1" si="0"/>
        <v>8</v>
      </c>
      <c r="BJ10" s="94">
        <f t="shared" ca="1" si="0"/>
        <v>54</v>
      </c>
      <c r="BK10" s="94">
        <f t="shared" ca="1" si="0"/>
        <v>19</v>
      </c>
      <c r="BL10" s="94">
        <f t="shared" ca="1" si="0"/>
        <v>29</v>
      </c>
      <c r="BM10" s="94">
        <f t="shared" ca="1" si="0"/>
        <v>15</v>
      </c>
      <c r="BN10" s="94">
        <f t="shared" ca="1" si="0"/>
        <v>64</v>
      </c>
      <c r="BO10" s="94">
        <f t="shared" ca="1" si="0"/>
        <v>74</v>
      </c>
      <c r="BP10" s="94">
        <f t="shared" ca="1" si="0"/>
        <v>5</v>
      </c>
      <c r="BQ10" s="94">
        <f t="shared" ca="1" si="0"/>
        <v>37</v>
      </c>
      <c r="BR10" s="94">
        <f t="shared" ca="1" si="0"/>
        <v>99</v>
      </c>
      <c r="BS10" s="94">
        <f t="shared" ca="1" si="0"/>
        <v>28</v>
      </c>
      <c r="BT10" s="94">
        <f t="shared" ca="1" si="0"/>
        <v>12</v>
      </c>
      <c r="BU10" s="94">
        <f t="shared" ca="1" si="0"/>
        <v>100</v>
      </c>
      <c r="BV10" s="99">
        <f t="shared" ca="1" si="0"/>
        <v>87</v>
      </c>
      <c r="BW10" s="11"/>
      <c r="BX10" s="107">
        <v>87</v>
      </c>
      <c r="BY10" s="108">
        <v>36</v>
      </c>
      <c r="BZ10" s="108">
        <v>51</v>
      </c>
      <c r="CA10" s="108">
        <v>4</v>
      </c>
      <c r="CB10" s="108">
        <v>43</v>
      </c>
      <c r="CC10" s="108">
        <v>71</v>
      </c>
      <c r="CD10" s="108">
        <v>97</v>
      </c>
      <c r="CE10" s="108">
        <v>49</v>
      </c>
      <c r="CF10" s="108">
        <v>85</v>
      </c>
      <c r="CG10" s="108">
        <v>7</v>
      </c>
      <c r="CH10" s="108">
        <v>24</v>
      </c>
      <c r="CI10" s="108">
        <v>79</v>
      </c>
      <c r="CJ10" s="108">
        <v>87</v>
      </c>
      <c r="CK10" s="108">
        <v>95</v>
      </c>
      <c r="CL10" s="108">
        <v>13</v>
      </c>
      <c r="CM10" s="108">
        <v>86</v>
      </c>
      <c r="CN10" s="108">
        <v>35</v>
      </c>
      <c r="CO10" s="108">
        <v>40</v>
      </c>
      <c r="CP10" s="108">
        <v>53</v>
      </c>
      <c r="CQ10" s="108">
        <v>3</v>
      </c>
      <c r="CR10" s="108">
        <v>43</v>
      </c>
      <c r="CS10" s="108">
        <v>57</v>
      </c>
      <c r="CT10" s="108">
        <v>71</v>
      </c>
      <c r="CU10" s="108">
        <v>99</v>
      </c>
      <c r="CV10" s="108">
        <v>34</v>
      </c>
      <c r="CW10" s="108">
        <v>47</v>
      </c>
      <c r="CX10" s="109">
        <v>35</v>
      </c>
      <c r="CY10" s="11"/>
      <c r="DF10" s="80">
        <f ca="1">NOW()</f>
        <v>44459.345998495373</v>
      </c>
    </row>
    <row r="11" spans="1:110" x14ac:dyDescent="0.55000000000000004">
      <c r="A11" s="11"/>
      <c r="B11" s="138" t="s">
        <v>93</v>
      </c>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c r="AA11" s="139"/>
      <c r="AB11" s="139"/>
      <c r="AC11" s="139"/>
      <c r="AD11" s="139"/>
      <c r="AE11" s="139"/>
      <c r="AF11" s="139"/>
      <c r="AG11" s="139"/>
      <c r="AH11" s="139"/>
      <c r="AI11" s="139"/>
      <c r="AJ11" s="139"/>
      <c r="AK11" s="139"/>
      <c r="AL11" s="139"/>
      <c r="AM11" s="139"/>
      <c r="AN11" s="139"/>
      <c r="AO11" s="139"/>
      <c r="AP11" s="139"/>
      <c r="AQ11" s="139"/>
      <c r="AR11" s="139"/>
      <c r="AS11" s="140"/>
      <c r="AT11" s="11"/>
      <c r="AU11" s="11"/>
      <c r="AV11" s="95">
        <f t="shared" ca="1" si="1"/>
        <v>54</v>
      </c>
      <c r="AW11" s="94">
        <f t="shared" ca="1" si="0"/>
        <v>73</v>
      </c>
      <c r="AX11" s="94">
        <f t="shared" ca="1" si="0"/>
        <v>10</v>
      </c>
      <c r="AY11" s="94">
        <f t="shared" ca="1" si="0"/>
        <v>35</v>
      </c>
      <c r="AZ11" s="94">
        <f t="shared" ca="1" si="0"/>
        <v>32</v>
      </c>
      <c r="BA11" s="94">
        <f t="shared" ca="1" si="0"/>
        <v>53</v>
      </c>
      <c r="BB11" s="94">
        <f t="shared" ca="1" si="0"/>
        <v>3</v>
      </c>
      <c r="BC11" s="94">
        <f t="shared" ca="1" si="0"/>
        <v>13</v>
      </c>
      <c r="BD11" s="94">
        <f t="shared" ca="1" si="0"/>
        <v>44</v>
      </c>
      <c r="BE11" s="94">
        <f t="shared" ca="1" si="0"/>
        <v>24</v>
      </c>
      <c r="BF11" s="94">
        <f t="shared" ca="1" si="0"/>
        <v>45</v>
      </c>
      <c r="BG11" s="94">
        <f t="shared" ca="1" si="0"/>
        <v>56</v>
      </c>
      <c r="BH11" s="94">
        <f t="shared" ca="1" si="0"/>
        <v>68</v>
      </c>
      <c r="BI11" s="94">
        <f t="shared" ca="1" si="0"/>
        <v>43</v>
      </c>
      <c r="BJ11" s="94">
        <f t="shared" ca="1" si="0"/>
        <v>96</v>
      </c>
      <c r="BK11" s="94">
        <f t="shared" ca="1" si="0"/>
        <v>24</v>
      </c>
      <c r="BL11" s="94">
        <f t="shared" ca="1" si="0"/>
        <v>22</v>
      </c>
      <c r="BM11" s="94">
        <f t="shared" ca="1" si="0"/>
        <v>24</v>
      </c>
      <c r="BN11" s="94">
        <f t="shared" ca="1" si="0"/>
        <v>76</v>
      </c>
      <c r="BO11" s="94">
        <f t="shared" ca="1" si="0"/>
        <v>94</v>
      </c>
      <c r="BP11" s="94">
        <f t="shared" ca="1" si="0"/>
        <v>17</v>
      </c>
      <c r="BQ11" s="94">
        <f t="shared" ca="1" si="0"/>
        <v>71</v>
      </c>
      <c r="BR11" s="94">
        <f t="shared" ca="1" si="0"/>
        <v>63</v>
      </c>
      <c r="BS11" s="94">
        <f t="shared" ca="1" si="0"/>
        <v>73</v>
      </c>
      <c r="BT11" s="94">
        <f t="shared" ca="1" si="0"/>
        <v>92</v>
      </c>
      <c r="BU11" s="94">
        <f t="shared" ca="1" si="0"/>
        <v>58</v>
      </c>
      <c r="BV11" s="99">
        <f t="shared" ca="1" si="0"/>
        <v>18</v>
      </c>
      <c r="BW11" s="11"/>
      <c r="BX11" s="107">
        <v>72</v>
      </c>
      <c r="BY11" s="108">
        <v>66</v>
      </c>
      <c r="BZ11" s="108">
        <v>71</v>
      </c>
      <c r="CA11" s="108">
        <v>35</v>
      </c>
      <c r="CB11" s="108">
        <v>78</v>
      </c>
      <c r="CC11" s="108">
        <v>44</v>
      </c>
      <c r="CD11" s="108">
        <v>67</v>
      </c>
      <c r="CE11" s="108">
        <v>28</v>
      </c>
      <c r="CF11" s="108">
        <v>73</v>
      </c>
      <c r="CG11" s="108">
        <v>75</v>
      </c>
      <c r="CH11" s="108">
        <v>83</v>
      </c>
      <c r="CI11" s="108">
        <v>35</v>
      </c>
      <c r="CJ11" s="108">
        <v>31</v>
      </c>
      <c r="CK11" s="108">
        <v>87</v>
      </c>
      <c r="CL11" s="108">
        <v>1</v>
      </c>
      <c r="CM11" s="108">
        <v>19</v>
      </c>
      <c r="CN11" s="108">
        <v>8</v>
      </c>
      <c r="CO11" s="108">
        <v>42</v>
      </c>
      <c r="CP11" s="108">
        <v>87</v>
      </c>
      <c r="CQ11" s="108">
        <v>20</v>
      </c>
      <c r="CR11" s="108">
        <v>76</v>
      </c>
      <c r="CS11" s="108">
        <v>14</v>
      </c>
      <c r="CT11" s="108">
        <v>99</v>
      </c>
      <c r="CU11" s="108">
        <v>1</v>
      </c>
      <c r="CV11" s="108">
        <v>31</v>
      </c>
      <c r="CW11" s="108">
        <v>39</v>
      </c>
      <c r="CX11" s="109">
        <v>60</v>
      </c>
      <c r="CY11" s="11"/>
    </row>
    <row r="12" spans="1:110" x14ac:dyDescent="0.55000000000000004">
      <c r="A12" s="11"/>
      <c r="B12" s="138" t="s">
        <v>94</v>
      </c>
      <c r="C12" s="139"/>
      <c r="D12" s="139"/>
      <c r="E12" s="139"/>
      <c r="F12" s="139"/>
      <c r="G12" s="139"/>
      <c r="H12" s="139"/>
      <c r="I12" s="139"/>
      <c r="J12" s="139"/>
      <c r="K12" s="139"/>
      <c r="L12" s="139"/>
      <c r="M12" s="139"/>
      <c r="N12" s="139"/>
      <c r="O12" s="139"/>
      <c r="P12" s="139"/>
      <c r="Q12" s="139"/>
      <c r="R12" s="139"/>
      <c r="S12" s="139"/>
      <c r="T12" s="139"/>
      <c r="U12" s="139"/>
      <c r="V12" s="139"/>
      <c r="W12" s="139"/>
      <c r="X12" s="139"/>
      <c r="Y12" s="139"/>
      <c r="Z12" s="139"/>
      <c r="AA12" s="139"/>
      <c r="AB12" s="139"/>
      <c r="AC12" s="139"/>
      <c r="AD12" s="139"/>
      <c r="AE12" s="139"/>
      <c r="AF12" s="139"/>
      <c r="AG12" s="139"/>
      <c r="AH12" s="139"/>
      <c r="AI12" s="139"/>
      <c r="AJ12" s="139"/>
      <c r="AK12" s="139"/>
      <c r="AL12" s="139"/>
      <c r="AM12" s="139"/>
      <c r="AN12" s="139"/>
      <c r="AO12" s="139"/>
      <c r="AP12" s="139"/>
      <c r="AQ12" s="139"/>
      <c r="AR12" s="139"/>
      <c r="AS12" s="140"/>
      <c r="AT12" s="11"/>
      <c r="AU12" s="11"/>
      <c r="AV12" s="95">
        <f t="shared" ca="1" si="1"/>
        <v>13</v>
      </c>
      <c r="AW12" s="94">
        <f t="shared" ca="1" si="0"/>
        <v>99</v>
      </c>
      <c r="AX12" s="94">
        <f t="shared" ca="1" si="0"/>
        <v>95</v>
      </c>
      <c r="AY12" s="94">
        <f t="shared" ca="1" si="0"/>
        <v>29</v>
      </c>
      <c r="AZ12" s="94">
        <f t="shared" ca="1" si="0"/>
        <v>1</v>
      </c>
      <c r="BA12" s="94">
        <f t="shared" ca="1" si="0"/>
        <v>67</v>
      </c>
      <c r="BB12" s="94">
        <f t="shared" ca="1" si="0"/>
        <v>3</v>
      </c>
      <c r="BC12" s="94">
        <f t="shared" ca="1" si="0"/>
        <v>36</v>
      </c>
      <c r="BD12" s="94">
        <f t="shared" ca="1" si="0"/>
        <v>42</v>
      </c>
      <c r="BE12" s="94">
        <f t="shared" ca="1" si="0"/>
        <v>12</v>
      </c>
      <c r="BF12" s="94">
        <f t="shared" ca="1" si="0"/>
        <v>24</v>
      </c>
      <c r="BG12" s="94">
        <f t="shared" ca="1" si="0"/>
        <v>77</v>
      </c>
      <c r="BH12" s="94">
        <f t="shared" ca="1" si="0"/>
        <v>73</v>
      </c>
      <c r="BI12" s="94">
        <f t="shared" ca="1" si="0"/>
        <v>59</v>
      </c>
      <c r="BJ12" s="94">
        <f t="shared" ca="1" si="0"/>
        <v>1</v>
      </c>
      <c r="BK12" s="94">
        <f t="shared" ca="1" si="0"/>
        <v>65</v>
      </c>
      <c r="BL12" s="94">
        <f t="shared" ca="1" si="0"/>
        <v>98</v>
      </c>
      <c r="BM12" s="94">
        <f t="shared" ca="1" si="0"/>
        <v>36</v>
      </c>
      <c r="BN12" s="94">
        <f t="shared" ca="1" si="0"/>
        <v>48</v>
      </c>
      <c r="BO12" s="94">
        <f t="shared" ca="1" si="0"/>
        <v>73</v>
      </c>
      <c r="BP12" s="94">
        <f t="shared" ca="1" si="0"/>
        <v>50</v>
      </c>
      <c r="BQ12" s="94">
        <f t="shared" ca="1" si="0"/>
        <v>27</v>
      </c>
      <c r="BR12" s="94">
        <f t="shared" ref="BR12:BV12" ca="1" si="2">RANDBETWEEN(1, 100)</f>
        <v>68</v>
      </c>
      <c r="BS12" s="94">
        <f t="shared" ca="1" si="2"/>
        <v>12</v>
      </c>
      <c r="BT12" s="94">
        <f t="shared" ca="1" si="2"/>
        <v>37</v>
      </c>
      <c r="BU12" s="94">
        <f t="shared" ca="1" si="2"/>
        <v>28</v>
      </c>
      <c r="BV12" s="99">
        <f t="shared" ca="1" si="2"/>
        <v>15</v>
      </c>
      <c r="BW12" s="11"/>
      <c r="BX12" s="107">
        <v>36</v>
      </c>
      <c r="BY12" s="108">
        <v>12</v>
      </c>
      <c r="BZ12" s="108">
        <v>53</v>
      </c>
      <c r="CA12" s="108">
        <v>95</v>
      </c>
      <c r="CB12" s="108">
        <v>27</v>
      </c>
      <c r="CC12" s="108">
        <v>56</v>
      </c>
      <c r="CD12" s="108">
        <v>74</v>
      </c>
      <c r="CE12" s="108">
        <v>95</v>
      </c>
      <c r="CF12" s="108">
        <v>28</v>
      </c>
      <c r="CG12" s="108">
        <v>34</v>
      </c>
      <c r="CH12" s="108">
        <v>11</v>
      </c>
      <c r="CI12" s="108">
        <v>8</v>
      </c>
      <c r="CJ12" s="108">
        <v>44</v>
      </c>
      <c r="CK12" s="108">
        <v>65</v>
      </c>
      <c r="CL12" s="108">
        <v>9</v>
      </c>
      <c r="CM12" s="108">
        <v>69</v>
      </c>
      <c r="CN12" s="108">
        <v>94</v>
      </c>
      <c r="CO12" s="108">
        <v>4</v>
      </c>
      <c r="CP12" s="108">
        <v>19</v>
      </c>
      <c r="CQ12" s="108">
        <v>5</v>
      </c>
      <c r="CR12" s="108">
        <v>75</v>
      </c>
      <c r="CS12" s="108">
        <v>79</v>
      </c>
      <c r="CT12" s="108">
        <v>16</v>
      </c>
      <c r="CU12" s="108">
        <v>29</v>
      </c>
      <c r="CV12" s="108">
        <v>57</v>
      </c>
      <c r="CW12" s="108">
        <v>93</v>
      </c>
      <c r="CX12" s="109">
        <v>89</v>
      </c>
      <c r="CY12" s="11"/>
    </row>
    <row r="13" spans="1:110" x14ac:dyDescent="0.55000000000000004">
      <c r="A13" s="11"/>
      <c r="B13" s="138" t="s">
        <v>104</v>
      </c>
      <c r="C13" s="139"/>
      <c r="D13" s="139"/>
      <c r="E13" s="139"/>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40"/>
      <c r="AT13" s="11"/>
      <c r="AU13" s="11"/>
      <c r="AV13" s="95">
        <f t="shared" ca="1" si="1"/>
        <v>87</v>
      </c>
      <c r="AW13" s="94">
        <f t="shared" ca="1" si="1"/>
        <v>64</v>
      </c>
      <c r="AX13" s="94">
        <f t="shared" ca="1" si="1"/>
        <v>88</v>
      </c>
      <c r="AY13" s="94">
        <f t="shared" ca="1" si="1"/>
        <v>10</v>
      </c>
      <c r="AZ13" s="94">
        <f t="shared" ca="1" si="1"/>
        <v>97</v>
      </c>
      <c r="BA13" s="94">
        <f t="shared" ca="1" si="1"/>
        <v>72</v>
      </c>
      <c r="BB13" s="94">
        <f t="shared" ca="1" si="1"/>
        <v>33</v>
      </c>
      <c r="BC13" s="94">
        <f t="shared" ca="1" si="1"/>
        <v>21</v>
      </c>
      <c r="BD13" s="94">
        <f t="shared" ca="1" si="1"/>
        <v>17</v>
      </c>
      <c r="BE13" s="94">
        <f t="shared" ca="1" si="1"/>
        <v>28</v>
      </c>
      <c r="BF13" s="94">
        <f t="shared" ca="1" si="1"/>
        <v>70</v>
      </c>
      <c r="BG13" s="94">
        <f t="shared" ca="1" si="1"/>
        <v>59</v>
      </c>
      <c r="BH13" s="94">
        <f t="shared" ca="1" si="1"/>
        <v>86</v>
      </c>
      <c r="BI13" s="94">
        <f t="shared" ca="1" si="1"/>
        <v>69</v>
      </c>
      <c r="BJ13" s="94">
        <f t="shared" ca="1" si="1"/>
        <v>26</v>
      </c>
      <c r="BK13" s="94">
        <f t="shared" ca="1" si="1"/>
        <v>17</v>
      </c>
      <c r="BL13" s="94">
        <f t="shared" ref="BL13:BV43" ca="1" si="3">RANDBETWEEN(1, 100)</f>
        <v>31</v>
      </c>
      <c r="BM13" s="94">
        <f t="shared" ca="1" si="3"/>
        <v>37</v>
      </c>
      <c r="BN13" s="94">
        <f t="shared" ca="1" si="3"/>
        <v>16</v>
      </c>
      <c r="BO13" s="94">
        <f t="shared" ca="1" si="3"/>
        <v>5</v>
      </c>
      <c r="BP13" s="94">
        <f t="shared" ca="1" si="3"/>
        <v>52</v>
      </c>
      <c r="BQ13" s="94">
        <f t="shared" ca="1" si="3"/>
        <v>42</v>
      </c>
      <c r="BR13" s="94">
        <f t="shared" ca="1" si="3"/>
        <v>63</v>
      </c>
      <c r="BS13" s="94">
        <f t="shared" ca="1" si="3"/>
        <v>33</v>
      </c>
      <c r="BT13" s="94">
        <f t="shared" ca="1" si="3"/>
        <v>65</v>
      </c>
      <c r="BU13" s="94">
        <f t="shared" ca="1" si="3"/>
        <v>75</v>
      </c>
      <c r="BV13" s="99">
        <f t="shared" ca="1" si="3"/>
        <v>30</v>
      </c>
      <c r="BW13" s="11"/>
      <c r="BX13" s="107">
        <v>36</v>
      </c>
      <c r="BY13" s="108">
        <v>12</v>
      </c>
      <c r="BZ13" s="108">
        <v>81</v>
      </c>
      <c r="CA13" s="108">
        <v>38</v>
      </c>
      <c r="CB13" s="108">
        <v>39</v>
      </c>
      <c r="CC13" s="108">
        <v>4</v>
      </c>
      <c r="CD13" s="108">
        <v>42</v>
      </c>
      <c r="CE13" s="108">
        <v>32</v>
      </c>
      <c r="CF13" s="108">
        <v>9</v>
      </c>
      <c r="CG13" s="108">
        <v>74</v>
      </c>
      <c r="CH13" s="108">
        <v>19</v>
      </c>
      <c r="CI13" s="108">
        <v>14</v>
      </c>
      <c r="CJ13" s="108">
        <v>25</v>
      </c>
      <c r="CK13" s="108">
        <v>3</v>
      </c>
      <c r="CL13" s="108">
        <v>6</v>
      </c>
      <c r="CM13" s="108">
        <v>78</v>
      </c>
      <c r="CN13" s="108">
        <v>94</v>
      </c>
      <c r="CO13" s="108">
        <v>80</v>
      </c>
      <c r="CP13" s="108">
        <v>82</v>
      </c>
      <c r="CQ13" s="108">
        <v>29</v>
      </c>
      <c r="CR13" s="108">
        <v>98</v>
      </c>
      <c r="CS13" s="108">
        <v>66</v>
      </c>
      <c r="CT13" s="108">
        <v>91</v>
      </c>
      <c r="CU13" s="108">
        <v>20</v>
      </c>
      <c r="CV13" s="108">
        <v>10</v>
      </c>
      <c r="CW13" s="108">
        <v>91</v>
      </c>
      <c r="CX13" s="109">
        <v>16</v>
      </c>
      <c r="CY13" s="11"/>
    </row>
    <row r="14" spans="1:110" x14ac:dyDescent="0.55000000000000004">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95">
        <f t="shared" ca="1" si="1"/>
        <v>65</v>
      </c>
      <c r="AW14" s="94">
        <f t="shared" ca="1" si="1"/>
        <v>56</v>
      </c>
      <c r="AX14" s="94">
        <f t="shared" ca="1" si="1"/>
        <v>21</v>
      </c>
      <c r="AY14" s="94">
        <f t="shared" ca="1" si="1"/>
        <v>94</v>
      </c>
      <c r="AZ14" s="94">
        <f t="shared" ca="1" si="1"/>
        <v>13</v>
      </c>
      <c r="BA14" s="94">
        <f t="shared" ca="1" si="1"/>
        <v>32</v>
      </c>
      <c r="BB14" s="94">
        <f t="shared" ca="1" si="1"/>
        <v>62</v>
      </c>
      <c r="BC14" s="94">
        <f t="shared" ca="1" si="1"/>
        <v>63</v>
      </c>
      <c r="BD14" s="94">
        <f t="shared" ca="1" si="1"/>
        <v>23</v>
      </c>
      <c r="BE14" s="94">
        <f t="shared" ca="1" si="1"/>
        <v>45</v>
      </c>
      <c r="BF14" s="94">
        <f t="shared" ca="1" si="1"/>
        <v>33</v>
      </c>
      <c r="BG14" s="94">
        <f t="shared" ca="1" si="1"/>
        <v>20</v>
      </c>
      <c r="BH14" s="94">
        <f t="shared" ca="1" si="1"/>
        <v>91</v>
      </c>
      <c r="BI14" s="94">
        <f t="shared" ca="1" si="1"/>
        <v>11</v>
      </c>
      <c r="BJ14" s="94">
        <f t="shared" ca="1" si="1"/>
        <v>35</v>
      </c>
      <c r="BK14" s="94">
        <f t="shared" ca="1" si="1"/>
        <v>94</v>
      </c>
      <c r="BL14" s="94">
        <f t="shared" ca="1" si="3"/>
        <v>8</v>
      </c>
      <c r="BM14" s="94">
        <f t="shared" ca="1" si="3"/>
        <v>90</v>
      </c>
      <c r="BN14" s="94">
        <f t="shared" ca="1" si="3"/>
        <v>61</v>
      </c>
      <c r="BO14" s="94">
        <f t="shared" ca="1" si="3"/>
        <v>81</v>
      </c>
      <c r="BP14" s="94">
        <f t="shared" ca="1" si="3"/>
        <v>29</v>
      </c>
      <c r="BQ14" s="94">
        <f t="shared" ca="1" si="3"/>
        <v>85</v>
      </c>
      <c r="BR14" s="94">
        <f t="shared" ca="1" si="3"/>
        <v>82</v>
      </c>
      <c r="BS14" s="94">
        <f t="shared" ca="1" si="3"/>
        <v>34</v>
      </c>
      <c r="BT14" s="94">
        <f t="shared" ca="1" si="3"/>
        <v>19</v>
      </c>
      <c r="BU14" s="94">
        <f t="shared" ca="1" si="3"/>
        <v>50</v>
      </c>
      <c r="BV14" s="99">
        <f t="shared" ca="1" si="3"/>
        <v>10</v>
      </c>
      <c r="BW14" s="11"/>
      <c r="BX14" s="107">
        <v>68</v>
      </c>
      <c r="BY14" s="108">
        <v>89</v>
      </c>
      <c r="BZ14" s="108">
        <v>93</v>
      </c>
      <c r="CA14" s="108">
        <v>45</v>
      </c>
      <c r="CB14" s="108">
        <v>65</v>
      </c>
      <c r="CC14" s="108">
        <v>21</v>
      </c>
      <c r="CD14" s="108">
        <v>50</v>
      </c>
      <c r="CE14" s="108">
        <v>58</v>
      </c>
      <c r="CF14" s="108">
        <v>12</v>
      </c>
      <c r="CG14" s="108">
        <v>76</v>
      </c>
      <c r="CH14" s="108">
        <v>72</v>
      </c>
      <c r="CI14" s="108">
        <v>93</v>
      </c>
      <c r="CJ14" s="108">
        <v>14</v>
      </c>
      <c r="CK14" s="108">
        <v>82</v>
      </c>
      <c r="CL14" s="108">
        <v>80</v>
      </c>
      <c r="CM14" s="108">
        <v>20</v>
      </c>
      <c r="CN14" s="108">
        <v>15</v>
      </c>
      <c r="CO14" s="108">
        <v>8</v>
      </c>
      <c r="CP14" s="108">
        <v>15</v>
      </c>
      <c r="CQ14" s="108">
        <v>12</v>
      </c>
      <c r="CR14" s="108">
        <v>87</v>
      </c>
      <c r="CS14" s="108">
        <v>7</v>
      </c>
      <c r="CT14" s="108">
        <v>32</v>
      </c>
      <c r="CU14" s="108">
        <v>21</v>
      </c>
      <c r="CV14" s="108">
        <v>64</v>
      </c>
      <c r="CW14" s="108">
        <v>78</v>
      </c>
      <c r="CX14" s="109">
        <v>66</v>
      </c>
      <c r="CY14" s="11"/>
    </row>
    <row r="15" spans="1:110" x14ac:dyDescent="0.55000000000000004">
      <c r="A15" s="11"/>
      <c r="B15" s="120" t="s">
        <v>95</v>
      </c>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2"/>
      <c r="AT15" s="11"/>
      <c r="AU15" s="11"/>
      <c r="AV15" s="95">
        <f t="shared" ca="1" si="1"/>
        <v>15</v>
      </c>
      <c r="AW15" s="94">
        <f t="shared" ca="1" si="1"/>
        <v>52</v>
      </c>
      <c r="AX15" s="94">
        <f t="shared" ca="1" si="1"/>
        <v>96</v>
      </c>
      <c r="AY15" s="94">
        <f t="shared" ca="1" si="1"/>
        <v>85</v>
      </c>
      <c r="AZ15" s="94">
        <f t="shared" ca="1" si="1"/>
        <v>68</v>
      </c>
      <c r="BA15" s="94">
        <f t="shared" ca="1" si="1"/>
        <v>57</v>
      </c>
      <c r="BB15" s="94">
        <f t="shared" ca="1" si="1"/>
        <v>78</v>
      </c>
      <c r="BC15" s="94">
        <f t="shared" ca="1" si="1"/>
        <v>36</v>
      </c>
      <c r="BD15" s="94">
        <f t="shared" ca="1" si="1"/>
        <v>59</v>
      </c>
      <c r="BE15" s="94">
        <f t="shared" ca="1" si="1"/>
        <v>53</v>
      </c>
      <c r="BF15" s="94">
        <f t="shared" ca="1" si="1"/>
        <v>8</v>
      </c>
      <c r="BG15" s="94">
        <f t="shared" ca="1" si="1"/>
        <v>35</v>
      </c>
      <c r="BH15" s="94">
        <f t="shared" ca="1" si="1"/>
        <v>45</v>
      </c>
      <c r="BI15" s="94">
        <f t="shared" ca="1" si="1"/>
        <v>74</v>
      </c>
      <c r="BJ15" s="94">
        <f t="shared" ca="1" si="1"/>
        <v>8</v>
      </c>
      <c r="BK15" s="94">
        <f t="shared" ca="1" si="1"/>
        <v>59</v>
      </c>
      <c r="BL15" s="94">
        <f t="shared" ca="1" si="3"/>
        <v>85</v>
      </c>
      <c r="BM15" s="94">
        <f t="shared" ca="1" si="3"/>
        <v>81</v>
      </c>
      <c r="BN15" s="94">
        <f t="shared" ca="1" si="3"/>
        <v>96</v>
      </c>
      <c r="BO15" s="94">
        <f t="shared" ca="1" si="3"/>
        <v>9</v>
      </c>
      <c r="BP15" s="94">
        <f t="shared" ca="1" si="3"/>
        <v>67</v>
      </c>
      <c r="BQ15" s="94">
        <f t="shared" ca="1" si="3"/>
        <v>6</v>
      </c>
      <c r="BR15" s="94">
        <f t="shared" ca="1" si="3"/>
        <v>7</v>
      </c>
      <c r="BS15" s="94">
        <f t="shared" ca="1" si="3"/>
        <v>67</v>
      </c>
      <c r="BT15" s="94">
        <f t="shared" ca="1" si="3"/>
        <v>85</v>
      </c>
      <c r="BU15" s="94">
        <f t="shared" ca="1" si="3"/>
        <v>80</v>
      </c>
      <c r="BV15" s="99">
        <f t="shared" ca="1" si="3"/>
        <v>52</v>
      </c>
      <c r="BW15" s="11"/>
      <c r="BX15" s="107">
        <v>67</v>
      </c>
      <c r="BY15" s="108">
        <v>47</v>
      </c>
      <c r="BZ15" s="108">
        <v>21</v>
      </c>
      <c r="CA15" s="108">
        <v>40</v>
      </c>
      <c r="CB15" s="108">
        <v>14</v>
      </c>
      <c r="CC15" s="108">
        <v>82</v>
      </c>
      <c r="CD15" s="108">
        <v>56</v>
      </c>
      <c r="CE15" s="108">
        <v>40</v>
      </c>
      <c r="CF15" s="108">
        <v>70</v>
      </c>
      <c r="CG15" s="108">
        <v>50</v>
      </c>
      <c r="CH15" s="108">
        <v>56</v>
      </c>
      <c r="CI15" s="108">
        <v>28</v>
      </c>
      <c r="CJ15" s="108">
        <v>46</v>
      </c>
      <c r="CK15" s="108">
        <v>45</v>
      </c>
      <c r="CL15" s="108">
        <v>17</v>
      </c>
      <c r="CM15" s="108">
        <v>5</v>
      </c>
      <c r="CN15" s="108">
        <v>98</v>
      </c>
      <c r="CO15" s="108">
        <v>94</v>
      </c>
      <c r="CP15" s="108">
        <v>8</v>
      </c>
      <c r="CQ15" s="108">
        <v>47</v>
      </c>
      <c r="CR15" s="108">
        <v>84</v>
      </c>
      <c r="CS15" s="108">
        <v>21</v>
      </c>
      <c r="CT15" s="108">
        <v>99</v>
      </c>
      <c r="CU15" s="108">
        <v>73</v>
      </c>
      <c r="CV15" s="108">
        <v>72</v>
      </c>
      <c r="CW15" s="108">
        <v>19</v>
      </c>
      <c r="CX15" s="109">
        <v>35</v>
      </c>
      <c r="CY15" s="11"/>
    </row>
    <row r="16" spans="1:110" x14ac:dyDescent="0.55000000000000004">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95">
        <f t="shared" ca="1" si="1"/>
        <v>20</v>
      </c>
      <c r="AW16" s="94">
        <f t="shared" ca="1" si="1"/>
        <v>64</v>
      </c>
      <c r="AX16" s="94">
        <f t="shared" ca="1" si="1"/>
        <v>58</v>
      </c>
      <c r="AY16" s="94">
        <f t="shared" ca="1" si="1"/>
        <v>16</v>
      </c>
      <c r="AZ16" s="94">
        <f t="shared" ca="1" si="1"/>
        <v>12</v>
      </c>
      <c r="BA16" s="94">
        <f t="shared" ca="1" si="1"/>
        <v>52</v>
      </c>
      <c r="BB16" s="94">
        <f t="shared" ca="1" si="1"/>
        <v>91</v>
      </c>
      <c r="BC16" s="94">
        <f t="shared" ca="1" si="1"/>
        <v>90</v>
      </c>
      <c r="BD16" s="94">
        <f t="shared" ca="1" si="1"/>
        <v>78</v>
      </c>
      <c r="BE16" s="94">
        <f t="shared" ca="1" si="1"/>
        <v>72</v>
      </c>
      <c r="BF16" s="94">
        <f t="shared" ca="1" si="1"/>
        <v>76</v>
      </c>
      <c r="BG16" s="94">
        <f t="shared" ca="1" si="1"/>
        <v>15</v>
      </c>
      <c r="BH16" s="94">
        <f t="shared" ca="1" si="1"/>
        <v>100</v>
      </c>
      <c r="BI16" s="94">
        <f t="shared" ca="1" si="1"/>
        <v>99</v>
      </c>
      <c r="BJ16" s="94">
        <f t="shared" ca="1" si="1"/>
        <v>27</v>
      </c>
      <c r="BK16" s="94">
        <f t="shared" ca="1" si="1"/>
        <v>94</v>
      </c>
      <c r="BL16" s="94">
        <f t="shared" ca="1" si="3"/>
        <v>72</v>
      </c>
      <c r="BM16" s="94">
        <f t="shared" ca="1" si="3"/>
        <v>41</v>
      </c>
      <c r="BN16" s="94">
        <f t="shared" ca="1" si="3"/>
        <v>65</v>
      </c>
      <c r="BO16" s="94">
        <f t="shared" ca="1" si="3"/>
        <v>97</v>
      </c>
      <c r="BP16" s="94">
        <f t="shared" ca="1" si="3"/>
        <v>100</v>
      </c>
      <c r="BQ16" s="94">
        <f t="shared" ca="1" si="3"/>
        <v>43</v>
      </c>
      <c r="BR16" s="94">
        <f t="shared" ca="1" si="3"/>
        <v>31</v>
      </c>
      <c r="BS16" s="94">
        <f t="shared" ca="1" si="3"/>
        <v>56</v>
      </c>
      <c r="BT16" s="94">
        <f t="shared" ca="1" si="3"/>
        <v>83</v>
      </c>
      <c r="BU16" s="94">
        <f t="shared" ca="1" si="3"/>
        <v>45</v>
      </c>
      <c r="BV16" s="99">
        <f t="shared" ca="1" si="3"/>
        <v>70</v>
      </c>
      <c r="BW16" s="11"/>
      <c r="BX16" s="107">
        <v>79</v>
      </c>
      <c r="BY16" s="108">
        <v>98</v>
      </c>
      <c r="BZ16" s="108">
        <v>41</v>
      </c>
      <c r="CA16" s="108">
        <v>88</v>
      </c>
      <c r="CB16" s="108">
        <v>54</v>
      </c>
      <c r="CC16" s="108">
        <v>51</v>
      </c>
      <c r="CD16" s="108">
        <v>56</v>
      </c>
      <c r="CE16" s="108">
        <v>12</v>
      </c>
      <c r="CF16" s="108">
        <v>91</v>
      </c>
      <c r="CG16" s="108">
        <v>76</v>
      </c>
      <c r="CH16" s="108">
        <v>38</v>
      </c>
      <c r="CI16" s="108">
        <v>71</v>
      </c>
      <c r="CJ16" s="108">
        <v>26</v>
      </c>
      <c r="CK16" s="108">
        <v>58</v>
      </c>
      <c r="CL16" s="108">
        <v>62</v>
      </c>
      <c r="CM16" s="108">
        <v>89</v>
      </c>
      <c r="CN16" s="108">
        <v>84</v>
      </c>
      <c r="CO16" s="108">
        <v>53</v>
      </c>
      <c r="CP16" s="108">
        <v>48</v>
      </c>
      <c r="CQ16" s="108">
        <v>38</v>
      </c>
      <c r="CR16" s="108">
        <v>15</v>
      </c>
      <c r="CS16" s="108">
        <v>23</v>
      </c>
      <c r="CT16" s="108">
        <v>71</v>
      </c>
      <c r="CU16" s="108">
        <v>91</v>
      </c>
      <c r="CV16" s="108">
        <v>13</v>
      </c>
      <c r="CW16" s="108">
        <v>51</v>
      </c>
      <c r="CX16" s="109">
        <v>8</v>
      </c>
      <c r="CY16" s="11"/>
    </row>
    <row r="17" spans="1:103" x14ac:dyDescent="0.55000000000000004">
      <c r="A17" s="11"/>
      <c r="B17" s="123" t="s">
        <v>115</v>
      </c>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c r="AF17" s="124"/>
      <c r="AG17" s="124"/>
      <c r="AH17" s="124"/>
      <c r="AI17" s="124"/>
      <c r="AJ17" s="124"/>
      <c r="AK17" s="124"/>
      <c r="AL17" s="124"/>
      <c r="AM17" s="124"/>
      <c r="AN17" s="124"/>
      <c r="AO17" s="124"/>
      <c r="AP17" s="124"/>
      <c r="AQ17" s="124"/>
      <c r="AR17" s="124"/>
      <c r="AS17" s="125"/>
      <c r="AT17" s="11"/>
      <c r="AU17" s="11"/>
      <c r="AV17" s="95">
        <f t="shared" ca="1" si="1"/>
        <v>18</v>
      </c>
      <c r="AW17" s="94">
        <f t="shared" ca="1" si="1"/>
        <v>43</v>
      </c>
      <c r="AX17" s="94">
        <f t="shared" ca="1" si="1"/>
        <v>5</v>
      </c>
      <c r="AY17" s="94">
        <f t="shared" ca="1" si="1"/>
        <v>100</v>
      </c>
      <c r="AZ17" s="94">
        <f t="shared" ca="1" si="1"/>
        <v>84</v>
      </c>
      <c r="BA17" s="94">
        <f t="shared" ca="1" si="1"/>
        <v>91</v>
      </c>
      <c r="BB17" s="94">
        <f t="shared" ca="1" si="1"/>
        <v>41</v>
      </c>
      <c r="BC17" s="94">
        <f t="shared" ca="1" si="1"/>
        <v>36</v>
      </c>
      <c r="BD17" s="94">
        <f t="shared" ca="1" si="1"/>
        <v>90</v>
      </c>
      <c r="BE17" s="94">
        <f t="shared" ca="1" si="1"/>
        <v>14</v>
      </c>
      <c r="BF17" s="94">
        <f t="shared" ca="1" si="1"/>
        <v>24</v>
      </c>
      <c r="BG17" s="94">
        <f t="shared" ca="1" si="1"/>
        <v>99</v>
      </c>
      <c r="BH17" s="94">
        <f t="shared" ca="1" si="1"/>
        <v>83</v>
      </c>
      <c r="BI17" s="94">
        <f t="shared" ca="1" si="1"/>
        <v>6</v>
      </c>
      <c r="BJ17" s="94">
        <f t="shared" ca="1" si="1"/>
        <v>11</v>
      </c>
      <c r="BK17" s="94">
        <f t="shared" ca="1" si="1"/>
        <v>22</v>
      </c>
      <c r="BL17" s="94">
        <f t="shared" ca="1" si="3"/>
        <v>58</v>
      </c>
      <c r="BM17" s="94">
        <f t="shared" ca="1" si="3"/>
        <v>38</v>
      </c>
      <c r="BN17" s="94">
        <f t="shared" ca="1" si="3"/>
        <v>95</v>
      </c>
      <c r="BO17" s="94">
        <f t="shared" ca="1" si="3"/>
        <v>75</v>
      </c>
      <c r="BP17" s="94">
        <f t="shared" ca="1" si="3"/>
        <v>15</v>
      </c>
      <c r="BQ17" s="94">
        <f t="shared" ca="1" si="3"/>
        <v>69</v>
      </c>
      <c r="BR17" s="94">
        <f t="shared" ca="1" si="3"/>
        <v>36</v>
      </c>
      <c r="BS17" s="94">
        <f t="shared" ca="1" si="3"/>
        <v>14</v>
      </c>
      <c r="BT17" s="94">
        <f t="shared" ca="1" si="3"/>
        <v>15</v>
      </c>
      <c r="BU17" s="94">
        <f t="shared" ca="1" si="3"/>
        <v>58</v>
      </c>
      <c r="BV17" s="99">
        <f t="shared" ca="1" si="3"/>
        <v>76</v>
      </c>
      <c r="BW17" s="11"/>
      <c r="BX17" s="107">
        <v>82</v>
      </c>
      <c r="BY17" s="108">
        <v>67</v>
      </c>
      <c r="BZ17" s="108">
        <v>70</v>
      </c>
      <c r="CA17" s="108">
        <v>38</v>
      </c>
      <c r="CB17" s="108">
        <v>44</v>
      </c>
      <c r="CC17" s="108">
        <v>63</v>
      </c>
      <c r="CD17" s="108">
        <v>56</v>
      </c>
      <c r="CE17" s="108">
        <v>60</v>
      </c>
      <c r="CF17" s="108">
        <v>41</v>
      </c>
      <c r="CG17" s="108">
        <v>73</v>
      </c>
      <c r="CH17" s="108">
        <v>56</v>
      </c>
      <c r="CI17" s="108">
        <v>56</v>
      </c>
      <c r="CJ17" s="108">
        <v>24</v>
      </c>
      <c r="CK17" s="108">
        <v>35</v>
      </c>
      <c r="CL17" s="108">
        <v>59</v>
      </c>
      <c r="CM17" s="108">
        <v>57</v>
      </c>
      <c r="CN17" s="108">
        <v>57</v>
      </c>
      <c r="CO17" s="108">
        <v>35</v>
      </c>
      <c r="CP17" s="108">
        <v>4</v>
      </c>
      <c r="CQ17" s="108">
        <v>74</v>
      </c>
      <c r="CR17" s="108">
        <v>98</v>
      </c>
      <c r="CS17" s="108">
        <v>32</v>
      </c>
      <c r="CT17" s="108">
        <v>12</v>
      </c>
      <c r="CU17" s="108">
        <v>10</v>
      </c>
      <c r="CV17" s="108">
        <v>43</v>
      </c>
      <c r="CW17" s="108">
        <v>55</v>
      </c>
      <c r="CX17" s="109">
        <v>38</v>
      </c>
      <c r="CY17" s="11"/>
    </row>
    <row r="18" spans="1:103" x14ac:dyDescent="0.55000000000000004">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95">
        <f t="shared" ca="1" si="1"/>
        <v>93</v>
      </c>
      <c r="AW18" s="94">
        <f t="shared" ca="1" si="1"/>
        <v>8</v>
      </c>
      <c r="AX18" s="94">
        <f t="shared" ca="1" si="1"/>
        <v>95</v>
      </c>
      <c r="AY18" s="94">
        <f t="shared" ca="1" si="1"/>
        <v>44</v>
      </c>
      <c r="AZ18" s="94">
        <f t="shared" ca="1" si="1"/>
        <v>17</v>
      </c>
      <c r="BA18" s="94">
        <f t="shared" ca="1" si="1"/>
        <v>100</v>
      </c>
      <c r="BB18" s="94">
        <f t="shared" ca="1" si="1"/>
        <v>97</v>
      </c>
      <c r="BC18" s="94">
        <f t="shared" ca="1" si="1"/>
        <v>58</v>
      </c>
      <c r="BD18" s="94">
        <f t="shared" ca="1" si="1"/>
        <v>24</v>
      </c>
      <c r="BE18" s="94">
        <f t="shared" ca="1" si="1"/>
        <v>58</v>
      </c>
      <c r="BF18" s="94">
        <f t="shared" ca="1" si="1"/>
        <v>30</v>
      </c>
      <c r="BG18" s="94">
        <f t="shared" ca="1" si="1"/>
        <v>98</v>
      </c>
      <c r="BH18" s="94">
        <f t="shared" ca="1" si="1"/>
        <v>65</v>
      </c>
      <c r="BI18" s="94">
        <f t="shared" ca="1" si="1"/>
        <v>100</v>
      </c>
      <c r="BJ18" s="94">
        <f t="shared" ca="1" si="1"/>
        <v>71</v>
      </c>
      <c r="BK18" s="94">
        <f t="shared" ca="1" si="1"/>
        <v>87</v>
      </c>
      <c r="BL18" s="94">
        <f t="shared" ca="1" si="3"/>
        <v>51</v>
      </c>
      <c r="BM18" s="94">
        <f t="shared" ca="1" si="3"/>
        <v>61</v>
      </c>
      <c r="BN18" s="94">
        <f t="shared" ca="1" si="3"/>
        <v>13</v>
      </c>
      <c r="BO18" s="94">
        <f t="shared" ca="1" si="3"/>
        <v>96</v>
      </c>
      <c r="BP18" s="94">
        <f t="shared" ca="1" si="3"/>
        <v>62</v>
      </c>
      <c r="BQ18" s="94">
        <f t="shared" ca="1" si="3"/>
        <v>83</v>
      </c>
      <c r="BR18" s="94">
        <f t="shared" ca="1" si="3"/>
        <v>81</v>
      </c>
      <c r="BS18" s="94">
        <f t="shared" ca="1" si="3"/>
        <v>45</v>
      </c>
      <c r="BT18" s="94">
        <f t="shared" ca="1" si="3"/>
        <v>24</v>
      </c>
      <c r="BU18" s="94">
        <f t="shared" ca="1" si="3"/>
        <v>39</v>
      </c>
      <c r="BV18" s="99">
        <f t="shared" ca="1" si="3"/>
        <v>64</v>
      </c>
      <c r="BW18" s="11"/>
      <c r="BX18" s="107">
        <v>47</v>
      </c>
      <c r="BY18" s="108">
        <v>87</v>
      </c>
      <c r="BZ18" s="108">
        <v>45</v>
      </c>
      <c r="CA18" s="108">
        <v>65</v>
      </c>
      <c r="CB18" s="108">
        <v>14</v>
      </c>
      <c r="CC18" s="108">
        <v>95</v>
      </c>
      <c r="CD18" s="108">
        <v>69</v>
      </c>
      <c r="CE18" s="108">
        <v>2</v>
      </c>
      <c r="CF18" s="108">
        <v>43</v>
      </c>
      <c r="CG18" s="108">
        <v>10</v>
      </c>
      <c r="CH18" s="108">
        <v>47</v>
      </c>
      <c r="CI18" s="108">
        <v>88</v>
      </c>
      <c r="CJ18" s="108">
        <v>83</v>
      </c>
      <c r="CK18" s="108">
        <v>59</v>
      </c>
      <c r="CL18" s="108">
        <v>80</v>
      </c>
      <c r="CM18" s="108">
        <v>26</v>
      </c>
      <c r="CN18" s="108">
        <v>83</v>
      </c>
      <c r="CO18" s="108">
        <v>3</v>
      </c>
      <c r="CP18" s="108">
        <v>32</v>
      </c>
      <c r="CQ18" s="108">
        <v>93</v>
      </c>
      <c r="CR18" s="108">
        <v>36</v>
      </c>
      <c r="CS18" s="108">
        <v>36</v>
      </c>
      <c r="CT18" s="108">
        <v>53</v>
      </c>
      <c r="CU18" s="108">
        <v>23</v>
      </c>
      <c r="CV18" s="108">
        <v>16</v>
      </c>
      <c r="CW18" s="108">
        <v>59</v>
      </c>
      <c r="CX18" s="109">
        <v>73</v>
      </c>
      <c r="CY18" s="11"/>
    </row>
    <row r="19" spans="1:103" x14ac:dyDescent="0.55000000000000004">
      <c r="A19" s="11"/>
      <c r="B19" s="123" t="s">
        <v>96</v>
      </c>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5"/>
      <c r="AT19" s="11"/>
      <c r="AU19" s="11"/>
      <c r="AV19" s="95">
        <f t="shared" ca="1" si="1"/>
        <v>33</v>
      </c>
      <c r="AW19" s="94">
        <f t="shared" ca="1" si="1"/>
        <v>89</v>
      </c>
      <c r="AX19" s="94">
        <f t="shared" ca="1" si="1"/>
        <v>55</v>
      </c>
      <c r="AY19" s="94">
        <f t="shared" ca="1" si="1"/>
        <v>97</v>
      </c>
      <c r="AZ19" s="94">
        <f t="shared" ca="1" si="1"/>
        <v>5</v>
      </c>
      <c r="BA19" s="94">
        <f t="shared" ca="1" si="1"/>
        <v>30</v>
      </c>
      <c r="BB19" s="94">
        <f t="shared" ca="1" si="1"/>
        <v>23</v>
      </c>
      <c r="BC19" s="94">
        <f t="shared" ca="1" si="1"/>
        <v>56</v>
      </c>
      <c r="BD19" s="94">
        <f t="shared" ca="1" si="1"/>
        <v>19</v>
      </c>
      <c r="BE19" s="94">
        <f t="shared" ca="1" si="1"/>
        <v>93</v>
      </c>
      <c r="BF19" s="94">
        <f t="shared" ca="1" si="1"/>
        <v>77</v>
      </c>
      <c r="BG19" s="94">
        <f t="shared" ca="1" si="1"/>
        <v>67</v>
      </c>
      <c r="BH19" s="94">
        <f t="shared" ca="1" si="1"/>
        <v>83</v>
      </c>
      <c r="BI19" s="94">
        <f t="shared" ca="1" si="1"/>
        <v>16</v>
      </c>
      <c r="BJ19" s="94">
        <f t="shared" ca="1" si="1"/>
        <v>11</v>
      </c>
      <c r="BK19" s="94">
        <f t="shared" ca="1" si="1"/>
        <v>63</v>
      </c>
      <c r="BL19" s="94">
        <f t="shared" ca="1" si="3"/>
        <v>68</v>
      </c>
      <c r="BM19" s="94">
        <f t="shared" ca="1" si="3"/>
        <v>19</v>
      </c>
      <c r="BN19" s="94">
        <f t="shared" ca="1" si="3"/>
        <v>16</v>
      </c>
      <c r="BO19" s="94">
        <f t="shared" ca="1" si="3"/>
        <v>47</v>
      </c>
      <c r="BP19" s="94">
        <f t="shared" ca="1" si="3"/>
        <v>2</v>
      </c>
      <c r="BQ19" s="94">
        <f t="shared" ca="1" si="3"/>
        <v>99</v>
      </c>
      <c r="BR19" s="94">
        <f t="shared" ca="1" si="3"/>
        <v>29</v>
      </c>
      <c r="BS19" s="94">
        <f t="shared" ca="1" si="3"/>
        <v>49</v>
      </c>
      <c r="BT19" s="94">
        <f t="shared" ca="1" si="3"/>
        <v>99</v>
      </c>
      <c r="BU19" s="94">
        <f t="shared" ca="1" si="3"/>
        <v>76</v>
      </c>
      <c r="BV19" s="99">
        <f t="shared" ca="1" si="3"/>
        <v>68</v>
      </c>
      <c r="BW19" s="11"/>
      <c r="BX19" s="107">
        <v>83</v>
      </c>
      <c r="BY19" s="108">
        <v>92</v>
      </c>
      <c r="BZ19" s="108">
        <v>20</v>
      </c>
      <c r="CA19" s="108">
        <v>24</v>
      </c>
      <c r="CB19" s="108">
        <v>13</v>
      </c>
      <c r="CC19" s="108">
        <v>2</v>
      </c>
      <c r="CD19" s="108">
        <v>9</v>
      </c>
      <c r="CE19" s="108">
        <v>76</v>
      </c>
      <c r="CF19" s="108">
        <v>53</v>
      </c>
      <c r="CG19" s="108">
        <v>71</v>
      </c>
      <c r="CH19" s="108">
        <v>57</v>
      </c>
      <c r="CI19" s="108">
        <v>43</v>
      </c>
      <c r="CJ19" s="108">
        <v>11</v>
      </c>
      <c r="CK19" s="108">
        <v>78</v>
      </c>
      <c r="CL19" s="108">
        <v>12</v>
      </c>
      <c r="CM19" s="108">
        <v>3</v>
      </c>
      <c r="CN19" s="108">
        <v>30</v>
      </c>
      <c r="CO19" s="108">
        <v>50</v>
      </c>
      <c r="CP19" s="108">
        <v>99</v>
      </c>
      <c r="CQ19" s="108">
        <v>52</v>
      </c>
      <c r="CR19" s="108">
        <v>74</v>
      </c>
      <c r="CS19" s="108">
        <v>50</v>
      </c>
      <c r="CT19" s="108">
        <v>100</v>
      </c>
      <c r="CU19" s="108">
        <v>61</v>
      </c>
      <c r="CV19" s="108">
        <v>62</v>
      </c>
      <c r="CW19" s="108">
        <v>60</v>
      </c>
      <c r="CX19" s="109">
        <v>81</v>
      </c>
      <c r="CY19" s="11"/>
    </row>
    <row r="20" spans="1:103" x14ac:dyDescent="0.55000000000000004">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95">
        <f t="shared" ca="1" si="1"/>
        <v>15</v>
      </c>
      <c r="AW20" s="94">
        <f t="shared" ca="1" si="1"/>
        <v>43</v>
      </c>
      <c r="AX20" s="94">
        <f t="shared" ca="1" si="1"/>
        <v>57</v>
      </c>
      <c r="AY20" s="94">
        <f t="shared" ca="1" si="1"/>
        <v>79</v>
      </c>
      <c r="AZ20" s="94">
        <f t="shared" ca="1" si="1"/>
        <v>68</v>
      </c>
      <c r="BA20" s="94">
        <f t="shared" ca="1" si="1"/>
        <v>30</v>
      </c>
      <c r="BB20" s="94">
        <f t="shared" ca="1" si="1"/>
        <v>78</v>
      </c>
      <c r="BC20" s="94">
        <f t="shared" ca="1" si="1"/>
        <v>81</v>
      </c>
      <c r="BD20" s="94">
        <f t="shared" ca="1" si="1"/>
        <v>32</v>
      </c>
      <c r="BE20" s="94">
        <f t="shared" ca="1" si="1"/>
        <v>100</v>
      </c>
      <c r="BF20" s="94">
        <f t="shared" ca="1" si="1"/>
        <v>72</v>
      </c>
      <c r="BG20" s="94">
        <f t="shared" ca="1" si="1"/>
        <v>40</v>
      </c>
      <c r="BH20" s="94">
        <f t="shared" ca="1" si="1"/>
        <v>14</v>
      </c>
      <c r="BI20" s="94">
        <f t="shared" ca="1" si="1"/>
        <v>98</v>
      </c>
      <c r="BJ20" s="94">
        <f t="shared" ca="1" si="1"/>
        <v>79</v>
      </c>
      <c r="BK20" s="94">
        <f t="shared" ca="1" si="1"/>
        <v>82</v>
      </c>
      <c r="BL20" s="94">
        <f t="shared" ca="1" si="3"/>
        <v>99</v>
      </c>
      <c r="BM20" s="94">
        <f t="shared" ca="1" si="3"/>
        <v>98</v>
      </c>
      <c r="BN20" s="94">
        <f t="shared" ca="1" si="3"/>
        <v>84</v>
      </c>
      <c r="BO20" s="94">
        <f t="shared" ca="1" si="3"/>
        <v>65</v>
      </c>
      <c r="BP20" s="94">
        <f t="shared" ca="1" si="3"/>
        <v>62</v>
      </c>
      <c r="BQ20" s="94">
        <f t="shared" ca="1" si="3"/>
        <v>6</v>
      </c>
      <c r="BR20" s="94">
        <f t="shared" ca="1" si="3"/>
        <v>69</v>
      </c>
      <c r="BS20" s="94">
        <f t="shared" ca="1" si="3"/>
        <v>5</v>
      </c>
      <c r="BT20" s="94">
        <f t="shared" ca="1" si="3"/>
        <v>71</v>
      </c>
      <c r="BU20" s="94">
        <f t="shared" ca="1" si="3"/>
        <v>25</v>
      </c>
      <c r="BV20" s="99">
        <f t="shared" ca="1" si="3"/>
        <v>85</v>
      </c>
      <c r="BW20" s="11"/>
      <c r="BX20" s="107">
        <v>12</v>
      </c>
      <c r="BY20" s="108">
        <v>55</v>
      </c>
      <c r="BZ20" s="108">
        <v>13</v>
      </c>
      <c r="CA20" s="108">
        <v>15</v>
      </c>
      <c r="CB20" s="108">
        <v>34</v>
      </c>
      <c r="CC20" s="108">
        <v>100</v>
      </c>
      <c r="CD20" s="108">
        <v>5</v>
      </c>
      <c r="CE20" s="108">
        <v>66</v>
      </c>
      <c r="CF20" s="108">
        <v>12</v>
      </c>
      <c r="CG20" s="108">
        <v>100</v>
      </c>
      <c r="CH20" s="108">
        <v>36</v>
      </c>
      <c r="CI20" s="108">
        <v>58</v>
      </c>
      <c r="CJ20" s="108">
        <v>29</v>
      </c>
      <c r="CK20" s="108">
        <v>69</v>
      </c>
      <c r="CL20" s="108">
        <v>73</v>
      </c>
      <c r="CM20" s="108">
        <v>65</v>
      </c>
      <c r="CN20" s="108">
        <v>17</v>
      </c>
      <c r="CO20" s="108">
        <v>29</v>
      </c>
      <c r="CP20" s="108">
        <v>73</v>
      </c>
      <c r="CQ20" s="108">
        <v>89</v>
      </c>
      <c r="CR20" s="108">
        <v>6</v>
      </c>
      <c r="CS20" s="108">
        <v>6</v>
      </c>
      <c r="CT20" s="108">
        <v>28</v>
      </c>
      <c r="CU20" s="108">
        <v>2</v>
      </c>
      <c r="CV20" s="108">
        <v>38</v>
      </c>
      <c r="CW20" s="108">
        <v>58</v>
      </c>
      <c r="CX20" s="109">
        <v>78</v>
      </c>
      <c r="CY20" s="11"/>
    </row>
    <row r="21" spans="1:103" x14ac:dyDescent="0.55000000000000004">
      <c r="A21" s="11"/>
      <c r="B21" s="135" t="s">
        <v>97</v>
      </c>
      <c r="C21" s="136"/>
      <c r="D21" s="136"/>
      <c r="E21" s="136"/>
      <c r="F21" s="136"/>
      <c r="G21" s="136"/>
      <c r="H21" s="136"/>
      <c r="I21" s="137"/>
      <c r="J21" s="147"/>
      <c r="K21" s="148"/>
      <c r="L21" s="148"/>
      <c r="M21" s="148"/>
      <c r="N21" s="148"/>
      <c r="O21" s="149"/>
      <c r="P21" s="11"/>
      <c r="Q21" s="11"/>
      <c r="R21" s="150" t="s">
        <v>110</v>
      </c>
      <c r="S21" s="151"/>
      <c r="T21" s="151"/>
      <c r="U21" s="151"/>
      <c r="V21" s="151"/>
      <c r="W21" s="151"/>
      <c r="X21" s="151"/>
      <c r="Y21" s="151"/>
      <c r="Z21" s="151"/>
      <c r="AA21" s="151"/>
      <c r="AB21" s="152"/>
      <c r="AC21" s="159"/>
      <c r="AD21" s="160"/>
      <c r="AE21" s="160"/>
      <c r="AF21" s="160"/>
      <c r="AG21" s="160"/>
      <c r="AH21" s="160"/>
      <c r="AI21" s="160"/>
      <c r="AJ21" s="160"/>
      <c r="AK21" s="160"/>
      <c r="AL21" s="160"/>
      <c r="AM21" s="160"/>
      <c r="AN21" s="160"/>
      <c r="AO21" s="160"/>
      <c r="AP21" s="160"/>
      <c r="AQ21" s="160"/>
      <c r="AR21" s="160"/>
      <c r="AS21" s="161"/>
      <c r="AT21" s="11"/>
      <c r="AU21" s="11"/>
      <c r="AV21" s="95">
        <f t="shared" ca="1" si="1"/>
        <v>32</v>
      </c>
      <c r="AW21" s="94">
        <f t="shared" ca="1" si="1"/>
        <v>45</v>
      </c>
      <c r="AX21" s="94">
        <f t="shared" ca="1" si="1"/>
        <v>98</v>
      </c>
      <c r="AY21" s="94">
        <f t="shared" ca="1" si="1"/>
        <v>62</v>
      </c>
      <c r="AZ21" s="94">
        <f t="shared" ca="1" si="1"/>
        <v>20</v>
      </c>
      <c r="BA21" s="94">
        <f t="shared" ca="1" si="1"/>
        <v>43</v>
      </c>
      <c r="BB21" s="94">
        <f t="shared" ca="1" si="1"/>
        <v>42</v>
      </c>
      <c r="BC21" s="94">
        <f t="shared" ca="1" si="1"/>
        <v>92</v>
      </c>
      <c r="BD21" s="94">
        <f t="shared" ca="1" si="1"/>
        <v>43</v>
      </c>
      <c r="BE21" s="94">
        <f t="shared" ca="1" si="1"/>
        <v>29</v>
      </c>
      <c r="BF21" s="94">
        <f t="shared" ca="1" si="1"/>
        <v>86</v>
      </c>
      <c r="BG21" s="94">
        <f t="shared" ca="1" si="1"/>
        <v>39</v>
      </c>
      <c r="BH21" s="94">
        <f t="shared" ca="1" si="1"/>
        <v>16</v>
      </c>
      <c r="BI21" s="94">
        <f t="shared" ca="1" si="1"/>
        <v>59</v>
      </c>
      <c r="BJ21" s="94">
        <f t="shared" ca="1" si="1"/>
        <v>11</v>
      </c>
      <c r="BK21" s="94">
        <f t="shared" ca="1" si="1"/>
        <v>61</v>
      </c>
      <c r="BL21" s="94">
        <f t="shared" ca="1" si="3"/>
        <v>47</v>
      </c>
      <c r="BM21" s="94">
        <f t="shared" ca="1" si="3"/>
        <v>32</v>
      </c>
      <c r="BN21" s="94">
        <f t="shared" ca="1" si="3"/>
        <v>81</v>
      </c>
      <c r="BO21" s="94">
        <f t="shared" ca="1" si="3"/>
        <v>21</v>
      </c>
      <c r="BP21" s="94">
        <f t="shared" ca="1" si="3"/>
        <v>56</v>
      </c>
      <c r="BQ21" s="94">
        <f t="shared" ca="1" si="3"/>
        <v>19</v>
      </c>
      <c r="BR21" s="94">
        <f t="shared" ca="1" si="3"/>
        <v>47</v>
      </c>
      <c r="BS21" s="94">
        <f t="shared" ca="1" si="3"/>
        <v>77</v>
      </c>
      <c r="BT21" s="94">
        <f t="shared" ca="1" si="3"/>
        <v>78</v>
      </c>
      <c r="BU21" s="94">
        <f t="shared" ca="1" si="3"/>
        <v>34</v>
      </c>
      <c r="BV21" s="99">
        <f t="shared" ca="1" si="3"/>
        <v>92</v>
      </c>
      <c r="BW21" s="11"/>
      <c r="BX21" s="107">
        <v>68</v>
      </c>
      <c r="BY21" s="108">
        <v>20</v>
      </c>
      <c r="BZ21" s="108">
        <v>84</v>
      </c>
      <c r="CA21" s="108">
        <v>18</v>
      </c>
      <c r="CB21" s="108">
        <v>52</v>
      </c>
      <c r="CC21" s="108">
        <v>19</v>
      </c>
      <c r="CD21" s="108">
        <v>36</v>
      </c>
      <c r="CE21" s="108">
        <v>22</v>
      </c>
      <c r="CF21" s="108">
        <v>8</v>
      </c>
      <c r="CG21" s="108">
        <v>6</v>
      </c>
      <c r="CH21" s="108">
        <v>49</v>
      </c>
      <c r="CI21" s="108">
        <v>80</v>
      </c>
      <c r="CJ21" s="108">
        <v>10</v>
      </c>
      <c r="CK21" s="108">
        <v>26</v>
      </c>
      <c r="CL21" s="108">
        <v>57</v>
      </c>
      <c r="CM21" s="108">
        <v>93</v>
      </c>
      <c r="CN21" s="108">
        <v>31</v>
      </c>
      <c r="CO21" s="108">
        <v>33</v>
      </c>
      <c r="CP21" s="108">
        <v>77</v>
      </c>
      <c r="CQ21" s="108">
        <v>39</v>
      </c>
      <c r="CR21" s="108">
        <v>71</v>
      </c>
      <c r="CS21" s="108">
        <v>96</v>
      </c>
      <c r="CT21" s="108">
        <v>38</v>
      </c>
      <c r="CU21" s="108">
        <v>40</v>
      </c>
      <c r="CV21" s="108">
        <v>76</v>
      </c>
      <c r="CW21" s="108">
        <v>43</v>
      </c>
      <c r="CX21" s="109">
        <v>84</v>
      </c>
      <c r="CY21" s="11"/>
    </row>
    <row r="22" spans="1:103" x14ac:dyDescent="0.55000000000000004">
      <c r="A22" s="11"/>
      <c r="B22" s="11"/>
      <c r="C22" s="11"/>
      <c r="D22" s="11"/>
      <c r="E22" s="11"/>
      <c r="F22" s="11"/>
      <c r="G22" s="11"/>
      <c r="H22" s="11"/>
      <c r="I22" s="11"/>
      <c r="J22" s="11"/>
      <c r="K22" s="11"/>
      <c r="L22" s="11"/>
      <c r="M22" s="11"/>
      <c r="N22" s="11"/>
      <c r="O22" s="11"/>
      <c r="P22" s="11"/>
      <c r="Q22" s="11"/>
      <c r="R22" s="153"/>
      <c r="S22" s="154"/>
      <c r="T22" s="154"/>
      <c r="U22" s="154"/>
      <c r="V22" s="154"/>
      <c r="W22" s="154"/>
      <c r="X22" s="154"/>
      <c r="Y22" s="154"/>
      <c r="Z22" s="154"/>
      <c r="AA22" s="154"/>
      <c r="AB22" s="155"/>
      <c r="AC22" s="162"/>
      <c r="AD22" s="163"/>
      <c r="AE22" s="163"/>
      <c r="AF22" s="163"/>
      <c r="AG22" s="163"/>
      <c r="AH22" s="163"/>
      <c r="AI22" s="163"/>
      <c r="AJ22" s="163"/>
      <c r="AK22" s="163"/>
      <c r="AL22" s="163"/>
      <c r="AM22" s="163"/>
      <c r="AN22" s="163"/>
      <c r="AO22" s="163"/>
      <c r="AP22" s="163"/>
      <c r="AQ22" s="163"/>
      <c r="AR22" s="163"/>
      <c r="AS22" s="164"/>
      <c r="AT22" s="11"/>
      <c r="AU22" s="11"/>
      <c r="AV22" s="95">
        <f t="shared" ca="1" si="1"/>
        <v>22</v>
      </c>
      <c r="AW22" s="94">
        <f t="shared" ca="1" si="1"/>
        <v>56</v>
      </c>
      <c r="AX22" s="94">
        <f t="shared" ca="1" si="1"/>
        <v>81</v>
      </c>
      <c r="AY22" s="94">
        <f t="shared" ca="1" si="1"/>
        <v>43</v>
      </c>
      <c r="AZ22" s="94">
        <f t="shared" ca="1" si="1"/>
        <v>42</v>
      </c>
      <c r="BA22" s="94">
        <f t="shared" ca="1" si="1"/>
        <v>33</v>
      </c>
      <c r="BB22" s="94">
        <f t="shared" ca="1" si="1"/>
        <v>31</v>
      </c>
      <c r="BC22" s="94">
        <f t="shared" ca="1" si="1"/>
        <v>94</v>
      </c>
      <c r="BD22" s="94">
        <f t="shared" ca="1" si="1"/>
        <v>73</v>
      </c>
      <c r="BE22" s="94">
        <f t="shared" ca="1" si="1"/>
        <v>35</v>
      </c>
      <c r="BF22" s="94">
        <f t="shared" ca="1" si="1"/>
        <v>5</v>
      </c>
      <c r="BG22" s="94">
        <f t="shared" ca="1" si="1"/>
        <v>52</v>
      </c>
      <c r="BH22" s="94">
        <f t="shared" ca="1" si="1"/>
        <v>45</v>
      </c>
      <c r="BI22" s="94">
        <f t="shared" ca="1" si="1"/>
        <v>6</v>
      </c>
      <c r="BJ22" s="94">
        <f t="shared" ca="1" si="1"/>
        <v>81</v>
      </c>
      <c r="BK22" s="94">
        <f t="shared" ca="1" si="1"/>
        <v>81</v>
      </c>
      <c r="BL22" s="94">
        <f t="shared" ca="1" si="3"/>
        <v>74</v>
      </c>
      <c r="BM22" s="94">
        <f t="shared" ca="1" si="3"/>
        <v>45</v>
      </c>
      <c r="BN22" s="94">
        <f t="shared" ca="1" si="3"/>
        <v>66</v>
      </c>
      <c r="BO22" s="94">
        <f t="shared" ca="1" si="3"/>
        <v>79</v>
      </c>
      <c r="BP22" s="94">
        <f t="shared" ca="1" si="3"/>
        <v>53</v>
      </c>
      <c r="BQ22" s="94">
        <f t="shared" ca="1" si="3"/>
        <v>23</v>
      </c>
      <c r="BR22" s="94">
        <f t="shared" ca="1" si="3"/>
        <v>60</v>
      </c>
      <c r="BS22" s="94">
        <f t="shared" ca="1" si="3"/>
        <v>17</v>
      </c>
      <c r="BT22" s="94">
        <f t="shared" ca="1" si="3"/>
        <v>54</v>
      </c>
      <c r="BU22" s="94">
        <f t="shared" ca="1" si="3"/>
        <v>44</v>
      </c>
      <c r="BV22" s="99">
        <f t="shared" ca="1" si="3"/>
        <v>68</v>
      </c>
      <c r="BW22" s="11"/>
      <c r="BX22" s="107">
        <v>30</v>
      </c>
      <c r="BY22" s="108">
        <v>70</v>
      </c>
      <c r="BZ22" s="108">
        <v>99</v>
      </c>
      <c r="CA22" s="108">
        <v>66</v>
      </c>
      <c r="CB22" s="108">
        <v>25</v>
      </c>
      <c r="CC22" s="108">
        <v>27</v>
      </c>
      <c r="CD22" s="108">
        <v>54</v>
      </c>
      <c r="CE22" s="108">
        <v>100</v>
      </c>
      <c r="CF22" s="108">
        <v>43</v>
      </c>
      <c r="CG22" s="108">
        <v>36</v>
      </c>
      <c r="CH22" s="108">
        <v>98</v>
      </c>
      <c r="CI22" s="108">
        <v>24</v>
      </c>
      <c r="CJ22" s="108">
        <v>83</v>
      </c>
      <c r="CK22" s="108">
        <v>45</v>
      </c>
      <c r="CL22" s="108">
        <v>84</v>
      </c>
      <c r="CM22" s="108">
        <v>37</v>
      </c>
      <c r="CN22" s="108">
        <v>88</v>
      </c>
      <c r="CO22" s="108">
        <v>38</v>
      </c>
      <c r="CP22" s="108">
        <v>98</v>
      </c>
      <c r="CQ22" s="108">
        <v>89</v>
      </c>
      <c r="CR22" s="108">
        <v>35</v>
      </c>
      <c r="CS22" s="108">
        <v>6</v>
      </c>
      <c r="CT22" s="108">
        <v>48</v>
      </c>
      <c r="CU22" s="108">
        <v>24</v>
      </c>
      <c r="CV22" s="108">
        <v>14</v>
      </c>
      <c r="CW22" s="108">
        <v>68</v>
      </c>
      <c r="CX22" s="109">
        <v>18</v>
      </c>
      <c r="CY22" s="11"/>
    </row>
    <row r="23" spans="1:103" x14ac:dyDescent="0.55000000000000004">
      <c r="A23" s="11"/>
      <c r="B23" s="11"/>
      <c r="C23" s="11"/>
      <c r="D23" s="11"/>
      <c r="E23" s="11"/>
      <c r="F23" s="11"/>
      <c r="G23" s="11"/>
      <c r="H23" s="11"/>
      <c r="I23" s="11"/>
      <c r="J23" s="11"/>
      <c r="K23" s="11"/>
      <c r="L23" s="11"/>
      <c r="M23" s="11"/>
      <c r="N23" s="11"/>
      <c r="O23" s="11"/>
      <c r="P23" s="11"/>
      <c r="Q23" s="11"/>
      <c r="R23" s="153"/>
      <c r="S23" s="154"/>
      <c r="T23" s="154"/>
      <c r="U23" s="154"/>
      <c r="V23" s="154"/>
      <c r="W23" s="154"/>
      <c r="X23" s="154"/>
      <c r="Y23" s="154"/>
      <c r="Z23" s="154"/>
      <c r="AA23" s="154"/>
      <c r="AB23" s="155"/>
      <c r="AC23" s="162"/>
      <c r="AD23" s="163"/>
      <c r="AE23" s="163"/>
      <c r="AF23" s="163"/>
      <c r="AG23" s="163"/>
      <c r="AH23" s="163"/>
      <c r="AI23" s="163"/>
      <c r="AJ23" s="163"/>
      <c r="AK23" s="163"/>
      <c r="AL23" s="163"/>
      <c r="AM23" s="163"/>
      <c r="AN23" s="163"/>
      <c r="AO23" s="163"/>
      <c r="AP23" s="163"/>
      <c r="AQ23" s="163"/>
      <c r="AR23" s="163"/>
      <c r="AS23" s="164"/>
      <c r="AT23" s="11"/>
      <c r="AU23" s="11"/>
      <c r="AV23" s="95">
        <f t="shared" ca="1" si="1"/>
        <v>45</v>
      </c>
      <c r="AW23" s="94">
        <f t="shared" ca="1" si="1"/>
        <v>81</v>
      </c>
      <c r="AX23" s="94">
        <f t="shared" ca="1" si="1"/>
        <v>41</v>
      </c>
      <c r="AY23" s="94">
        <f t="shared" ca="1" si="1"/>
        <v>44</v>
      </c>
      <c r="AZ23" s="94">
        <f t="shared" ca="1" si="1"/>
        <v>59</v>
      </c>
      <c r="BA23" s="94">
        <f t="shared" ca="1" si="1"/>
        <v>26</v>
      </c>
      <c r="BB23" s="94">
        <f t="shared" ca="1" si="1"/>
        <v>66</v>
      </c>
      <c r="BC23" s="94">
        <f t="shared" ca="1" si="1"/>
        <v>62</v>
      </c>
      <c r="BD23" s="94">
        <f t="shared" ca="1" si="1"/>
        <v>46</v>
      </c>
      <c r="BE23" s="94">
        <f t="shared" ca="1" si="1"/>
        <v>48</v>
      </c>
      <c r="BF23" s="94">
        <f t="shared" ca="1" si="1"/>
        <v>53</v>
      </c>
      <c r="BG23" s="94">
        <f t="shared" ca="1" si="1"/>
        <v>10</v>
      </c>
      <c r="BH23" s="94">
        <f t="shared" ca="1" si="1"/>
        <v>68</v>
      </c>
      <c r="BI23" s="94">
        <f t="shared" ca="1" si="1"/>
        <v>93</v>
      </c>
      <c r="BJ23" s="94">
        <f t="shared" ca="1" si="1"/>
        <v>8</v>
      </c>
      <c r="BK23" s="94">
        <f t="shared" ca="1" si="1"/>
        <v>18</v>
      </c>
      <c r="BL23" s="94">
        <f t="shared" ca="1" si="3"/>
        <v>98</v>
      </c>
      <c r="BM23" s="94">
        <f t="shared" ca="1" si="3"/>
        <v>87</v>
      </c>
      <c r="BN23" s="94">
        <f t="shared" ca="1" si="3"/>
        <v>94</v>
      </c>
      <c r="BO23" s="94">
        <f t="shared" ca="1" si="3"/>
        <v>2</v>
      </c>
      <c r="BP23" s="94">
        <f t="shared" ca="1" si="3"/>
        <v>29</v>
      </c>
      <c r="BQ23" s="94">
        <f t="shared" ca="1" si="3"/>
        <v>68</v>
      </c>
      <c r="BR23" s="94">
        <f t="shared" ca="1" si="3"/>
        <v>2</v>
      </c>
      <c r="BS23" s="94">
        <f t="shared" ca="1" si="3"/>
        <v>46</v>
      </c>
      <c r="BT23" s="94">
        <f t="shared" ca="1" si="3"/>
        <v>43</v>
      </c>
      <c r="BU23" s="94">
        <f t="shared" ca="1" si="3"/>
        <v>67</v>
      </c>
      <c r="BV23" s="99">
        <f t="shared" ca="1" si="3"/>
        <v>20</v>
      </c>
      <c r="BW23" s="11"/>
      <c r="BX23" s="107">
        <v>50</v>
      </c>
      <c r="BY23" s="108">
        <v>9</v>
      </c>
      <c r="BZ23" s="108">
        <v>12</v>
      </c>
      <c r="CA23" s="108">
        <v>69</v>
      </c>
      <c r="CB23" s="108">
        <v>57</v>
      </c>
      <c r="CC23" s="108">
        <v>70</v>
      </c>
      <c r="CD23" s="108">
        <v>24</v>
      </c>
      <c r="CE23" s="108">
        <v>33</v>
      </c>
      <c r="CF23" s="108">
        <v>70</v>
      </c>
      <c r="CG23" s="108">
        <v>89</v>
      </c>
      <c r="CH23" s="108">
        <v>99</v>
      </c>
      <c r="CI23" s="108">
        <v>55</v>
      </c>
      <c r="CJ23" s="108">
        <v>4</v>
      </c>
      <c r="CK23" s="108">
        <v>43</v>
      </c>
      <c r="CL23" s="108">
        <v>62</v>
      </c>
      <c r="CM23" s="108">
        <v>28</v>
      </c>
      <c r="CN23" s="108">
        <v>28</v>
      </c>
      <c r="CO23" s="108">
        <v>22</v>
      </c>
      <c r="CP23" s="108">
        <v>42</v>
      </c>
      <c r="CQ23" s="108">
        <v>34</v>
      </c>
      <c r="CR23" s="108">
        <v>100</v>
      </c>
      <c r="CS23" s="108">
        <v>42</v>
      </c>
      <c r="CT23" s="108">
        <v>66</v>
      </c>
      <c r="CU23" s="108">
        <v>71</v>
      </c>
      <c r="CV23" s="108">
        <v>15</v>
      </c>
      <c r="CW23" s="108">
        <v>41</v>
      </c>
      <c r="CX23" s="109">
        <v>13</v>
      </c>
      <c r="CY23" s="11"/>
    </row>
    <row r="24" spans="1:103" x14ac:dyDescent="0.55000000000000004">
      <c r="A24" s="11"/>
      <c r="B24" s="168" t="s">
        <v>112</v>
      </c>
      <c r="C24" s="169"/>
      <c r="D24" s="169"/>
      <c r="E24" s="169"/>
      <c r="F24" s="169"/>
      <c r="G24" s="169"/>
      <c r="H24" s="169"/>
      <c r="I24" s="169"/>
      <c r="J24" s="169"/>
      <c r="K24" s="169"/>
      <c r="L24" s="169"/>
      <c r="M24" s="169"/>
      <c r="N24" s="169"/>
      <c r="O24" s="170"/>
      <c r="P24" s="11"/>
      <c r="Q24" s="11"/>
      <c r="R24" s="156"/>
      <c r="S24" s="157"/>
      <c r="T24" s="157"/>
      <c r="U24" s="157"/>
      <c r="V24" s="157"/>
      <c r="W24" s="157"/>
      <c r="X24" s="157"/>
      <c r="Y24" s="157"/>
      <c r="Z24" s="157"/>
      <c r="AA24" s="157"/>
      <c r="AB24" s="158"/>
      <c r="AC24" s="165"/>
      <c r="AD24" s="166"/>
      <c r="AE24" s="166"/>
      <c r="AF24" s="166"/>
      <c r="AG24" s="166"/>
      <c r="AH24" s="166"/>
      <c r="AI24" s="166"/>
      <c r="AJ24" s="166"/>
      <c r="AK24" s="166"/>
      <c r="AL24" s="166"/>
      <c r="AM24" s="166"/>
      <c r="AN24" s="166"/>
      <c r="AO24" s="166"/>
      <c r="AP24" s="166"/>
      <c r="AQ24" s="166"/>
      <c r="AR24" s="166"/>
      <c r="AS24" s="167"/>
      <c r="AT24" s="11"/>
      <c r="AU24" s="11"/>
      <c r="AV24" s="95">
        <f t="shared" ca="1" si="1"/>
        <v>47</v>
      </c>
      <c r="AW24" s="94">
        <f t="shared" ca="1" si="1"/>
        <v>85</v>
      </c>
      <c r="AX24" s="94">
        <f t="shared" ca="1" si="1"/>
        <v>42</v>
      </c>
      <c r="AY24" s="94">
        <f t="shared" ca="1" si="1"/>
        <v>42</v>
      </c>
      <c r="AZ24" s="94">
        <f t="shared" ca="1" si="1"/>
        <v>57</v>
      </c>
      <c r="BA24" s="94">
        <f t="shared" ca="1" si="1"/>
        <v>12</v>
      </c>
      <c r="BB24" s="94">
        <f t="shared" ca="1" si="1"/>
        <v>51</v>
      </c>
      <c r="BC24" s="94">
        <f t="shared" ca="1" si="1"/>
        <v>58</v>
      </c>
      <c r="BD24" s="94">
        <f t="shared" ca="1" si="1"/>
        <v>78</v>
      </c>
      <c r="BE24" s="94">
        <f t="shared" ca="1" si="1"/>
        <v>22</v>
      </c>
      <c r="BF24" s="94">
        <f t="shared" ca="1" si="1"/>
        <v>64</v>
      </c>
      <c r="BG24" s="94">
        <f t="shared" ca="1" si="1"/>
        <v>38</v>
      </c>
      <c r="BH24" s="94">
        <f t="shared" ca="1" si="1"/>
        <v>23</v>
      </c>
      <c r="BI24" s="94">
        <f t="shared" ca="1" si="1"/>
        <v>72</v>
      </c>
      <c r="BJ24" s="94">
        <f t="shared" ca="1" si="1"/>
        <v>40</v>
      </c>
      <c r="BK24" s="94">
        <f t="shared" ca="1" si="1"/>
        <v>43</v>
      </c>
      <c r="BL24" s="94">
        <f t="shared" ca="1" si="3"/>
        <v>99</v>
      </c>
      <c r="BM24" s="94">
        <f t="shared" ca="1" si="3"/>
        <v>5</v>
      </c>
      <c r="BN24" s="94">
        <f t="shared" ca="1" si="3"/>
        <v>62</v>
      </c>
      <c r="BO24" s="94">
        <f t="shared" ca="1" si="3"/>
        <v>100</v>
      </c>
      <c r="BP24" s="94">
        <f t="shared" ca="1" si="3"/>
        <v>53</v>
      </c>
      <c r="BQ24" s="94">
        <f t="shared" ca="1" si="3"/>
        <v>56</v>
      </c>
      <c r="BR24" s="94">
        <f t="shared" ca="1" si="3"/>
        <v>16</v>
      </c>
      <c r="BS24" s="94">
        <f t="shared" ca="1" si="3"/>
        <v>92</v>
      </c>
      <c r="BT24" s="94">
        <f t="shared" ca="1" si="3"/>
        <v>71</v>
      </c>
      <c r="BU24" s="94">
        <f t="shared" ca="1" si="3"/>
        <v>40</v>
      </c>
      <c r="BV24" s="99">
        <f t="shared" ca="1" si="3"/>
        <v>92</v>
      </c>
      <c r="BW24" s="11"/>
      <c r="BX24" s="107">
        <v>26</v>
      </c>
      <c r="BY24" s="108">
        <v>60</v>
      </c>
      <c r="BZ24" s="108">
        <v>99</v>
      </c>
      <c r="CA24" s="108">
        <v>54</v>
      </c>
      <c r="CB24" s="108">
        <v>13</v>
      </c>
      <c r="CC24" s="108">
        <v>45</v>
      </c>
      <c r="CD24" s="108">
        <v>38</v>
      </c>
      <c r="CE24" s="108">
        <v>60</v>
      </c>
      <c r="CF24" s="108">
        <v>98</v>
      </c>
      <c r="CG24" s="108">
        <v>76</v>
      </c>
      <c r="CH24" s="108">
        <v>7</v>
      </c>
      <c r="CI24" s="108">
        <v>48</v>
      </c>
      <c r="CJ24" s="108">
        <v>36</v>
      </c>
      <c r="CK24" s="108">
        <v>6</v>
      </c>
      <c r="CL24" s="108">
        <v>91</v>
      </c>
      <c r="CM24" s="108">
        <v>35</v>
      </c>
      <c r="CN24" s="108">
        <v>22</v>
      </c>
      <c r="CO24" s="108">
        <v>97</v>
      </c>
      <c r="CP24" s="108">
        <v>64</v>
      </c>
      <c r="CQ24" s="108">
        <v>48</v>
      </c>
      <c r="CR24" s="108">
        <v>38</v>
      </c>
      <c r="CS24" s="108">
        <v>7</v>
      </c>
      <c r="CT24" s="108">
        <v>50</v>
      </c>
      <c r="CU24" s="108">
        <v>67</v>
      </c>
      <c r="CV24" s="108">
        <v>13</v>
      </c>
      <c r="CW24" s="108">
        <v>71</v>
      </c>
      <c r="CX24" s="109">
        <v>64</v>
      </c>
      <c r="CY24" s="11"/>
    </row>
    <row r="25" spans="1:103" x14ac:dyDescent="0.55000000000000004">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71" t="s">
        <v>114</v>
      </c>
      <c r="AD25" s="171"/>
      <c r="AE25" s="171"/>
      <c r="AF25" s="171"/>
      <c r="AG25" s="171"/>
      <c r="AH25" s="171"/>
      <c r="AI25" s="171"/>
      <c r="AJ25" s="171"/>
      <c r="AK25" s="171"/>
      <c r="AL25" s="171"/>
      <c r="AM25" s="171"/>
      <c r="AN25" s="171"/>
      <c r="AO25" s="171"/>
      <c r="AP25" s="171"/>
      <c r="AQ25" s="171"/>
      <c r="AR25" s="171"/>
      <c r="AS25" s="171"/>
      <c r="AT25" s="11"/>
      <c r="AU25" s="11"/>
      <c r="AV25" s="95">
        <f t="shared" ca="1" si="1"/>
        <v>59</v>
      </c>
      <c r="AW25" s="94">
        <f t="shared" ca="1" si="1"/>
        <v>92</v>
      </c>
      <c r="AX25" s="94">
        <f t="shared" ca="1" si="1"/>
        <v>12</v>
      </c>
      <c r="AY25" s="94">
        <f t="shared" ca="1" si="1"/>
        <v>13</v>
      </c>
      <c r="AZ25" s="94">
        <f t="shared" ca="1" si="1"/>
        <v>7</v>
      </c>
      <c r="BA25" s="94">
        <f t="shared" ca="1" si="1"/>
        <v>8</v>
      </c>
      <c r="BB25" s="94">
        <f t="shared" ca="1" si="1"/>
        <v>8</v>
      </c>
      <c r="BC25" s="94">
        <f t="shared" ca="1" si="1"/>
        <v>97</v>
      </c>
      <c r="BD25" s="94">
        <f t="shared" ca="1" si="1"/>
        <v>69</v>
      </c>
      <c r="BE25" s="94">
        <f t="shared" ca="1" si="1"/>
        <v>45</v>
      </c>
      <c r="BF25" s="94">
        <f t="shared" ca="1" si="1"/>
        <v>86</v>
      </c>
      <c r="BG25" s="94">
        <f t="shared" ca="1" si="1"/>
        <v>96</v>
      </c>
      <c r="BH25" s="94">
        <f t="shared" ca="1" si="1"/>
        <v>81</v>
      </c>
      <c r="BI25" s="94">
        <f t="shared" ca="1" si="1"/>
        <v>38</v>
      </c>
      <c r="BJ25" s="94">
        <f t="shared" ca="1" si="1"/>
        <v>49</v>
      </c>
      <c r="BK25" s="94">
        <f t="shared" ca="1" si="1"/>
        <v>51</v>
      </c>
      <c r="BL25" s="94">
        <f t="shared" ca="1" si="3"/>
        <v>26</v>
      </c>
      <c r="BM25" s="94">
        <f t="shared" ca="1" si="3"/>
        <v>77</v>
      </c>
      <c r="BN25" s="94">
        <f t="shared" ca="1" si="3"/>
        <v>3</v>
      </c>
      <c r="BO25" s="94">
        <f t="shared" ca="1" si="3"/>
        <v>71</v>
      </c>
      <c r="BP25" s="94">
        <f t="shared" ca="1" si="3"/>
        <v>30</v>
      </c>
      <c r="BQ25" s="94">
        <f t="shared" ca="1" si="3"/>
        <v>59</v>
      </c>
      <c r="BR25" s="94">
        <f t="shared" ca="1" si="3"/>
        <v>24</v>
      </c>
      <c r="BS25" s="94">
        <f t="shared" ca="1" si="3"/>
        <v>77</v>
      </c>
      <c r="BT25" s="94">
        <f t="shared" ca="1" si="3"/>
        <v>33</v>
      </c>
      <c r="BU25" s="94">
        <f t="shared" ca="1" si="3"/>
        <v>1</v>
      </c>
      <c r="BV25" s="99">
        <f t="shared" ca="1" si="3"/>
        <v>45</v>
      </c>
      <c r="BW25" s="11"/>
      <c r="BX25" s="107">
        <v>87</v>
      </c>
      <c r="BY25" s="108">
        <v>59</v>
      </c>
      <c r="BZ25" s="108">
        <v>26</v>
      </c>
      <c r="CA25" s="108">
        <v>91</v>
      </c>
      <c r="CB25" s="108">
        <v>35</v>
      </c>
      <c r="CC25" s="108">
        <v>1</v>
      </c>
      <c r="CD25" s="108">
        <v>17</v>
      </c>
      <c r="CE25" s="108">
        <v>77</v>
      </c>
      <c r="CF25" s="108">
        <v>13</v>
      </c>
      <c r="CG25" s="108">
        <v>73</v>
      </c>
      <c r="CH25" s="108">
        <v>78</v>
      </c>
      <c r="CI25" s="108">
        <v>99</v>
      </c>
      <c r="CJ25" s="108">
        <v>38</v>
      </c>
      <c r="CK25" s="108">
        <v>25</v>
      </c>
      <c r="CL25" s="108">
        <v>6</v>
      </c>
      <c r="CM25" s="108">
        <v>25</v>
      </c>
      <c r="CN25" s="108">
        <v>36</v>
      </c>
      <c r="CO25" s="108">
        <v>26</v>
      </c>
      <c r="CP25" s="108">
        <v>7</v>
      </c>
      <c r="CQ25" s="108">
        <v>66</v>
      </c>
      <c r="CR25" s="108">
        <v>40</v>
      </c>
      <c r="CS25" s="108">
        <v>87</v>
      </c>
      <c r="CT25" s="108">
        <v>52</v>
      </c>
      <c r="CU25" s="108">
        <v>55</v>
      </c>
      <c r="CV25" s="108">
        <v>4</v>
      </c>
      <c r="CW25" s="108">
        <v>99</v>
      </c>
      <c r="CX25" s="109">
        <v>11</v>
      </c>
      <c r="CY25" s="11"/>
    </row>
    <row r="26" spans="1:103" x14ac:dyDescent="0.55000000000000004">
      <c r="A26" s="11"/>
      <c r="B26" s="120" t="s">
        <v>98</v>
      </c>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121"/>
      <c r="AJ26" s="121"/>
      <c r="AK26" s="121"/>
      <c r="AL26" s="121"/>
      <c r="AM26" s="121"/>
      <c r="AN26" s="121"/>
      <c r="AO26" s="121"/>
      <c r="AP26" s="121"/>
      <c r="AQ26" s="121"/>
      <c r="AR26" s="121"/>
      <c r="AS26" s="122"/>
      <c r="AT26" s="11"/>
      <c r="AU26" s="11"/>
      <c r="AV26" s="95">
        <f t="shared" ca="1" si="1"/>
        <v>13</v>
      </c>
      <c r="AW26" s="94">
        <f t="shared" ca="1" si="1"/>
        <v>43</v>
      </c>
      <c r="AX26" s="94">
        <f t="shared" ca="1" si="1"/>
        <v>19</v>
      </c>
      <c r="AY26" s="94">
        <f t="shared" ca="1" si="1"/>
        <v>50</v>
      </c>
      <c r="AZ26" s="94">
        <f t="shared" ca="1" si="1"/>
        <v>37</v>
      </c>
      <c r="BA26" s="94">
        <f t="shared" ca="1" si="1"/>
        <v>25</v>
      </c>
      <c r="BB26" s="94">
        <f t="shared" ca="1" si="1"/>
        <v>16</v>
      </c>
      <c r="BC26" s="94">
        <f t="shared" ca="1" si="1"/>
        <v>6</v>
      </c>
      <c r="BD26" s="94">
        <f t="shared" ca="1" si="1"/>
        <v>94</v>
      </c>
      <c r="BE26" s="94">
        <f t="shared" ca="1" si="1"/>
        <v>34</v>
      </c>
      <c r="BF26" s="94">
        <f t="shared" ca="1" si="1"/>
        <v>96</v>
      </c>
      <c r="BG26" s="94">
        <f t="shared" ca="1" si="1"/>
        <v>54</v>
      </c>
      <c r="BH26" s="94">
        <f t="shared" ca="1" si="1"/>
        <v>1</v>
      </c>
      <c r="BI26" s="94">
        <f t="shared" ca="1" si="1"/>
        <v>17</v>
      </c>
      <c r="BJ26" s="94">
        <f t="shared" ca="1" si="1"/>
        <v>61</v>
      </c>
      <c r="BK26" s="94">
        <f t="shared" ca="1" si="1"/>
        <v>34</v>
      </c>
      <c r="BL26" s="94">
        <f t="shared" ca="1" si="3"/>
        <v>68</v>
      </c>
      <c r="BM26" s="94">
        <f t="shared" ca="1" si="3"/>
        <v>56</v>
      </c>
      <c r="BN26" s="94">
        <f t="shared" ca="1" si="3"/>
        <v>13</v>
      </c>
      <c r="BO26" s="94">
        <f t="shared" ca="1" si="3"/>
        <v>2</v>
      </c>
      <c r="BP26" s="94">
        <f t="shared" ca="1" si="3"/>
        <v>34</v>
      </c>
      <c r="BQ26" s="94">
        <f t="shared" ca="1" si="3"/>
        <v>81</v>
      </c>
      <c r="BR26" s="94">
        <f t="shared" ca="1" si="3"/>
        <v>7</v>
      </c>
      <c r="BS26" s="94">
        <f t="shared" ca="1" si="3"/>
        <v>41</v>
      </c>
      <c r="BT26" s="94">
        <f t="shared" ca="1" si="3"/>
        <v>15</v>
      </c>
      <c r="BU26" s="94">
        <f t="shared" ca="1" si="3"/>
        <v>24</v>
      </c>
      <c r="BV26" s="99">
        <f t="shared" ca="1" si="3"/>
        <v>71</v>
      </c>
      <c r="BW26" s="11"/>
      <c r="BX26" s="107">
        <v>52</v>
      </c>
      <c r="BY26" s="108">
        <v>19</v>
      </c>
      <c r="BZ26" s="108">
        <v>70</v>
      </c>
      <c r="CA26" s="108">
        <v>94</v>
      </c>
      <c r="CB26" s="108">
        <v>35</v>
      </c>
      <c r="CC26" s="108">
        <v>71</v>
      </c>
      <c r="CD26" s="108">
        <v>60</v>
      </c>
      <c r="CE26" s="108">
        <v>77</v>
      </c>
      <c r="CF26" s="108">
        <v>94</v>
      </c>
      <c r="CG26" s="108">
        <v>60</v>
      </c>
      <c r="CH26" s="108">
        <v>23</v>
      </c>
      <c r="CI26" s="108">
        <v>76</v>
      </c>
      <c r="CJ26" s="108">
        <v>87</v>
      </c>
      <c r="CK26" s="108">
        <v>47</v>
      </c>
      <c r="CL26" s="108">
        <v>42</v>
      </c>
      <c r="CM26" s="108">
        <v>50</v>
      </c>
      <c r="CN26" s="108">
        <v>37</v>
      </c>
      <c r="CO26" s="108">
        <v>18</v>
      </c>
      <c r="CP26" s="108">
        <v>32</v>
      </c>
      <c r="CQ26" s="108">
        <v>81</v>
      </c>
      <c r="CR26" s="108">
        <v>95</v>
      </c>
      <c r="CS26" s="108">
        <v>14</v>
      </c>
      <c r="CT26" s="108">
        <v>31</v>
      </c>
      <c r="CU26" s="108">
        <v>58</v>
      </c>
      <c r="CV26" s="108">
        <v>78</v>
      </c>
      <c r="CW26" s="108">
        <v>47</v>
      </c>
      <c r="CX26" s="109">
        <v>53</v>
      </c>
      <c r="CY26" s="11"/>
    </row>
    <row r="27" spans="1:103" x14ac:dyDescent="0.55000000000000004">
      <c r="A27" s="11"/>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1"/>
      <c r="AU27" s="11"/>
      <c r="AV27" s="95">
        <f t="shared" ca="1" si="1"/>
        <v>87</v>
      </c>
      <c r="AW27" s="94">
        <f t="shared" ca="1" si="1"/>
        <v>71</v>
      </c>
      <c r="AX27" s="94">
        <f t="shared" ca="1" si="1"/>
        <v>89</v>
      </c>
      <c r="AY27" s="94">
        <f t="shared" ca="1" si="1"/>
        <v>4</v>
      </c>
      <c r="AZ27" s="94">
        <f t="shared" ca="1" si="1"/>
        <v>95</v>
      </c>
      <c r="BA27" s="94">
        <f t="shared" ca="1" si="1"/>
        <v>87</v>
      </c>
      <c r="BB27" s="94">
        <f t="shared" ca="1" si="1"/>
        <v>52</v>
      </c>
      <c r="BC27" s="94">
        <f t="shared" ca="1" si="1"/>
        <v>25</v>
      </c>
      <c r="BD27" s="94">
        <f t="shared" ca="1" si="1"/>
        <v>66</v>
      </c>
      <c r="BE27" s="94">
        <f t="shared" ca="1" si="1"/>
        <v>66</v>
      </c>
      <c r="BF27" s="94">
        <f t="shared" ca="1" si="1"/>
        <v>96</v>
      </c>
      <c r="BG27" s="94">
        <f t="shared" ca="1" si="1"/>
        <v>60</v>
      </c>
      <c r="BH27" s="94">
        <f t="shared" ca="1" si="1"/>
        <v>69</v>
      </c>
      <c r="BI27" s="94">
        <f t="shared" ca="1" si="1"/>
        <v>22</v>
      </c>
      <c r="BJ27" s="94">
        <f t="shared" ca="1" si="1"/>
        <v>6</v>
      </c>
      <c r="BK27" s="94">
        <f t="shared" ca="1" si="1"/>
        <v>35</v>
      </c>
      <c r="BL27" s="94">
        <f t="shared" ca="1" si="3"/>
        <v>96</v>
      </c>
      <c r="BM27" s="94">
        <f t="shared" ca="1" si="3"/>
        <v>85</v>
      </c>
      <c r="BN27" s="94">
        <f t="shared" ca="1" si="3"/>
        <v>89</v>
      </c>
      <c r="BO27" s="94">
        <f t="shared" ca="1" si="3"/>
        <v>41</v>
      </c>
      <c r="BP27" s="94">
        <f t="shared" ca="1" si="3"/>
        <v>12</v>
      </c>
      <c r="BQ27" s="94">
        <f t="shared" ca="1" si="3"/>
        <v>66</v>
      </c>
      <c r="BR27" s="94">
        <f t="shared" ca="1" si="3"/>
        <v>48</v>
      </c>
      <c r="BS27" s="94">
        <f t="shared" ca="1" si="3"/>
        <v>1</v>
      </c>
      <c r="BT27" s="94">
        <f t="shared" ca="1" si="3"/>
        <v>14</v>
      </c>
      <c r="BU27" s="94">
        <f t="shared" ca="1" si="3"/>
        <v>28</v>
      </c>
      <c r="BV27" s="99">
        <f t="shared" ca="1" si="3"/>
        <v>6</v>
      </c>
      <c r="BW27" s="11"/>
      <c r="BX27" s="107">
        <v>84</v>
      </c>
      <c r="BY27" s="108">
        <v>55</v>
      </c>
      <c r="BZ27" s="108">
        <v>91</v>
      </c>
      <c r="CA27" s="108">
        <v>49</v>
      </c>
      <c r="CB27" s="108">
        <v>47</v>
      </c>
      <c r="CC27" s="108">
        <v>75</v>
      </c>
      <c r="CD27" s="108">
        <v>46</v>
      </c>
      <c r="CE27" s="108">
        <v>40</v>
      </c>
      <c r="CF27" s="108">
        <v>58</v>
      </c>
      <c r="CG27" s="108">
        <v>20</v>
      </c>
      <c r="CH27" s="108">
        <v>83</v>
      </c>
      <c r="CI27" s="108">
        <v>45</v>
      </c>
      <c r="CJ27" s="108">
        <v>98</v>
      </c>
      <c r="CK27" s="108">
        <v>67</v>
      </c>
      <c r="CL27" s="108">
        <v>32</v>
      </c>
      <c r="CM27" s="108">
        <v>7</v>
      </c>
      <c r="CN27" s="108">
        <v>23</v>
      </c>
      <c r="CO27" s="108">
        <v>58</v>
      </c>
      <c r="CP27" s="108">
        <v>29</v>
      </c>
      <c r="CQ27" s="108">
        <v>93</v>
      </c>
      <c r="CR27" s="108">
        <v>70</v>
      </c>
      <c r="CS27" s="108">
        <v>36</v>
      </c>
      <c r="CT27" s="108">
        <v>97</v>
      </c>
      <c r="CU27" s="108">
        <v>81</v>
      </c>
      <c r="CV27" s="108">
        <v>46</v>
      </c>
      <c r="CW27" s="108">
        <v>85</v>
      </c>
      <c r="CX27" s="109">
        <v>3</v>
      </c>
      <c r="CY27" s="11"/>
    </row>
    <row r="28" spans="1:103" x14ac:dyDescent="0.55000000000000004">
      <c r="A28" s="11"/>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1"/>
      <c r="AU28" s="11"/>
      <c r="AV28" s="95">
        <f t="shared" ca="1" si="1"/>
        <v>85</v>
      </c>
      <c r="AW28" s="94">
        <f t="shared" ca="1" si="1"/>
        <v>35</v>
      </c>
      <c r="AX28" s="94">
        <f t="shared" ca="1" si="1"/>
        <v>17</v>
      </c>
      <c r="AY28" s="94">
        <f t="shared" ca="1" si="1"/>
        <v>37</v>
      </c>
      <c r="AZ28" s="94">
        <f t="shared" ca="1" si="1"/>
        <v>2</v>
      </c>
      <c r="BA28" s="94">
        <f t="shared" ca="1" si="1"/>
        <v>13</v>
      </c>
      <c r="BB28" s="94">
        <f t="shared" ref="BB28:BQ43" ca="1" si="4">RANDBETWEEN(1, 100)</f>
        <v>92</v>
      </c>
      <c r="BC28" s="94">
        <f t="shared" ca="1" si="4"/>
        <v>63</v>
      </c>
      <c r="BD28" s="94">
        <f t="shared" ca="1" si="4"/>
        <v>16</v>
      </c>
      <c r="BE28" s="94">
        <f t="shared" ca="1" si="4"/>
        <v>56</v>
      </c>
      <c r="BF28" s="94">
        <f t="shared" ca="1" si="4"/>
        <v>38</v>
      </c>
      <c r="BG28" s="94">
        <f t="shared" ca="1" si="4"/>
        <v>16</v>
      </c>
      <c r="BH28" s="94">
        <f t="shared" ca="1" si="4"/>
        <v>35</v>
      </c>
      <c r="BI28" s="94">
        <f t="shared" ca="1" si="4"/>
        <v>9</v>
      </c>
      <c r="BJ28" s="94">
        <f t="shared" ca="1" si="4"/>
        <v>84</v>
      </c>
      <c r="BK28" s="94">
        <f t="shared" ca="1" si="4"/>
        <v>22</v>
      </c>
      <c r="BL28" s="94">
        <f t="shared" ca="1" si="4"/>
        <v>40</v>
      </c>
      <c r="BM28" s="94">
        <f t="shared" ca="1" si="4"/>
        <v>95</v>
      </c>
      <c r="BN28" s="94">
        <f t="shared" ca="1" si="4"/>
        <v>61</v>
      </c>
      <c r="BO28" s="94">
        <f t="shared" ca="1" si="4"/>
        <v>35</v>
      </c>
      <c r="BP28" s="94">
        <f t="shared" ca="1" si="4"/>
        <v>57</v>
      </c>
      <c r="BQ28" s="94">
        <f t="shared" ca="1" si="4"/>
        <v>13</v>
      </c>
      <c r="BR28" s="94">
        <f t="shared" ca="1" si="3"/>
        <v>92</v>
      </c>
      <c r="BS28" s="94">
        <f t="shared" ca="1" si="3"/>
        <v>85</v>
      </c>
      <c r="BT28" s="94">
        <f t="shared" ca="1" si="3"/>
        <v>9</v>
      </c>
      <c r="BU28" s="94">
        <f t="shared" ca="1" si="3"/>
        <v>28</v>
      </c>
      <c r="BV28" s="99">
        <f t="shared" ca="1" si="3"/>
        <v>81</v>
      </c>
      <c r="BW28" s="11"/>
      <c r="BX28" s="107">
        <v>64</v>
      </c>
      <c r="BY28" s="108">
        <v>10</v>
      </c>
      <c r="BZ28" s="108">
        <v>59</v>
      </c>
      <c r="CA28" s="108">
        <v>89</v>
      </c>
      <c r="CB28" s="108">
        <v>95</v>
      </c>
      <c r="CC28" s="108">
        <v>99</v>
      </c>
      <c r="CD28" s="108">
        <v>70</v>
      </c>
      <c r="CE28" s="108">
        <v>99</v>
      </c>
      <c r="CF28" s="108">
        <v>71</v>
      </c>
      <c r="CG28" s="108">
        <v>59</v>
      </c>
      <c r="CH28" s="108">
        <v>48</v>
      </c>
      <c r="CI28" s="108">
        <v>64</v>
      </c>
      <c r="CJ28" s="108">
        <v>60</v>
      </c>
      <c r="CK28" s="108">
        <v>16</v>
      </c>
      <c r="CL28" s="108">
        <v>80</v>
      </c>
      <c r="CM28" s="108">
        <v>54</v>
      </c>
      <c r="CN28" s="108">
        <v>22</v>
      </c>
      <c r="CO28" s="108">
        <v>77</v>
      </c>
      <c r="CP28" s="108">
        <v>70</v>
      </c>
      <c r="CQ28" s="108">
        <v>22</v>
      </c>
      <c r="CR28" s="108">
        <v>100</v>
      </c>
      <c r="CS28" s="108">
        <v>37</v>
      </c>
      <c r="CT28" s="108">
        <v>98</v>
      </c>
      <c r="CU28" s="108">
        <v>8</v>
      </c>
      <c r="CV28" s="108">
        <v>27</v>
      </c>
      <c r="CW28" s="108">
        <v>81</v>
      </c>
      <c r="CX28" s="109">
        <v>85</v>
      </c>
      <c r="CY28" s="11"/>
    </row>
    <row r="29" spans="1:103" x14ac:dyDescent="0.55000000000000004">
      <c r="A29" s="11"/>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1"/>
      <c r="AU29" s="11"/>
      <c r="AV29" s="95">
        <f t="shared" ref="AV29:BK44" ca="1" si="5">RANDBETWEEN(1, 100)</f>
        <v>85</v>
      </c>
      <c r="AW29" s="94">
        <f t="shared" ca="1" si="5"/>
        <v>19</v>
      </c>
      <c r="AX29" s="94">
        <f t="shared" ca="1" si="5"/>
        <v>29</v>
      </c>
      <c r="AY29" s="94">
        <f t="shared" ca="1" si="5"/>
        <v>48</v>
      </c>
      <c r="AZ29" s="94">
        <f t="shared" ca="1" si="5"/>
        <v>2</v>
      </c>
      <c r="BA29" s="94">
        <f t="shared" ca="1" si="5"/>
        <v>98</v>
      </c>
      <c r="BB29" s="94">
        <f t="shared" ca="1" si="5"/>
        <v>78</v>
      </c>
      <c r="BC29" s="94">
        <f t="shared" ca="1" si="5"/>
        <v>31</v>
      </c>
      <c r="BD29" s="94">
        <f t="shared" ca="1" si="5"/>
        <v>31</v>
      </c>
      <c r="BE29" s="94">
        <f t="shared" ca="1" si="5"/>
        <v>25</v>
      </c>
      <c r="BF29" s="94">
        <f t="shared" ca="1" si="5"/>
        <v>27</v>
      </c>
      <c r="BG29" s="94">
        <f t="shared" ca="1" si="5"/>
        <v>15</v>
      </c>
      <c r="BH29" s="94">
        <f t="shared" ca="1" si="5"/>
        <v>63</v>
      </c>
      <c r="BI29" s="94">
        <f t="shared" ca="1" si="5"/>
        <v>19</v>
      </c>
      <c r="BJ29" s="94">
        <f t="shared" ca="1" si="5"/>
        <v>47</v>
      </c>
      <c r="BK29" s="94">
        <f t="shared" ca="1" si="5"/>
        <v>80</v>
      </c>
      <c r="BL29" s="94">
        <f t="shared" ca="1" si="4"/>
        <v>35</v>
      </c>
      <c r="BM29" s="94">
        <f t="shared" ca="1" si="4"/>
        <v>34</v>
      </c>
      <c r="BN29" s="94">
        <f t="shared" ca="1" si="4"/>
        <v>84</v>
      </c>
      <c r="BO29" s="94">
        <f t="shared" ca="1" si="4"/>
        <v>63</v>
      </c>
      <c r="BP29" s="94">
        <f t="shared" ca="1" si="4"/>
        <v>64</v>
      </c>
      <c r="BQ29" s="94">
        <f t="shared" ca="1" si="4"/>
        <v>13</v>
      </c>
      <c r="BR29" s="94">
        <f t="shared" ca="1" si="3"/>
        <v>5</v>
      </c>
      <c r="BS29" s="94">
        <f t="shared" ca="1" si="3"/>
        <v>48</v>
      </c>
      <c r="BT29" s="94">
        <f t="shared" ca="1" si="3"/>
        <v>28</v>
      </c>
      <c r="BU29" s="94">
        <f t="shared" ca="1" si="3"/>
        <v>78</v>
      </c>
      <c r="BV29" s="99">
        <f t="shared" ca="1" si="3"/>
        <v>100</v>
      </c>
      <c r="BW29" s="11"/>
      <c r="BX29" s="107">
        <v>46</v>
      </c>
      <c r="BY29" s="108">
        <v>16</v>
      </c>
      <c r="BZ29" s="108">
        <v>46</v>
      </c>
      <c r="CA29" s="108">
        <v>96</v>
      </c>
      <c r="CB29" s="108">
        <v>8</v>
      </c>
      <c r="CC29" s="108">
        <v>43</v>
      </c>
      <c r="CD29" s="108">
        <v>13</v>
      </c>
      <c r="CE29" s="108">
        <v>67</v>
      </c>
      <c r="CF29" s="108">
        <v>62</v>
      </c>
      <c r="CG29" s="108">
        <v>98</v>
      </c>
      <c r="CH29" s="108">
        <v>70</v>
      </c>
      <c r="CI29" s="108">
        <v>14</v>
      </c>
      <c r="CJ29" s="108">
        <v>85</v>
      </c>
      <c r="CK29" s="108">
        <v>80</v>
      </c>
      <c r="CL29" s="108">
        <v>21</v>
      </c>
      <c r="CM29" s="108">
        <v>59</v>
      </c>
      <c r="CN29" s="108">
        <v>67</v>
      </c>
      <c r="CO29" s="108">
        <v>65</v>
      </c>
      <c r="CP29" s="108">
        <v>99</v>
      </c>
      <c r="CQ29" s="108">
        <v>76</v>
      </c>
      <c r="CR29" s="108">
        <v>42</v>
      </c>
      <c r="CS29" s="108">
        <v>21</v>
      </c>
      <c r="CT29" s="108">
        <v>72</v>
      </c>
      <c r="CU29" s="108">
        <v>63</v>
      </c>
      <c r="CV29" s="108">
        <v>48</v>
      </c>
      <c r="CW29" s="108">
        <v>83</v>
      </c>
      <c r="CX29" s="109">
        <v>41</v>
      </c>
      <c r="CY29" s="11"/>
    </row>
    <row r="30" spans="1:103" x14ac:dyDescent="0.55000000000000004">
      <c r="A30" s="11"/>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1"/>
      <c r="AU30" s="11"/>
      <c r="AV30" s="95">
        <f t="shared" ca="1" si="5"/>
        <v>35</v>
      </c>
      <c r="AW30" s="94">
        <f t="shared" ca="1" si="5"/>
        <v>15</v>
      </c>
      <c r="AX30" s="94">
        <f t="shared" ca="1" si="5"/>
        <v>11</v>
      </c>
      <c r="AY30" s="94">
        <f t="shared" ca="1" si="5"/>
        <v>51</v>
      </c>
      <c r="AZ30" s="94">
        <f t="shared" ca="1" si="5"/>
        <v>100</v>
      </c>
      <c r="BA30" s="94">
        <f t="shared" ca="1" si="5"/>
        <v>79</v>
      </c>
      <c r="BB30" s="94">
        <f t="shared" ca="1" si="5"/>
        <v>56</v>
      </c>
      <c r="BC30" s="94">
        <f t="shared" ca="1" si="5"/>
        <v>95</v>
      </c>
      <c r="BD30" s="94">
        <f t="shared" ca="1" si="5"/>
        <v>89</v>
      </c>
      <c r="BE30" s="94">
        <f t="shared" ca="1" si="5"/>
        <v>54</v>
      </c>
      <c r="BF30" s="94">
        <f t="shared" ca="1" si="5"/>
        <v>15</v>
      </c>
      <c r="BG30" s="94">
        <f t="shared" ca="1" si="5"/>
        <v>30</v>
      </c>
      <c r="BH30" s="94">
        <f t="shared" ca="1" si="5"/>
        <v>26</v>
      </c>
      <c r="BI30" s="94">
        <f t="shared" ca="1" si="5"/>
        <v>53</v>
      </c>
      <c r="BJ30" s="94">
        <f t="shared" ca="1" si="5"/>
        <v>52</v>
      </c>
      <c r="BK30" s="94">
        <f t="shared" ca="1" si="5"/>
        <v>37</v>
      </c>
      <c r="BL30" s="94">
        <f t="shared" ca="1" si="4"/>
        <v>59</v>
      </c>
      <c r="BM30" s="94">
        <f t="shared" ca="1" si="4"/>
        <v>91</v>
      </c>
      <c r="BN30" s="94">
        <f t="shared" ca="1" si="4"/>
        <v>17</v>
      </c>
      <c r="BO30" s="94">
        <f t="shared" ca="1" si="4"/>
        <v>82</v>
      </c>
      <c r="BP30" s="94">
        <f t="shared" ca="1" si="4"/>
        <v>14</v>
      </c>
      <c r="BQ30" s="94">
        <f t="shared" ca="1" si="4"/>
        <v>82</v>
      </c>
      <c r="BR30" s="94">
        <f t="shared" ca="1" si="3"/>
        <v>70</v>
      </c>
      <c r="BS30" s="94">
        <f t="shared" ca="1" si="3"/>
        <v>56</v>
      </c>
      <c r="BT30" s="94">
        <f t="shared" ca="1" si="3"/>
        <v>16</v>
      </c>
      <c r="BU30" s="94">
        <f t="shared" ca="1" si="3"/>
        <v>97</v>
      </c>
      <c r="BV30" s="99">
        <f t="shared" ca="1" si="3"/>
        <v>39</v>
      </c>
      <c r="BW30" s="11"/>
      <c r="BX30" s="107">
        <v>7</v>
      </c>
      <c r="BY30" s="108">
        <v>91</v>
      </c>
      <c r="BZ30" s="108">
        <v>41</v>
      </c>
      <c r="CA30" s="108">
        <v>51</v>
      </c>
      <c r="CB30" s="108">
        <v>78</v>
      </c>
      <c r="CC30" s="108">
        <v>37</v>
      </c>
      <c r="CD30" s="108">
        <v>17</v>
      </c>
      <c r="CE30" s="108">
        <v>3</v>
      </c>
      <c r="CF30" s="108">
        <v>94</v>
      </c>
      <c r="CG30" s="108">
        <v>91</v>
      </c>
      <c r="CH30" s="108">
        <v>31</v>
      </c>
      <c r="CI30" s="108">
        <v>76</v>
      </c>
      <c r="CJ30" s="108">
        <v>16</v>
      </c>
      <c r="CK30" s="108">
        <v>83</v>
      </c>
      <c r="CL30" s="108">
        <v>9</v>
      </c>
      <c r="CM30" s="108">
        <v>55</v>
      </c>
      <c r="CN30" s="108">
        <v>85</v>
      </c>
      <c r="CO30" s="108">
        <v>14</v>
      </c>
      <c r="CP30" s="108">
        <v>31</v>
      </c>
      <c r="CQ30" s="108">
        <v>31</v>
      </c>
      <c r="CR30" s="108">
        <v>73</v>
      </c>
      <c r="CS30" s="108">
        <v>51</v>
      </c>
      <c r="CT30" s="108">
        <v>93</v>
      </c>
      <c r="CU30" s="108">
        <v>64</v>
      </c>
      <c r="CV30" s="108">
        <v>13</v>
      </c>
      <c r="CW30" s="108">
        <v>91</v>
      </c>
      <c r="CX30" s="109">
        <v>64</v>
      </c>
      <c r="CY30" s="11"/>
    </row>
    <row r="31" spans="1:103" x14ac:dyDescent="0.55000000000000004">
      <c r="A31" s="11"/>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1"/>
      <c r="AU31" s="11"/>
      <c r="AV31" s="95">
        <f t="shared" ca="1" si="5"/>
        <v>32</v>
      </c>
      <c r="AW31" s="94">
        <f t="shared" ca="1" si="5"/>
        <v>57</v>
      </c>
      <c r="AX31" s="94">
        <f t="shared" ca="1" si="5"/>
        <v>61</v>
      </c>
      <c r="AY31" s="94">
        <f t="shared" ca="1" si="5"/>
        <v>75</v>
      </c>
      <c r="AZ31" s="94">
        <f t="shared" ca="1" si="5"/>
        <v>55</v>
      </c>
      <c r="BA31" s="94">
        <f t="shared" ca="1" si="5"/>
        <v>78</v>
      </c>
      <c r="BB31" s="94">
        <f t="shared" ca="1" si="5"/>
        <v>16</v>
      </c>
      <c r="BC31" s="94">
        <f t="shared" ca="1" si="5"/>
        <v>20</v>
      </c>
      <c r="BD31" s="94">
        <f t="shared" ca="1" si="5"/>
        <v>63</v>
      </c>
      <c r="BE31" s="94">
        <f t="shared" ca="1" si="5"/>
        <v>95</v>
      </c>
      <c r="BF31" s="94">
        <f t="shared" ca="1" si="5"/>
        <v>39</v>
      </c>
      <c r="BG31" s="94">
        <f t="shared" ca="1" si="5"/>
        <v>82</v>
      </c>
      <c r="BH31" s="94">
        <f t="shared" ca="1" si="5"/>
        <v>58</v>
      </c>
      <c r="BI31" s="94">
        <f t="shared" ca="1" si="5"/>
        <v>88</v>
      </c>
      <c r="BJ31" s="94">
        <f t="shared" ca="1" si="5"/>
        <v>33</v>
      </c>
      <c r="BK31" s="94">
        <f t="shared" ca="1" si="5"/>
        <v>40</v>
      </c>
      <c r="BL31" s="94">
        <f t="shared" ca="1" si="4"/>
        <v>93</v>
      </c>
      <c r="BM31" s="94">
        <f t="shared" ca="1" si="4"/>
        <v>21</v>
      </c>
      <c r="BN31" s="94">
        <f t="shared" ca="1" si="4"/>
        <v>96</v>
      </c>
      <c r="BO31" s="94">
        <f t="shared" ca="1" si="4"/>
        <v>1</v>
      </c>
      <c r="BP31" s="94">
        <f t="shared" ca="1" si="4"/>
        <v>10</v>
      </c>
      <c r="BQ31" s="94">
        <f t="shared" ca="1" si="4"/>
        <v>15</v>
      </c>
      <c r="BR31" s="94">
        <f t="shared" ca="1" si="3"/>
        <v>98</v>
      </c>
      <c r="BS31" s="94">
        <f t="shared" ca="1" si="3"/>
        <v>95</v>
      </c>
      <c r="BT31" s="94">
        <f t="shared" ca="1" si="3"/>
        <v>23</v>
      </c>
      <c r="BU31" s="94">
        <f t="shared" ca="1" si="3"/>
        <v>40</v>
      </c>
      <c r="BV31" s="99">
        <f t="shared" ca="1" si="3"/>
        <v>12</v>
      </c>
      <c r="BW31" s="11"/>
      <c r="BX31" s="107">
        <v>24</v>
      </c>
      <c r="BY31" s="108">
        <v>72</v>
      </c>
      <c r="BZ31" s="108">
        <v>30</v>
      </c>
      <c r="CA31" s="108">
        <v>6</v>
      </c>
      <c r="CB31" s="108">
        <v>13</v>
      </c>
      <c r="CC31" s="108">
        <v>94</v>
      </c>
      <c r="CD31" s="108">
        <v>92</v>
      </c>
      <c r="CE31" s="108">
        <v>69</v>
      </c>
      <c r="CF31" s="108">
        <v>84</v>
      </c>
      <c r="CG31" s="108">
        <v>93</v>
      </c>
      <c r="CH31" s="108">
        <v>71</v>
      </c>
      <c r="CI31" s="108">
        <v>56</v>
      </c>
      <c r="CJ31" s="108">
        <v>82</v>
      </c>
      <c r="CK31" s="108">
        <v>28</v>
      </c>
      <c r="CL31" s="108">
        <v>39</v>
      </c>
      <c r="CM31" s="108">
        <v>49</v>
      </c>
      <c r="CN31" s="108">
        <v>37</v>
      </c>
      <c r="CO31" s="108">
        <v>72</v>
      </c>
      <c r="CP31" s="108">
        <v>47</v>
      </c>
      <c r="CQ31" s="108">
        <v>93</v>
      </c>
      <c r="CR31" s="108">
        <v>68</v>
      </c>
      <c r="CS31" s="108">
        <v>93</v>
      </c>
      <c r="CT31" s="108">
        <v>88</v>
      </c>
      <c r="CU31" s="108">
        <v>55</v>
      </c>
      <c r="CV31" s="108">
        <v>27</v>
      </c>
      <c r="CW31" s="108">
        <v>78</v>
      </c>
      <c r="CX31" s="109">
        <v>25</v>
      </c>
      <c r="CY31" s="11"/>
    </row>
    <row r="32" spans="1:103" x14ac:dyDescent="0.55000000000000004">
      <c r="A32" s="11"/>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1"/>
      <c r="AU32" s="11"/>
      <c r="AV32" s="95">
        <f t="shared" ca="1" si="5"/>
        <v>5</v>
      </c>
      <c r="AW32" s="94">
        <f t="shared" ca="1" si="5"/>
        <v>80</v>
      </c>
      <c r="AX32" s="94">
        <f t="shared" ca="1" si="5"/>
        <v>1</v>
      </c>
      <c r="AY32" s="94">
        <f t="shared" ca="1" si="5"/>
        <v>35</v>
      </c>
      <c r="AZ32" s="94">
        <f t="shared" ca="1" si="5"/>
        <v>48</v>
      </c>
      <c r="BA32" s="94">
        <f t="shared" ca="1" si="5"/>
        <v>20</v>
      </c>
      <c r="BB32" s="94">
        <f t="shared" ca="1" si="5"/>
        <v>65</v>
      </c>
      <c r="BC32" s="94">
        <f t="shared" ca="1" si="5"/>
        <v>75</v>
      </c>
      <c r="BD32" s="94">
        <f t="shared" ca="1" si="5"/>
        <v>92</v>
      </c>
      <c r="BE32" s="94">
        <f t="shared" ca="1" si="5"/>
        <v>10</v>
      </c>
      <c r="BF32" s="94">
        <f t="shared" ca="1" si="5"/>
        <v>36</v>
      </c>
      <c r="BG32" s="94">
        <f t="shared" ca="1" si="5"/>
        <v>78</v>
      </c>
      <c r="BH32" s="94">
        <f t="shared" ca="1" si="5"/>
        <v>90</v>
      </c>
      <c r="BI32" s="94">
        <f t="shared" ca="1" si="5"/>
        <v>94</v>
      </c>
      <c r="BJ32" s="94">
        <f t="shared" ca="1" si="5"/>
        <v>92</v>
      </c>
      <c r="BK32" s="94">
        <f t="shared" ca="1" si="5"/>
        <v>26</v>
      </c>
      <c r="BL32" s="94">
        <f t="shared" ca="1" si="4"/>
        <v>40</v>
      </c>
      <c r="BM32" s="94">
        <f t="shared" ca="1" si="4"/>
        <v>11</v>
      </c>
      <c r="BN32" s="94">
        <f t="shared" ca="1" si="4"/>
        <v>59</v>
      </c>
      <c r="BO32" s="94">
        <f t="shared" ca="1" si="4"/>
        <v>69</v>
      </c>
      <c r="BP32" s="94">
        <f t="shared" ca="1" si="4"/>
        <v>88</v>
      </c>
      <c r="BQ32" s="94">
        <f t="shared" ca="1" si="4"/>
        <v>48</v>
      </c>
      <c r="BR32" s="94">
        <f t="shared" ca="1" si="3"/>
        <v>94</v>
      </c>
      <c r="BS32" s="94">
        <f t="shared" ca="1" si="3"/>
        <v>26</v>
      </c>
      <c r="BT32" s="94">
        <f t="shared" ca="1" si="3"/>
        <v>8</v>
      </c>
      <c r="BU32" s="94">
        <f t="shared" ca="1" si="3"/>
        <v>93</v>
      </c>
      <c r="BV32" s="99">
        <f t="shared" ca="1" si="3"/>
        <v>51</v>
      </c>
      <c r="BW32" s="11"/>
      <c r="BX32" s="107">
        <v>86</v>
      </c>
      <c r="BY32" s="108">
        <v>79</v>
      </c>
      <c r="BZ32" s="108">
        <v>16</v>
      </c>
      <c r="CA32" s="108">
        <v>95</v>
      </c>
      <c r="CB32" s="108">
        <v>16</v>
      </c>
      <c r="CC32" s="108">
        <v>80</v>
      </c>
      <c r="CD32" s="108">
        <v>53</v>
      </c>
      <c r="CE32" s="108">
        <v>20</v>
      </c>
      <c r="CF32" s="108">
        <v>99</v>
      </c>
      <c r="CG32" s="108">
        <v>36</v>
      </c>
      <c r="CH32" s="108">
        <v>86</v>
      </c>
      <c r="CI32" s="108">
        <v>77</v>
      </c>
      <c r="CJ32" s="108">
        <v>68</v>
      </c>
      <c r="CK32" s="108">
        <v>24</v>
      </c>
      <c r="CL32" s="108">
        <v>62</v>
      </c>
      <c r="CM32" s="108">
        <v>43</v>
      </c>
      <c r="CN32" s="108">
        <v>20</v>
      </c>
      <c r="CO32" s="108">
        <v>89</v>
      </c>
      <c r="CP32" s="108">
        <v>68</v>
      </c>
      <c r="CQ32" s="108">
        <v>46</v>
      </c>
      <c r="CR32" s="108">
        <v>61</v>
      </c>
      <c r="CS32" s="108">
        <v>80</v>
      </c>
      <c r="CT32" s="108">
        <v>66</v>
      </c>
      <c r="CU32" s="108">
        <v>2</v>
      </c>
      <c r="CV32" s="108">
        <v>61</v>
      </c>
      <c r="CW32" s="108">
        <v>23</v>
      </c>
      <c r="CX32" s="109">
        <v>73</v>
      </c>
      <c r="CY32" s="11"/>
    </row>
    <row r="33" spans="1:103" x14ac:dyDescent="0.55000000000000004">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95">
        <f t="shared" ca="1" si="5"/>
        <v>71</v>
      </c>
      <c r="AW33" s="94">
        <f t="shared" ca="1" si="5"/>
        <v>17</v>
      </c>
      <c r="AX33" s="94">
        <f t="shared" ca="1" si="5"/>
        <v>58</v>
      </c>
      <c r="AY33" s="94">
        <f t="shared" ca="1" si="5"/>
        <v>42</v>
      </c>
      <c r="AZ33" s="94">
        <f t="shared" ca="1" si="5"/>
        <v>92</v>
      </c>
      <c r="BA33" s="94">
        <f t="shared" ca="1" si="5"/>
        <v>93</v>
      </c>
      <c r="BB33" s="94">
        <f t="shared" ca="1" si="5"/>
        <v>75</v>
      </c>
      <c r="BC33" s="94">
        <f t="shared" ca="1" si="5"/>
        <v>99</v>
      </c>
      <c r="BD33" s="94">
        <f t="shared" ca="1" si="5"/>
        <v>83</v>
      </c>
      <c r="BE33" s="94">
        <f t="shared" ca="1" si="5"/>
        <v>4</v>
      </c>
      <c r="BF33" s="94">
        <f t="shared" ca="1" si="5"/>
        <v>98</v>
      </c>
      <c r="BG33" s="94">
        <f t="shared" ca="1" si="5"/>
        <v>51</v>
      </c>
      <c r="BH33" s="94">
        <f t="shared" ca="1" si="5"/>
        <v>24</v>
      </c>
      <c r="BI33" s="94">
        <f t="shared" ca="1" si="5"/>
        <v>81</v>
      </c>
      <c r="BJ33" s="94">
        <f t="shared" ca="1" si="5"/>
        <v>9</v>
      </c>
      <c r="BK33" s="94">
        <f t="shared" ca="1" si="5"/>
        <v>87</v>
      </c>
      <c r="BL33" s="94">
        <f t="shared" ca="1" si="4"/>
        <v>85</v>
      </c>
      <c r="BM33" s="94">
        <f t="shared" ca="1" si="4"/>
        <v>65</v>
      </c>
      <c r="BN33" s="94">
        <f t="shared" ca="1" si="4"/>
        <v>16</v>
      </c>
      <c r="BO33" s="94">
        <f t="shared" ca="1" si="4"/>
        <v>69</v>
      </c>
      <c r="BP33" s="94">
        <f t="shared" ca="1" si="4"/>
        <v>52</v>
      </c>
      <c r="BQ33" s="94">
        <f t="shared" ca="1" si="4"/>
        <v>26</v>
      </c>
      <c r="BR33" s="94">
        <f t="shared" ca="1" si="3"/>
        <v>50</v>
      </c>
      <c r="BS33" s="94">
        <f t="shared" ca="1" si="3"/>
        <v>27</v>
      </c>
      <c r="BT33" s="94">
        <f t="shared" ca="1" si="3"/>
        <v>8</v>
      </c>
      <c r="BU33" s="94">
        <f t="shared" ca="1" si="3"/>
        <v>55</v>
      </c>
      <c r="BV33" s="99">
        <f t="shared" ca="1" si="3"/>
        <v>97</v>
      </c>
      <c r="BW33" s="11"/>
      <c r="BX33" s="107">
        <v>4</v>
      </c>
      <c r="BY33" s="108">
        <v>72</v>
      </c>
      <c r="BZ33" s="108">
        <v>26</v>
      </c>
      <c r="CA33" s="108">
        <v>52</v>
      </c>
      <c r="CB33" s="108">
        <v>77</v>
      </c>
      <c r="CC33" s="108">
        <v>4</v>
      </c>
      <c r="CD33" s="108">
        <v>43</v>
      </c>
      <c r="CE33" s="108">
        <v>49</v>
      </c>
      <c r="CF33" s="108">
        <v>47</v>
      </c>
      <c r="CG33" s="108">
        <v>1</v>
      </c>
      <c r="CH33" s="108">
        <v>53</v>
      </c>
      <c r="CI33" s="108">
        <v>90</v>
      </c>
      <c r="CJ33" s="108">
        <v>27</v>
      </c>
      <c r="CK33" s="108">
        <v>75</v>
      </c>
      <c r="CL33" s="108">
        <v>33</v>
      </c>
      <c r="CM33" s="108">
        <v>2</v>
      </c>
      <c r="CN33" s="108">
        <v>61</v>
      </c>
      <c r="CO33" s="108">
        <v>21</v>
      </c>
      <c r="CP33" s="108">
        <v>34</v>
      </c>
      <c r="CQ33" s="108">
        <v>94</v>
      </c>
      <c r="CR33" s="108">
        <v>76</v>
      </c>
      <c r="CS33" s="108">
        <v>39</v>
      </c>
      <c r="CT33" s="108">
        <v>39</v>
      </c>
      <c r="CU33" s="108">
        <v>77</v>
      </c>
      <c r="CV33" s="108">
        <v>19</v>
      </c>
      <c r="CW33" s="108">
        <v>3</v>
      </c>
      <c r="CX33" s="109">
        <v>1</v>
      </c>
      <c r="CY33" s="11"/>
    </row>
    <row r="34" spans="1:103" x14ac:dyDescent="0.55000000000000004">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95">
        <f t="shared" ca="1" si="5"/>
        <v>41</v>
      </c>
      <c r="AW34" s="94">
        <f t="shared" ca="1" si="5"/>
        <v>46</v>
      </c>
      <c r="AX34" s="94">
        <f t="shared" ca="1" si="5"/>
        <v>26</v>
      </c>
      <c r="AY34" s="94">
        <f t="shared" ca="1" si="5"/>
        <v>59</v>
      </c>
      <c r="AZ34" s="94">
        <f t="shared" ca="1" si="5"/>
        <v>47</v>
      </c>
      <c r="BA34" s="94">
        <f t="shared" ca="1" si="5"/>
        <v>54</v>
      </c>
      <c r="BB34" s="94">
        <f t="shared" ca="1" si="5"/>
        <v>31</v>
      </c>
      <c r="BC34" s="94">
        <f t="shared" ca="1" si="5"/>
        <v>96</v>
      </c>
      <c r="BD34" s="94">
        <f t="shared" ca="1" si="5"/>
        <v>84</v>
      </c>
      <c r="BE34" s="94">
        <f t="shared" ca="1" si="5"/>
        <v>76</v>
      </c>
      <c r="BF34" s="94">
        <f t="shared" ca="1" si="5"/>
        <v>30</v>
      </c>
      <c r="BG34" s="94">
        <f t="shared" ca="1" si="5"/>
        <v>5</v>
      </c>
      <c r="BH34" s="94">
        <f t="shared" ca="1" si="5"/>
        <v>5</v>
      </c>
      <c r="BI34" s="94">
        <f t="shared" ca="1" si="5"/>
        <v>61</v>
      </c>
      <c r="BJ34" s="94">
        <f t="shared" ca="1" si="5"/>
        <v>54</v>
      </c>
      <c r="BK34" s="94">
        <f t="shared" ca="1" si="5"/>
        <v>75</v>
      </c>
      <c r="BL34" s="94">
        <f t="shared" ca="1" si="4"/>
        <v>90</v>
      </c>
      <c r="BM34" s="94">
        <f t="shared" ca="1" si="4"/>
        <v>40</v>
      </c>
      <c r="BN34" s="94">
        <f t="shared" ca="1" si="4"/>
        <v>71</v>
      </c>
      <c r="BO34" s="94">
        <f t="shared" ca="1" si="4"/>
        <v>50</v>
      </c>
      <c r="BP34" s="94">
        <f t="shared" ca="1" si="4"/>
        <v>63</v>
      </c>
      <c r="BQ34" s="94">
        <f t="shared" ca="1" si="4"/>
        <v>48</v>
      </c>
      <c r="BR34" s="94">
        <f t="shared" ca="1" si="3"/>
        <v>41</v>
      </c>
      <c r="BS34" s="94">
        <f t="shared" ca="1" si="3"/>
        <v>61</v>
      </c>
      <c r="BT34" s="94">
        <f t="shared" ca="1" si="3"/>
        <v>31</v>
      </c>
      <c r="BU34" s="94">
        <f t="shared" ca="1" si="3"/>
        <v>51</v>
      </c>
      <c r="BV34" s="99">
        <f t="shared" ca="1" si="3"/>
        <v>89</v>
      </c>
      <c r="BW34" s="11"/>
      <c r="BX34" s="107">
        <v>72</v>
      </c>
      <c r="BY34" s="108">
        <v>88</v>
      </c>
      <c r="BZ34" s="108">
        <v>17</v>
      </c>
      <c r="CA34" s="108">
        <v>39</v>
      </c>
      <c r="CB34" s="108">
        <v>99</v>
      </c>
      <c r="CC34" s="108">
        <v>48</v>
      </c>
      <c r="CD34" s="108">
        <v>94</v>
      </c>
      <c r="CE34" s="108">
        <v>63</v>
      </c>
      <c r="CF34" s="108">
        <v>100</v>
      </c>
      <c r="CG34" s="108">
        <v>23</v>
      </c>
      <c r="CH34" s="108">
        <v>39</v>
      </c>
      <c r="CI34" s="108">
        <v>13</v>
      </c>
      <c r="CJ34" s="108">
        <v>65</v>
      </c>
      <c r="CK34" s="108">
        <v>7</v>
      </c>
      <c r="CL34" s="108">
        <v>62</v>
      </c>
      <c r="CM34" s="108">
        <v>82</v>
      </c>
      <c r="CN34" s="108">
        <v>27</v>
      </c>
      <c r="CO34" s="108">
        <v>24</v>
      </c>
      <c r="CP34" s="108">
        <v>10</v>
      </c>
      <c r="CQ34" s="108">
        <v>3</v>
      </c>
      <c r="CR34" s="108">
        <v>37</v>
      </c>
      <c r="CS34" s="108">
        <v>31</v>
      </c>
      <c r="CT34" s="108">
        <v>20</v>
      </c>
      <c r="CU34" s="108">
        <v>35</v>
      </c>
      <c r="CV34" s="108">
        <v>43</v>
      </c>
      <c r="CW34" s="108">
        <v>83</v>
      </c>
      <c r="CX34" s="109">
        <v>60</v>
      </c>
      <c r="CY34" s="11"/>
    </row>
    <row r="35" spans="1:103" x14ac:dyDescent="0.55000000000000004">
      <c r="A35" s="11"/>
      <c r="B35" s="181" t="s">
        <v>101</v>
      </c>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3"/>
      <c r="AT35" s="11"/>
      <c r="AU35" s="11"/>
      <c r="AV35" s="95">
        <f t="shared" ca="1" si="5"/>
        <v>43</v>
      </c>
      <c r="AW35" s="94">
        <f t="shared" ca="1" si="5"/>
        <v>92</v>
      </c>
      <c r="AX35" s="94">
        <f t="shared" ca="1" si="5"/>
        <v>87</v>
      </c>
      <c r="AY35" s="94">
        <f t="shared" ca="1" si="5"/>
        <v>23</v>
      </c>
      <c r="AZ35" s="94">
        <f t="shared" ca="1" si="5"/>
        <v>35</v>
      </c>
      <c r="BA35" s="94">
        <f t="shared" ca="1" si="5"/>
        <v>75</v>
      </c>
      <c r="BB35" s="94">
        <f t="shared" ca="1" si="5"/>
        <v>96</v>
      </c>
      <c r="BC35" s="94">
        <f t="shared" ca="1" si="5"/>
        <v>6</v>
      </c>
      <c r="BD35" s="94">
        <f t="shared" ca="1" si="5"/>
        <v>96</v>
      </c>
      <c r="BE35" s="94">
        <f t="shared" ca="1" si="5"/>
        <v>27</v>
      </c>
      <c r="BF35" s="94">
        <f t="shared" ca="1" si="5"/>
        <v>26</v>
      </c>
      <c r="BG35" s="94">
        <f t="shared" ca="1" si="5"/>
        <v>99</v>
      </c>
      <c r="BH35" s="94">
        <f t="shared" ca="1" si="5"/>
        <v>83</v>
      </c>
      <c r="BI35" s="94">
        <f t="shared" ca="1" si="5"/>
        <v>95</v>
      </c>
      <c r="BJ35" s="94">
        <f t="shared" ca="1" si="5"/>
        <v>95</v>
      </c>
      <c r="BK35" s="94">
        <f t="shared" ca="1" si="5"/>
        <v>13</v>
      </c>
      <c r="BL35" s="94">
        <f t="shared" ca="1" si="4"/>
        <v>51</v>
      </c>
      <c r="BM35" s="94">
        <f t="shared" ca="1" si="4"/>
        <v>57</v>
      </c>
      <c r="BN35" s="94">
        <f t="shared" ca="1" si="4"/>
        <v>10</v>
      </c>
      <c r="BO35" s="94">
        <f t="shared" ca="1" si="4"/>
        <v>35</v>
      </c>
      <c r="BP35" s="94">
        <f t="shared" ca="1" si="4"/>
        <v>63</v>
      </c>
      <c r="BQ35" s="94">
        <f t="shared" ca="1" si="4"/>
        <v>63</v>
      </c>
      <c r="BR35" s="94">
        <f t="shared" ca="1" si="3"/>
        <v>55</v>
      </c>
      <c r="BS35" s="94">
        <f t="shared" ca="1" si="3"/>
        <v>8</v>
      </c>
      <c r="BT35" s="94">
        <f t="shared" ca="1" si="3"/>
        <v>73</v>
      </c>
      <c r="BU35" s="94">
        <f t="shared" ca="1" si="3"/>
        <v>73</v>
      </c>
      <c r="BV35" s="99">
        <f t="shared" ca="1" si="3"/>
        <v>37</v>
      </c>
      <c r="BW35" s="11"/>
      <c r="BX35" s="107">
        <v>14</v>
      </c>
      <c r="BY35" s="108">
        <v>19</v>
      </c>
      <c r="BZ35" s="108">
        <v>17</v>
      </c>
      <c r="CA35" s="108">
        <v>87</v>
      </c>
      <c r="CB35" s="108">
        <v>51</v>
      </c>
      <c r="CC35" s="108">
        <v>47</v>
      </c>
      <c r="CD35" s="108">
        <v>14</v>
      </c>
      <c r="CE35" s="108">
        <v>71</v>
      </c>
      <c r="CF35" s="108">
        <v>87</v>
      </c>
      <c r="CG35" s="108">
        <v>20</v>
      </c>
      <c r="CH35" s="108">
        <v>43</v>
      </c>
      <c r="CI35" s="108">
        <v>77</v>
      </c>
      <c r="CJ35" s="108">
        <v>91</v>
      </c>
      <c r="CK35" s="108">
        <v>64</v>
      </c>
      <c r="CL35" s="108">
        <v>75</v>
      </c>
      <c r="CM35" s="108">
        <v>51</v>
      </c>
      <c r="CN35" s="108">
        <v>13</v>
      </c>
      <c r="CO35" s="108">
        <v>17</v>
      </c>
      <c r="CP35" s="108">
        <v>15</v>
      </c>
      <c r="CQ35" s="108">
        <v>94</v>
      </c>
      <c r="CR35" s="108">
        <v>40</v>
      </c>
      <c r="CS35" s="108">
        <v>68</v>
      </c>
      <c r="CT35" s="108">
        <v>12</v>
      </c>
      <c r="CU35" s="108">
        <v>53</v>
      </c>
      <c r="CV35" s="108">
        <v>51</v>
      </c>
      <c r="CW35" s="108">
        <v>83</v>
      </c>
      <c r="CX35" s="109">
        <v>73</v>
      </c>
      <c r="CY35" s="11"/>
    </row>
    <row r="36" spans="1:103" x14ac:dyDescent="0.55000000000000004">
      <c r="A36" s="11"/>
      <c r="B36" s="172"/>
      <c r="C36" s="173"/>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4"/>
      <c r="AT36" s="11"/>
      <c r="AU36" s="11"/>
      <c r="AV36" s="95">
        <f t="shared" ca="1" si="5"/>
        <v>60</v>
      </c>
      <c r="AW36" s="94">
        <f t="shared" ca="1" si="5"/>
        <v>80</v>
      </c>
      <c r="AX36" s="94">
        <f t="shared" ca="1" si="5"/>
        <v>34</v>
      </c>
      <c r="AY36" s="94">
        <f t="shared" ca="1" si="5"/>
        <v>59</v>
      </c>
      <c r="AZ36" s="94">
        <f t="shared" ca="1" si="5"/>
        <v>65</v>
      </c>
      <c r="BA36" s="94">
        <f t="shared" ca="1" si="5"/>
        <v>55</v>
      </c>
      <c r="BB36" s="94">
        <f t="shared" ca="1" si="5"/>
        <v>53</v>
      </c>
      <c r="BC36" s="94">
        <f t="shared" ca="1" si="5"/>
        <v>3</v>
      </c>
      <c r="BD36" s="94">
        <f t="shared" ca="1" si="5"/>
        <v>36</v>
      </c>
      <c r="BE36" s="94">
        <f t="shared" ca="1" si="5"/>
        <v>13</v>
      </c>
      <c r="BF36" s="94">
        <f t="shared" ca="1" si="5"/>
        <v>84</v>
      </c>
      <c r="BG36" s="94">
        <f t="shared" ca="1" si="5"/>
        <v>10</v>
      </c>
      <c r="BH36" s="94">
        <f t="shared" ca="1" si="5"/>
        <v>2</v>
      </c>
      <c r="BI36" s="94">
        <f t="shared" ca="1" si="5"/>
        <v>10</v>
      </c>
      <c r="BJ36" s="94">
        <f t="shared" ca="1" si="5"/>
        <v>94</v>
      </c>
      <c r="BK36" s="94">
        <f t="shared" ca="1" si="5"/>
        <v>54</v>
      </c>
      <c r="BL36" s="94">
        <f t="shared" ca="1" si="4"/>
        <v>65</v>
      </c>
      <c r="BM36" s="94">
        <f t="shared" ca="1" si="4"/>
        <v>22</v>
      </c>
      <c r="BN36" s="94">
        <f t="shared" ca="1" si="4"/>
        <v>12</v>
      </c>
      <c r="BO36" s="94">
        <f t="shared" ca="1" si="4"/>
        <v>90</v>
      </c>
      <c r="BP36" s="94">
        <f t="shared" ca="1" si="4"/>
        <v>67</v>
      </c>
      <c r="BQ36" s="94">
        <f t="shared" ca="1" si="4"/>
        <v>52</v>
      </c>
      <c r="BR36" s="94">
        <f t="shared" ca="1" si="3"/>
        <v>83</v>
      </c>
      <c r="BS36" s="94">
        <f t="shared" ca="1" si="3"/>
        <v>48</v>
      </c>
      <c r="BT36" s="94">
        <f t="shared" ca="1" si="3"/>
        <v>94</v>
      </c>
      <c r="BU36" s="94">
        <f t="shared" ca="1" si="3"/>
        <v>3</v>
      </c>
      <c r="BV36" s="99">
        <f t="shared" ca="1" si="3"/>
        <v>69</v>
      </c>
      <c r="BW36" s="11"/>
      <c r="BX36" s="107">
        <v>95</v>
      </c>
      <c r="BY36" s="108">
        <v>52</v>
      </c>
      <c r="BZ36" s="108">
        <v>60</v>
      </c>
      <c r="CA36" s="108">
        <v>98</v>
      </c>
      <c r="CB36" s="108">
        <v>12</v>
      </c>
      <c r="CC36" s="108">
        <v>17</v>
      </c>
      <c r="CD36" s="108">
        <v>94</v>
      </c>
      <c r="CE36" s="108">
        <v>16</v>
      </c>
      <c r="CF36" s="108">
        <v>61</v>
      </c>
      <c r="CG36" s="108">
        <v>83</v>
      </c>
      <c r="CH36" s="108">
        <v>51</v>
      </c>
      <c r="CI36" s="108">
        <v>59</v>
      </c>
      <c r="CJ36" s="108">
        <v>16</v>
      </c>
      <c r="CK36" s="108">
        <v>89</v>
      </c>
      <c r="CL36" s="108">
        <v>100</v>
      </c>
      <c r="CM36" s="108">
        <v>76</v>
      </c>
      <c r="CN36" s="108">
        <v>23</v>
      </c>
      <c r="CO36" s="108">
        <v>27</v>
      </c>
      <c r="CP36" s="108">
        <v>46</v>
      </c>
      <c r="CQ36" s="108">
        <v>58</v>
      </c>
      <c r="CR36" s="108">
        <v>96</v>
      </c>
      <c r="CS36" s="108">
        <v>93</v>
      </c>
      <c r="CT36" s="108">
        <v>81</v>
      </c>
      <c r="CU36" s="108">
        <v>79</v>
      </c>
      <c r="CV36" s="108">
        <v>40</v>
      </c>
      <c r="CW36" s="108">
        <v>27</v>
      </c>
      <c r="CX36" s="109">
        <v>18</v>
      </c>
      <c r="CY36" s="11"/>
    </row>
    <row r="37" spans="1:103" x14ac:dyDescent="0.55000000000000004">
      <c r="A37" s="11"/>
      <c r="B37" s="175"/>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7"/>
      <c r="AT37" s="11"/>
      <c r="AU37" s="11"/>
      <c r="AV37" s="95">
        <f t="shared" ca="1" si="5"/>
        <v>22</v>
      </c>
      <c r="AW37" s="94">
        <f t="shared" ca="1" si="5"/>
        <v>48</v>
      </c>
      <c r="AX37" s="94">
        <f t="shared" ca="1" si="5"/>
        <v>87</v>
      </c>
      <c r="AY37" s="94">
        <f t="shared" ca="1" si="5"/>
        <v>59</v>
      </c>
      <c r="AZ37" s="94">
        <f t="shared" ca="1" si="5"/>
        <v>94</v>
      </c>
      <c r="BA37" s="94">
        <f t="shared" ca="1" si="5"/>
        <v>87</v>
      </c>
      <c r="BB37" s="94">
        <f t="shared" ca="1" si="5"/>
        <v>74</v>
      </c>
      <c r="BC37" s="94">
        <f t="shared" ca="1" si="5"/>
        <v>79</v>
      </c>
      <c r="BD37" s="94">
        <f t="shared" ca="1" si="5"/>
        <v>100</v>
      </c>
      <c r="BE37" s="94">
        <f t="shared" ca="1" si="5"/>
        <v>12</v>
      </c>
      <c r="BF37" s="94">
        <f t="shared" ca="1" si="5"/>
        <v>63</v>
      </c>
      <c r="BG37" s="94">
        <f t="shared" ca="1" si="5"/>
        <v>20</v>
      </c>
      <c r="BH37" s="94">
        <f t="shared" ca="1" si="5"/>
        <v>40</v>
      </c>
      <c r="BI37" s="94">
        <f t="shared" ca="1" si="5"/>
        <v>91</v>
      </c>
      <c r="BJ37" s="94">
        <f t="shared" ca="1" si="5"/>
        <v>74</v>
      </c>
      <c r="BK37" s="94">
        <f t="shared" ca="1" si="5"/>
        <v>61</v>
      </c>
      <c r="BL37" s="94">
        <f t="shared" ca="1" si="4"/>
        <v>89</v>
      </c>
      <c r="BM37" s="94">
        <f t="shared" ca="1" si="4"/>
        <v>33</v>
      </c>
      <c r="BN37" s="94">
        <f t="shared" ca="1" si="4"/>
        <v>86</v>
      </c>
      <c r="BO37" s="94">
        <f t="shared" ca="1" si="4"/>
        <v>22</v>
      </c>
      <c r="BP37" s="94">
        <f t="shared" ca="1" si="4"/>
        <v>47</v>
      </c>
      <c r="BQ37" s="94">
        <f t="shared" ca="1" si="4"/>
        <v>22</v>
      </c>
      <c r="BR37" s="94">
        <f t="shared" ca="1" si="3"/>
        <v>86</v>
      </c>
      <c r="BS37" s="94">
        <f t="shared" ca="1" si="3"/>
        <v>92</v>
      </c>
      <c r="BT37" s="94">
        <f t="shared" ca="1" si="3"/>
        <v>35</v>
      </c>
      <c r="BU37" s="94">
        <f t="shared" ca="1" si="3"/>
        <v>14</v>
      </c>
      <c r="BV37" s="99">
        <f t="shared" ca="1" si="3"/>
        <v>75</v>
      </c>
      <c r="BW37" s="11"/>
      <c r="BX37" s="107">
        <v>65</v>
      </c>
      <c r="BY37" s="108">
        <v>82</v>
      </c>
      <c r="BZ37" s="108">
        <v>31</v>
      </c>
      <c r="CA37" s="108">
        <v>75</v>
      </c>
      <c r="CB37" s="108">
        <v>70</v>
      </c>
      <c r="CC37" s="108">
        <v>44</v>
      </c>
      <c r="CD37" s="108">
        <v>33</v>
      </c>
      <c r="CE37" s="108">
        <v>9</v>
      </c>
      <c r="CF37" s="108">
        <v>10</v>
      </c>
      <c r="CG37" s="108">
        <v>58</v>
      </c>
      <c r="CH37" s="108">
        <v>50</v>
      </c>
      <c r="CI37" s="108">
        <v>94</v>
      </c>
      <c r="CJ37" s="108">
        <v>5</v>
      </c>
      <c r="CK37" s="108">
        <v>15</v>
      </c>
      <c r="CL37" s="108">
        <v>19</v>
      </c>
      <c r="CM37" s="108">
        <v>72</v>
      </c>
      <c r="CN37" s="108">
        <v>11</v>
      </c>
      <c r="CO37" s="108">
        <v>97</v>
      </c>
      <c r="CP37" s="108">
        <v>27</v>
      </c>
      <c r="CQ37" s="108">
        <v>59</v>
      </c>
      <c r="CR37" s="108">
        <v>7</v>
      </c>
      <c r="CS37" s="108">
        <v>52</v>
      </c>
      <c r="CT37" s="108">
        <v>95</v>
      </c>
      <c r="CU37" s="108">
        <v>11</v>
      </c>
      <c r="CV37" s="108">
        <v>78</v>
      </c>
      <c r="CW37" s="108">
        <v>98</v>
      </c>
      <c r="CX37" s="109">
        <v>19</v>
      </c>
      <c r="CY37" s="11"/>
    </row>
    <row r="38" spans="1:103" x14ac:dyDescent="0.55000000000000004">
      <c r="A38" s="11"/>
      <c r="B38" s="175"/>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7"/>
      <c r="AT38" s="11"/>
      <c r="AU38" s="11"/>
      <c r="AV38" s="95">
        <f t="shared" ca="1" si="5"/>
        <v>41</v>
      </c>
      <c r="AW38" s="94">
        <f t="shared" ca="1" si="5"/>
        <v>96</v>
      </c>
      <c r="AX38" s="94">
        <f t="shared" ca="1" si="5"/>
        <v>67</v>
      </c>
      <c r="AY38" s="94">
        <f t="shared" ca="1" si="5"/>
        <v>52</v>
      </c>
      <c r="AZ38" s="94">
        <f t="shared" ca="1" si="5"/>
        <v>13</v>
      </c>
      <c r="BA38" s="94">
        <f t="shared" ca="1" si="5"/>
        <v>2</v>
      </c>
      <c r="BB38" s="94">
        <f t="shared" ca="1" si="5"/>
        <v>16</v>
      </c>
      <c r="BC38" s="94">
        <f t="shared" ca="1" si="5"/>
        <v>22</v>
      </c>
      <c r="BD38" s="94">
        <f t="shared" ca="1" si="5"/>
        <v>2</v>
      </c>
      <c r="BE38" s="94">
        <f t="shared" ca="1" si="5"/>
        <v>34</v>
      </c>
      <c r="BF38" s="94">
        <f t="shared" ca="1" si="5"/>
        <v>27</v>
      </c>
      <c r="BG38" s="94">
        <f t="shared" ca="1" si="5"/>
        <v>98</v>
      </c>
      <c r="BH38" s="94">
        <f t="shared" ca="1" si="5"/>
        <v>86</v>
      </c>
      <c r="BI38" s="94">
        <f t="shared" ca="1" si="5"/>
        <v>12</v>
      </c>
      <c r="BJ38" s="94">
        <f t="shared" ca="1" si="5"/>
        <v>76</v>
      </c>
      <c r="BK38" s="94">
        <f t="shared" ca="1" si="5"/>
        <v>9</v>
      </c>
      <c r="BL38" s="94">
        <f t="shared" ca="1" si="4"/>
        <v>36</v>
      </c>
      <c r="BM38" s="94">
        <f t="shared" ca="1" si="4"/>
        <v>83</v>
      </c>
      <c r="BN38" s="94">
        <f t="shared" ca="1" si="4"/>
        <v>96</v>
      </c>
      <c r="BO38" s="94">
        <f t="shared" ca="1" si="4"/>
        <v>86</v>
      </c>
      <c r="BP38" s="94">
        <f t="shared" ca="1" si="4"/>
        <v>73</v>
      </c>
      <c r="BQ38" s="94">
        <f t="shared" ca="1" si="4"/>
        <v>60</v>
      </c>
      <c r="BR38" s="94">
        <f t="shared" ca="1" si="3"/>
        <v>48</v>
      </c>
      <c r="BS38" s="94">
        <f t="shared" ca="1" si="3"/>
        <v>100</v>
      </c>
      <c r="BT38" s="94">
        <f t="shared" ca="1" si="3"/>
        <v>50</v>
      </c>
      <c r="BU38" s="94">
        <f t="shared" ca="1" si="3"/>
        <v>54</v>
      </c>
      <c r="BV38" s="99">
        <f t="shared" ca="1" si="3"/>
        <v>71</v>
      </c>
      <c r="BW38" s="11"/>
      <c r="BX38" s="107">
        <v>48</v>
      </c>
      <c r="BY38" s="108">
        <v>81</v>
      </c>
      <c r="BZ38" s="108">
        <v>97</v>
      </c>
      <c r="CA38" s="108">
        <v>45</v>
      </c>
      <c r="CB38" s="108">
        <v>65</v>
      </c>
      <c r="CC38" s="108">
        <v>63</v>
      </c>
      <c r="CD38" s="108">
        <v>83</v>
      </c>
      <c r="CE38" s="108">
        <v>98</v>
      </c>
      <c r="CF38" s="108">
        <v>38</v>
      </c>
      <c r="CG38" s="108">
        <v>68</v>
      </c>
      <c r="CH38" s="108">
        <v>21</v>
      </c>
      <c r="CI38" s="108">
        <v>100</v>
      </c>
      <c r="CJ38" s="108">
        <v>9</v>
      </c>
      <c r="CK38" s="108">
        <v>46</v>
      </c>
      <c r="CL38" s="108">
        <v>85</v>
      </c>
      <c r="CM38" s="108">
        <v>56</v>
      </c>
      <c r="CN38" s="108">
        <v>90</v>
      </c>
      <c r="CO38" s="108">
        <v>29</v>
      </c>
      <c r="CP38" s="108">
        <v>60</v>
      </c>
      <c r="CQ38" s="108">
        <v>98</v>
      </c>
      <c r="CR38" s="108">
        <v>78</v>
      </c>
      <c r="CS38" s="108">
        <v>40</v>
      </c>
      <c r="CT38" s="108">
        <v>92</v>
      </c>
      <c r="CU38" s="108">
        <v>94</v>
      </c>
      <c r="CV38" s="108">
        <v>17</v>
      </c>
      <c r="CW38" s="108">
        <v>26</v>
      </c>
      <c r="CX38" s="109">
        <v>98</v>
      </c>
      <c r="CY38" s="11"/>
    </row>
    <row r="39" spans="1:103" x14ac:dyDescent="0.55000000000000004">
      <c r="A39" s="11"/>
      <c r="B39" s="175"/>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6"/>
      <c r="AN39" s="176"/>
      <c r="AO39" s="176"/>
      <c r="AP39" s="176"/>
      <c r="AQ39" s="176"/>
      <c r="AR39" s="176"/>
      <c r="AS39" s="177"/>
      <c r="AT39" s="11"/>
      <c r="AU39" s="11"/>
      <c r="AV39" s="95">
        <f t="shared" ca="1" si="5"/>
        <v>74</v>
      </c>
      <c r="AW39" s="94">
        <f t="shared" ca="1" si="5"/>
        <v>72</v>
      </c>
      <c r="AX39" s="94">
        <f t="shared" ca="1" si="5"/>
        <v>89</v>
      </c>
      <c r="AY39" s="94">
        <f t="shared" ca="1" si="5"/>
        <v>55</v>
      </c>
      <c r="AZ39" s="94">
        <f t="shared" ca="1" si="5"/>
        <v>3</v>
      </c>
      <c r="BA39" s="94">
        <f t="shared" ca="1" si="5"/>
        <v>31</v>
      </c>
      <c r="BB39" s="94">
        <f t="shared" ca="1" si="5"/>
        <v>75</v>
      </c>
      <c r="BC39" s="94">
        <f t="shared" ca="1" si="5"/>
        <v>95</v>
      </c>
      <c r="BD39" s="94">
        <f t="shared" ca="1" si="5"/>
        <v>83</v>
      </c>
      <c r="BE39" s="94">
        <f t="shared" ca="1" si="5"/>
        <v>88</v>
      </c>
      <c r="BF39" s="94">
        <f t="shared" ca="1" si="5"/>
        <v>58</v>
      </c>
      <c r="BG39" s="94">
        <f t="shared" ca="1" si="5"/>
        <v>93</v>
      </c>
      <c r="BH39" s="94">
        <f t="shared" ca="1" si="5"/>
        <v>46</v>
      </c>
      <c r="BI39" s="94">
        <f t="shared" ca="1" si="5"/>
        <v>47</v>
      </c>
      <c r="BJ39" s="94">
        <f t="shared" ca="1" si="5"/>
        <v>74</v>
      </c>
      <c r="BK39" s="94">
        <f t="shared" ca="1" si="5"/>
        <v>8</v>
      </c>
      <c r="BL39" s="94">
        <f t="shared" ca="1" si="4"/>
        <v>99</v>
      </c>
      <c r="BM39" s="94">
        <f t="shared" ca="1" si="4"/>
        <v>62</v>
      </c>
      <c r="BN39" s="94">
        <f t="shared" ca="1" si="4"/>
        <v>38</v>
      </c>
      <c r="BO39" s="94">
        <f t="shared" ca="1" si="4"/>
        <v>88</v>
      </c>
      <c r="BP39" s="94">
        <f t="shared" ca="1" si="4"/>
        <v>42</v>
      </c>
      <c r="BQ39" s="94">
        <f t="shared" ca="1" si="4"/>
        <v>16</v>
      </c>
      <c r="BR39" s="94">
        <f t="shared" ca="1" si="3"/>
        <v>26</v>
      </c>
      <c r="BS39" s="94">
        <f t="shared" ca="1" si="3"/>
        <v>47</v>
      </c>
      <c r="BT39" s="94">
        <f t="shared" ca="1" si="3"/>
        <v>59</v>
      </c>
      <c r="BU39" s="94">
        <f t="shared" ca="1" si="3"/>
        <v>84</v>
      </c>
      <c r="BV39" s="99">
        <f t="shared" ca="1" si="3"/>
        <v>38</v>
      </c>
      <c r="BW39" s="11"/>
      <c r="BX39" s="107">
        <v>59</v>
      </c>
      <c r="BY39" s="108">
        <v>19</v>
      </c>
      <c r="BZ39" s="108">
        <v>54</v>
      </c>
      <c r="CA39" s="108">
        <v>78</v>
      </c>
      <c r="CB39" s="108">
        <v>59</v>
      </c>
      <c r="CC39" s="108">
        <v>70</v>
      </c>
      <c r="CD39" s="108">
        <v>13</v>
      </c>
      <c r="CE39" s="108">
        <v>57</v>
      </c>
      <c r="CF39" s="108">
        <v>51</v>
      </c>
      <c r="CG39" s="108">
        <v>76</v>
      </c>
      <c r="CH39" s="108">
        <v>30</v>
      </c>
      <c r="CI39" s="108">
        <v>54</v>
      </c>
      <c r="CJ39" s="108">
        <v>84</v>
      </c>
      <c r="CK39" s="108">
        <v>41</v>
      </c>
      <c r="CL39" s="108">
        <v>58</v>
      </c>
      <c r="CM39" s="108">
        <v>41</v>
      </c>
      <c r="CN39" s="108">
        <v>34</v>
      </c>
      <c r="CO39" s="108">
        <v>27</v>
      </c>
      <c r="CP39" s="108">
        <v>26</v>
      </c>
      <c r="CQ39" s="108">
        <v>47</v>
      </c>
      <c r="CR39" s="108">
        <v>74</v>
      </c>
      <c r="CS39" s="108">
        <v>24</v>
      </c>
      <c r="CT39" s="108">
        <v>64</v>
      </c>
      <c r="CU39" s="108">
        <v>21</v>
      </c>
      <c r="CV39" s="108">
        <v>1</v>
      </c>
      <c r="CW39" s="108">
        <v>5</v>
      </c>
      <c r="CX39" s="109">
        <v>32</v>
      </c>
      <c r="CY39" s="11"/>
    </row>
    <row r="40" spans="1:103" x14ac:dyDescent="0.55000000000000004">
      <c r="A40" s="11"/>
      <c r="B40" s="175"/>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6"/>
      <c r="AN40" s="176"/>
      <c r="AO40" s="176"/>
      <c r="AP40" s="176"/>
      <c r="AQ40" s="176"/>
      <c r="AR40" s="176"/>
      <c r="AS40" s="177"/>
      <c r="AT40" s="11"/>
      <c r="AU40" s="11"/>
      <c r="AV40" s="95">
        <f t="shared" ca="1" si="5"/>
        <v>5</v>
      </c>
      <c r="AW40" s="94">
        <f t="shared" ca="1" si="5"/>
        <v>66</v>
      </c>
      <c r="AX40" s="94">
        <f t="shared" ca="1" si="5"/>
        <v>99</v>
      </c>
      <c r="AY40" s="94">
        <f t="shared" ca="1" si="5"/>
        <v>17</v>
      </c>
      <c r="AZ40" s="94">
        <f t="shared" ca="1" si="5"/>
        <v>42</v>
      </c>
      <c r="BA40" s="94">
        <f t="shared" ca="1" si="5"/>
        <v>88</v>
      </c>
      <c r="BB40" s="94">
        <f t="shared" ca="1" si="5"/>
        <v>86</v>
      </c>
      <c r="BC40" s="94">
        <f t="shared" ca="1" si="5"/>
        <v>75</v>
      </c>
      <c r="BD40" s="94">
        <f t="shared" ca="1" si="5"/>
        <v>55</v>
      </c>
      <c r="BE40" s="94">
        <f t="shared" ca="1" si="5"/>
        <v>99</v>
      </c>
      <c r="BF40" s="94">
        <f t="shared" ca="1" si="5"/>
        <v>61</v>
      </c>
      <c r="BG40" s="94">
        <f t="shared" ca="1" si="5"/>
        <v>25</v>
      </c>
      <c r="BH40" s="94">
        <f t="shared" ca="1" si="5"/>
        <v>100</v>
      </c>
      <c r="BI40" s="94">
        <f t="shared" ca="1" si="5"/>
        <v>79</v>
      </c>
      <c r="BJ40" s="94">
        <f t="shared" ca="1" si="5"/>
        <v>34</v>
      </c>
      <c r="BK40" s="94">
        <f t="shared" ca="1" si="5"/>
        <v>86</v>
      </c>
      <c r="BL40" s="94">
        <f t="shared" ca="1" si="4"/>
        <v>50</v>
      </c>
      <c r="BM40" s="94">
        <f t="shared" ca="1" si="4"/>
        <v>73</v>
      </c>
      <c r="BN40" s="94">
        <f t="shared" ca="1" si="4"/>
        <v>65</v>
      </c>
      <c r="BO40" s="94">
        <f t="shared" ca="1" si="4"/>
        <v>47</v>
      </c>
      <c r="BP40" s="94">
        <f t="shared" ca="1" si="4"/>
        <v>97</v>
      </c>
      <c r="BQ40" s="94">
        <f t="shared" ca="1" si="4"/>
        <v>95</v>
      </c>
      <c r="BR40" s="94">
        <f t="shared" ca="1" si="3"/>
        <v>12</v>
      </c>
      <c r="BS40" s="94">
        <f t="shared" ca="1" si="3"/>
        <v>6</v>
      </c>
      <c r="BT40" s="94">
        <f t="shared" ca="1" si="3"/>
        <v>17</v>
      </c>
      <c r="BU40" s="94">
        <f t="shared" ca="1" si="3"/>
        <v>40</v>
      </c>
      <c r="BV40" s="99">
        <f t="shared" ca="1" si="3"/>
        <v>64</v>
      </c>
      <c r="BW40" s="11"/>
      <c r="BX40" s="107">
        <v>83</v>
      </c>
      <c r="BY40" s="108">
        <v>42</v>
      </c>
      <c r="BZ40" s="108">
        <v>87</v>
      </c>
      <c r="CA40" s="108">
        <v>21</v>
      </c>
      <c r="CB40" s="108">
        <v>29</v>
      </c>
      <c r="CC40" s="108">
        <v>64</v>
      </c>
      <c r="CD40" s="108">
        <v>82</v>
      </c>
      <c r="CE40" s="108">
        <v>48</v>
      </c>
      <c r="CF40" s="108">
        <v>38</v>
      </c>
      <c r="CG40" s="108">
        <v>1</v>
      </c>
      <c r="CH40" s="108">
        <v>77</v>
      </c>
      <c r="CI40" s="108">
        <v>80</v>
      </c>
      <c r="CJ40" s="108">
        <v>2</v>
      </c>
      <c r="CK40" s="108">
        <v>52</v>
      </c>
      <c r="CL40" s="108">
        <v>84</v>
      </c>
      <c r="CM40" s="108">
        <v>32</v>
      </c>
      <c r="CN40" s="108">
        <v>100</v>
      </c>
      <c r="CO40" s="108">
        <v>25</v>
      </c>
      <c r="CP40" s="108">
        <v>11</v>
      </c>
      <c r="CQ40" s="108">
        <v>58</v>
      </c>
      <c r="CR40" s="108">
        <v>23</v>
      </c>
      <c r="CS40" s="108">
        <v>31</v>
      </c>
      <c r="CT40" s="108">
        <v>82</v>
      </c>
      <c r="CU40" s="108">
        <v>93</v>
      </c>
      <c r="CV40" s="108">
        <v>86</v>
      </c>
      <c r="CW40" s="108">
        <v>98</v>
      </c>
      <c r="CX40" s="109">
        <v>27</v>
      </c>
      <c r="CY40" s="11"/>
    </row>
    <row r="41" spans="1:103" x14ac:dyDescent="0.55000000000000004">
      <c r="A41" s="11"/>
      <c r="B41" s="175"/>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6"/>
      <c r="AN41" s="176"/>
      <c r="AO41" s="176"/>
      <c r="AP41" s="176"/>
      <c r="AQ41" s="176"/>
      <c r="AR41" s="176"/>
      <c r="AS41" s="177"/>
      <c r="AT41" s="11"/>
      <c r="AU41" s="11"/>
      <c r="AV41" s="95">
        <f t="shared" ca="1" si="5"/>
        <v>27</v>
      </c>
      <c r="AW41" s="94">
        <f t="shared" ca="1" si="5"/>
        <v>96</v>
      </c>
      <c r="AX41" s="94">
        <f t="shared" ca="1" si="5"/>
        <v>28</v>
      </c>
      <c r="AY41" s="94">
        <f t="shared" ca="1" si="5"/>
        <v>5</v>
      </c>
      <c r="AZ41" s="94">
        <f t="shared" ca="1" si="5"/>
        <v>87</v>
      </c>
      <c r="BA41" s="94">
        <f t="shared" ca="1" si="5"/>
        <v>45</v>
      </c>
      <c r="BB41" s="94">
        <f t="shared" ca="1" si="5"/>
        <v>21</v>
      </c>
      <c r="BC41" s="94">
        <f t="shared" ca="1" si="5"/>
        <v>10</v>
      </c>
      <c r="BD41" s="94">
        <f t="shared" ca="1" si="5"/>
        <v>23</v>
      </c>
      <c r="BE41" s="94">
        <f t="shared" ca="1" si="5"/>
        <v>67</v>
      </c>
      <c r="BF41" s="94">
        <f t="shared" ca="1" si="5"/>
        <v>18</v>
      </c>
      <c r="BG41" s="94">
        <f t="shared" ca="1" si="5"/>
        <v>55</v>
      </c>
      <c r="BH41" s="94">
        <f t="shared" ca="1" si="5"/>
        <v>93</v>
      </c>
      <c r="BI41" s="94">
        <f t="shared" ca="1" si="5"/>
        <v>26</v>
      </c>
      <c r="BJ41" s="94">
        <f t="shared" ca="1" si="5"/>
        <v>34</v>
      </c>
      <c r="BK41" s="94">
        <f t="shared" ca="1" si="5"/>
        <v>42</v>
      </c>
      <c r="BL41" s="94">
        <f t="shared" ca="1" si="4"/>
        <v>26</v>
      </c>
      <c r="BM41" s="94">
        <f t="shared" ca="1" si="4"/>
        <v>60</v>
      </c>
      <c r="BN41" s="94">
        <f t="shared" ca="1" si="4"/>
        <v>53</v>
      </c>
      <c r="BO41" s="94">
        <f t="shared" ca="1" si="4"/>
        <v>20</v>
      </c>
      <c r="BP41" s="94">
        <f t="shared" ca="1" si="4"/>
        <v>31</v>
      </c>
      <c r="BQ41" s="94">
        <f t="shared" ca="1" si="4"/>
        <v>67</v>
      </c>
      <c r="BR41" s="94">
        <f t="shared" ca="1" si="3"/>
        <v>98</v>
      </c>
      <c r="BS41" s="94">
        <f t="shared" ca="1" si="3"/>
        <v>83</v>
      </c>
      <c r="BT41" s="94">
        <f t="shared" ca="1" si="3"/>
        <v>7</v>
      </c>
      <c r="BU41" s="94">
        <f t="shared" ca="1" si="3"/>
        <v>61</v>
      </c>
      <c r="BV41" s="99">
        <f t="shared" ca="1" si="3"/>
        <v>56</v>
      </c>
      <c r="BW41" s="11"/>
      <c r="BX41" s="107">
        <v>20</v>
      </c>
      <c r="BY41" s="108">
        <v>28</v>
      </c>
      <c r="BZ41" s="108">
        <v>100</v>
      </c>
      <c r="CA41" s="108">
        <v>14</v>
      </c>
      <c r="CB41" s="108">
        <v>54</v>
      </c>
      <c r="CC41" s="108">
        <v>97</v>
      </c>
      <c r="CD41" s="108">
        <v>70</v>
      </c>
      <c r="CE41" s="108">
        <v>91</v>
      </c>
      <c r="CF41" s="108">
        <v>63</v>
      </c>
      <c r="CG41" s="108">
        <v>84</v>
      </c>
      <c r="CH41" s="108">
        <v>78</v>
      </c>
      <c r="CI41" s="108">
        <v>56</v>
      </c>
      <c r="CJ41" s="108">
        <v>53</v>
      </c>
      <c r="CK41" s="108">
        <v>94</v>
      </c>
      <c r="CL41" s="108">
        <v>10</v>
      </c>
      <c r="CM41" s="108">
        <v>34</v>
      </c>
      <c r="CN41" s="108">
        <v>11</v>
      </c>
      <c r="CO41" s="108">
        <v>12</v>
      </c>
      <c r="CP41" s="108">
        <v>2</v>
      </c>
      <c r="CQ41" s="108">
        <v>89</v>
      </c>
      <c r="CR41" s="108">
        <v>83</v>
      </c>
      <c r="CS41" s="108">
        <v>78</v>
      </c>
      <c r="CT41" s="108">
        <v>39</v>
      </c>
      <c r="CU41" s="108">
        <v>15</v>
      </c>
      <c r="CV41" s="108">
        <v>17</v>
      </c>
      <c r="CW41" s="108">
        <v>18</v>
      </c>
      <c r="CX41" s="109">
        <v>36</v>
      </c>
      <c r="CY41" s="11"/>
    </row>
    <row r="42" spans="1:103" x14ac:dyDescent="0.55000000000000004">
      <c r="A42" s="11"/>
      <c r="B42" s="175"/>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6"/>
      <c r="AN42" s="176"/>
      <c r="AO42" s="176"/>
      <c r="AP42" s="176"/>
      <c r="AQ42" s="176"/>
      <c r="AR42" s="176"/>
      <c r="AS42" s="177"/>
      <c r="AT42" s="11"/>
      <c r="AU42" s="11"/>
      <c r="AV42" s="95">
        <f t="shared" ca="1" si="5"/>
        <v>93</v>
      </c>
      <c r="AW42" s="94">
        <f t="shared" ca="1" si="5"/>
        <v>11</v>
      </c>
      <c r="AX42" s="94">
        <f t="shared" ca="1" si="5"/>
        <v>3</v>
      </c>
      <c r="AY42" s="94">
        <f t="shared" ca="1" si="5"/>
        <v>81</v>
      </c>
      <c r="AZ42" s="94">
        <f t="shared" ca="1" si="5"/>
        <v>69</v>
      </c>
      <c r="BA42" s="94">
        <f t="shared" ca="1" si="5"/>
        <v>55</v>
      </c>
      <c r="BB42" s="94">
        <f t="shared" ca="1" si="5"/>
        <v>11</v>
      </c>
      <c r="BC42" s="94">
        <f t="shared" ca="1" si="5"/>
        <v>88</v>
      </c>
      <c r="BD42" s="94">
        <f t="shared" ca="1" si="5"/>
        <v>57</v>
      </c>
      <c r="BE42" s="94">
        <f t="shared" ca="1" si="5"/>
        <v>7</v>
      </c>
      <c r="BF42" s="94">
        <f t="shared" ca="1" si="5"/>
        <v>86</v>
      </c>
      <c r="BG42" s="94">
        <f t="shared" ca="1" si="5"/>
        <v>54</v>
      </c>
      <c r="BH42" s="94">
        <f t="shared" ca="1" si="5"/>
        <v>36</v>
      </c>
      <c r="BI42" s="94">
        <f t="shared" ca="1" si="5"/>
        <v>55</v>
      </c>
      <c r="BJ42" s="94">
        <f t="shared" ca="1" si="5"/>
        <v>28</v>
      </c>
      <c r="BK42" s="94">
        <f t="shared" ca="1" si="5"/>
        <v>20</v>
      </c>
      <c r="BL42" s="94">
        <f t="shared" ca="1" si="4"/>
        <v>45</v>
      </c>
      <c r="BM42" s="94">
        <f t="shared" ca="1" si="4"/>
        <v>5</v>
      </c>
      <c r="BN42" s="94">
        <f t="shared" ca="1" si="4"/>
        <v>1</v>
      </c>
      <c r="BO42" s="94">
        <f t="shared" ca="1" si="4"/>
        <v>53</v>
      </c>
      <c r="BP42" s="94">
        <f t="shared" ca="1" si="4"/>
        <v>9</v>
      </c>
      <c r="BQ42" s="94">
        <f t="shared" ca="1" si="4"/>
        <v>2</v>
      </c>
      <c r="BR42" s="94">
        <f t="shared" ca="1" si="3"/>
        <v>64</v>
      </c>
      <c r="BS42" s="94">
        <f t="shared" ca="1" si="3"/>
        <v>3</v>
      </c>
      <c r="BT42" s="94">
        <f t="shared" ca="1" si="3"/>
        <v>1</v>
      </c>
      <c r="BU42" s="94">
        <f t="shared" ca="1" si="3"/>
        <v>41</v>
      </c>
      <c r="BV42" s="99">
        <f t="shared" ca="1" si="3"/>
        <v>68</v>
      </c>
      <c r="BW42" s="11"/>
      <c r="BX42" s="107">
        <v>58</v>
      </c>
      <c r="BY42" s="108">
        <v>54</v>
      </c>
      <c r="BZ42" s="108">
        <v>52</v>
      </c>
      <c r="CA42" s="108">
        <v>74</v>
      </c>
      <c r="CB42" s="108">
        <v>81</v>
      </c>
      <c r="CC42" s="108">
        <v>58</v>
      </c>
      <c r="CD42" s="108">
        <v>28</v>
      </c>
      <c r="CE42" s="108">
        <v>70</v>
      </c>
      <c r="CF42" s="108">
        <v>61</v>
      </c>
      <c r="CG42" s="108">
        <v>98</v>
      </c>
      <c r="CH42" s="108">
        <v>73</v>
      </c>
      <c r="CI42" s="108">
        <v>98</v>
      </c>
      <c r="CJ42" s="108">
        <v>8</v>
      </c>
      <c r="CK42" s="108">
        <v>48</v>
      </c>
      <c r="CL42" s="108">
        <v>40</v>
      </c>
      <c r="CM42" s="108">
        <v>30</v>
      </c>
      <c r="CN42" s="108">
        <v>49</v>
      </c>
      <c r="CO42" s="108">
        <v>57</v>
      </c>
      <c r="CP42" s="108">
        <v>46</v>
      </c>
      <c r="CQ42" s="108">
        <v>13</v>
      </c>
      <c r="CR42" s="108">
        <v>22</v>
      </c>
      <c r="CS42" s="108">
        <v>85</v>
      </c>
      <c r="CT42" s="108">
        <v>87</v>
      </c>
      <c r="CU42" s="108">
        <v>76</v>
      </c>
      <c r="CV42" s="108">
        <v>13</v>
      </c>
      <c r="CW42" s="108">
        <v>31</v>
      </c>
      <c r="CX42" s="109">
        <v>2</v>
      </c>
      <c r="CY42" s="11"/>
    </row>
    <row r="43" spans="1:103" x14ac:dyDescent="0.55000000000000004">
      <c r="A43" s="11"/>
      <c r="B43" s="175"/>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7"/>
      <c r="AT43" s="11"/>
      <c r="AU43" s="11"/>
      <c r="AV43" s="95">
        <f t="shared" ca="1" si="5"/>
        <v>72</v>
      </c>
      <c r="AW43" s="94">
        <f t="shared" ca="1" si="5"/>
        <v>76</v>
      </c>
      <c r="AX43" s="94">
        <f t="shared" ca="1" si="5"/>
        <v>7</v>
      </c>
      <c r="AY43" s="94">
        <f t="shared" ca="1" si="5"/>
        <v>12</v>
      </c>
      <c r="AZ43" s="94">
        <f t="shared" ca="1" si="5"/>
        <v>19</v>
      </c>
      <c r="BA43" s="94">
        <f t="shared" ca="1" si="5"/>
        <v>66</v>
      </c>
      <c r="BB43" s="94">
        <f t="shared" ca="1" si="5"/>
        <v>91</v>
      </c>
      <c r="BC43" s="94">
        <f t="shared" ca="1" si="5"/>
        <v>50</v>
      </c>
      <c r="BD43" s="94">
        <f t="shared" ca="1" si="5"/>
        <v>54</v>
      </c>
      <c r="BE43" s="94">
        <f t="shared" ca="1" si="5"/>
        <v>31</v>
      </c>
      <c r="BF43" s="94">
        <f t="shared" ca="1" si="5"/>
        <v>8</v>
      </c>
      <c r="BG43" s="94">
        <f t="shared" ca="1" si="5"/>
        <v>35</v>
      </c>
      <c r="BH43" s="94">
        <f t="shared" ca="1" si="5"/>
        <v>41</v>
      </c>
      <c r="BI43" s="94">
        <f t="shared" ca="1" si="5"/>
        <v>78</v>
      </c>
      <c r="BJ43" s="94">
        <f t="shared" ca="1" si="5"/>
        <v>12</v>
      </c>
      <c r="BK43" s="94">
        <f t="shared" ca="1" si="5"/>
        <v>95</v>
      </c>
      <c r="BL43" s="94">
        <f t="shared" ca="1" si="4"/>
        <v>22</v>
      </c>
      <c r="BM43" s="94">
        <f t="shared" ca="1" si="4"/>
        <v>1</v>
      </c>
      <c r="BN43" s="94">
        <f t="shared" ca="1" si="4"/>
        <v>6</v>
      </c>
      <c r="BO43" s="94">
        <f t="shared" ca="1" si="4"/>
        <v>59</v>
      </c>
      <c r="BP43" s="94">
        <f t="shared" ca="1" si="4"/>
        <v>39</v>
      </c>
      <c r="BQ43" s="94">
        <f t="shared" ca="1" si="4"/>
        <v>26</v>
      </c>
      <c r="BR43" s="94">
        <f t="shared" ca="1" si="3"/>
        <v>58</v>
      </c>
      <c r="BS43" s="94">
        <f t="shared" ca="1" si="3"/>
        <v>91</v>
      </c>
      <c r="BT43" s="94">
        <f t="shared" ca="1" si="3"/>
        <v>43</v>
      </c>
      <c r="BU43" s="94">
        <f t="shared" ca="1" si="3"/>
        <v>18</v>
      </c>
      <c r="BV43" s="99">
        <f t="shared" ca="1" si="3"/>
        <v>76</v>
      </c>
      <c r="BW43" s="11"/>
      <c r="BX43" s="107">
        <v>55</v>
      </c>
      <c r="BY43" s="108">
        <v>95</v>
      </c>
      <c r="BZ43" s="108">
        <v>2</v>
      </c>
      <c r="CA43" s="108">
        <v>9</v>
      </c>
      <c r="CB43" s="108">
        <v>99</v>
      </c>
      <c r="CC43" s="108">
        <v>71</v>
      </c>
      <c r="CD43" s="108">
        <v>70</v>
      </c>
      <c r="CE43" s="108">
        <v>77</v>
      </c>
      <c r="CF43" s="108">
        <v>36</v>
      </c>
      <c r="CG43" s="108">
        <v>6</v>
      </c>
      <c r="CH43" s="108">
        <v>99</v>
      </c>
      <c r="CI43" s="108">
        <v>26</v>
      </c>
      <c r="CJ43" s="108">
        <v>35</v>
      </c>
      <c r="CK43" s="108">
        <v>40</v>
      </c>
      <c r="CL43" s="108">
        <v>51</v>
      </c>
      <c r="CM43" s="108">
        <v>47</v>
      </c>
      <c r="CN43" s="108">
        <v>88</v>
      </c>
      <c r="CO43" s="108">
        <v>98</v>
      </c>
      <c r="CP43" s="108">
        <v>59</v>
      </c>
      <c r="CQ43" s="108">
        <v>94</v>
      </c>
      <c r="CR43" s="108">
        <v>88</v>
      </c>
      <c r="CS43" s="108">
        <v>24</v>
      </c>
      <c r="CT43" s="108">
        <v>3</v>
      </c>
      <c r="CU43" s="108">
        <v>73</v>
      </c>
      <c r="CV43" s="108">
        <v>53</v>
      </c>
      <c r="CW43" s="108">
        <v>26</v>
      </c>
      <c r="CX43" s="109">
        <v>68</v>
      </c>
      <c r="CY43" s="11"/>
    </row>
    <row r="44" spans="1:103" x14ac:dyDescent="0.55000000000000004">
      <c r="A44" s="11"/>
      <c r="B44" s="175"/>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6"/>
      <c r="AN44" s="176"/>
      <c r="AO44" s="176"/>
      <c r="AP44" s="176"/>
      <c r="AQ44" s="176"/>
      <c r="AR44" s="176"/>
      <c r="AS44" s="177"/>
      <c r="AT44" s="11"/>
      <c r="AU44" s="11"/>
      <c r="AV44" s="95">
        <f t="shared" ca="1" si="5"/>
        <v>58</v>
      </c>
      <c r="AW44" s="94">
        <f t="shared" ca="1" si="5"/>
        <v>4</v>
      </c>
      <c r="AX44" s="94">
        <f t="shared" ca="1" si="5"/>
        <v>7</v>
      </c>
      <c r="AY44" s="94">
        <f t="shared" ca="1" si="5"/>
        <v>32</v>
      </c>
      <c r="AZ44" s="94">
        <f t="shared" ca="1" si="5"/>
        <v>48</v>
      </c>
      <c r="BA44" s="94">
        <f t="shared" ca="1" si="5"/>
        <v>92</v>
      </c>
      <c r="BB44" s="94">
        <f t="shared" ca="1" si="5"/>
        <v>9</v>
      </c>
      <c r="BC44" s="94">
        <f t="shared" ca="1" si="5"/>
        <v>30</v>
      </c>
      <c r="BD44" s="94">
        <f t="shared" ca="1" si="5"/>
        <v>6</v>
      </c>
      <c r="BE44" s="94">
        <f t="shared" ca="1" si="5"/>
        <v>57</v>
      </c>
      <c r="BF44" s="94">
        <f t="shared" ca="1" si="5"/>
        <v>6</v>
      </c>
      <c r="BG44" s="94">
        <f t="shared" ca="1" si="5"/>
        <v>34</v>
      </c>
      <c r="BH44" s="94">
        <f t="shared" ca="1" si="5"/>
        <v>52</v>
      </c>
      <c r="BI44" s="94">
        <f t="shared" ca="1" si="5"/>
        <v>71</v>
      </c>
      <c r="BJ44" s="94">
        <f t="shared" ca="1" si="5"/>
        <v>38</v>
      </c>
      <c r="BK44" s="94">
        <f t="shared" ref="BK44:BV59" ca="1" si="6">RANDBETWEEN(1, 100)</f>
        <v>56</v>
      </c>
      <c r="BL44" s="94">
        <f t="shared" ca="1" si="6"/>
        <v>52</v>
      </c>
      <c r="BM44" s="94">
        <f t="shared" ca="1" si="6"/>
        <v>77</v>
      </c>
      <c r="BN44" s="94">
        <f t="shared" ca="1" si="6"/>
        <v>84</v>
      </c>
      <c r="BO44" s="94">
        <f t="shared" ca="1" si="6"/>
        <v>61</v>
      </c>
      <c r="BP44" s="94">
        <f t="shared" ca="1" si="6"/>
        <v>10</v>
      </c>
      <c r="BQ44" s="94">
        <f t="shared" ca="1" si="6"/>
        <v>72</v>
      </c>
      <c r="BR44" s="94">
        <f t="shared" ca="1" si="6"/>
        <v>53</v>
      </c>
      <c r="BS44" s="94">
        <f t="shared" ca="1" si="6"/>
        <v>73</v>
      </c>
      <c r="BT44" s="94">
        <f t="shared" ca="1" si="6"/>
        <v>33</v>
      </c>
      <c r="BU44" s="94">
        <f t="shared" ca="1" si="6"/>
        <v>54</v>
      </c>
      <c r="BV44" s="99">
        <f t="shared" ca="1" si="6"/>
        <v>91</v>
      </c>
      <c r="BW44" s="11"/>
      <c r="BX44" s="107">
        <v>65</v>
      </c>
      <c r="BY44" s="108">
        <v>39</v>
      </c>
      <c r="BZ44" s="108">
        <v>100</v>
      </c>
      <c r="CA44" s="108">
        <v>2</v>
      </c>
      <c r="CB44" s="108">
        <v>28</v>
      </c>
      <c r="CC44" s="108">
        <v>94</v>
      </c>
      <c r="CD44" s="108">
        <v>49</v>
      </c>
      <c r="CE44" s="108">
        <v>79</v>
      </c>
      <c r="CF44" s="108">
        <v>45</v>
      </c>
      <c r="CG44" s="108">
        <v>32</v>
      </c>
      <c r="CH44" s="108">
        <v>7</v>
      </c>
      <c r="CI44" s="108">
        <v>34</v>
      </c>
      <c r="CJ44" s="108">
        <v>24</v>
      </c>
      <c r="CK44" s="108">
        <v>1</v>
      </c>
      <c r="CL44" s="108">
        <v>78</v>
      </c>
      <c r="CM44" s="108">
        <v>66</v>
      </c>
      <c r="CN44" s="108">
        <v>56</v>
      </c>
      <c r="CO44" s="108">
        <v>32</v>
      </c>
      <c r="CP44" s="108">
        <v>34</v>
      </c>
      <c r="CQ44" s="108">
        <v>16</v>
      </c>
      <c r="CR44" s="108">
        <v>55</v>
      </c>
      <c r="CS44" s="108">
        <v>61</v>
      </c>
      <c r="CT44" s="108">
        <v>17</v>
      </c>
      <c r="CU44" s="108">
        <v>61</v>
      </c>
      <c r="CV44" s="108">
        <v>74</v>
      </c>
      <c r="CW44" s="108">
        <v>54</v>
      </c>
      <c r="CX44" s="109">
        <v>87</v>
      </c>
      <c r="CY44" s="11"/>
    </row>
    <row r="45" spans="1:103" x14ac:dyDescent="0.55000000000000004">
      <c r="A45" s="11"/>
      <c r="B45" s="175"/>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7"/>
      <c r="AT45" s="11"/>
      <c r="AU45" s="11"/>
      <c r="AV45" s="95">
        <f t="shared" ref="AV45:BK60" ca="1" si="7">RANDBETWEEN(1, 100)</f>
        <v>26</v>
      </c>
      <c r="AW45" s="94">
        <f t="shared" ca="1" si="7"/>
        <v>63</v>
      </c>
      <c r="AX45" s="94">
        <f t="shared" ca="1" si="7"/>
        <v>96</v>
      </c>
      <c r="AY45" s="94">
        <f t="shared" ca="1" si="7"/>
        <v>16</v>
      </c>
      <c r="AZ45" s="94">
        <f t="shared" ca="1" si="7"/>
        <v>96</v>
      </c>
      <c r="BA45" s="94">
        <f t="shared" ca="1" si="7"/>
        <v>79</v>
      </c>
      <c r="BB45" s="94">
        <f t="shared" ca="1" si="7"/>
        <v>88</v>
      </c>
      <c r="BC45" s="94">
        <f t="shared" ca="1" si="7"/>
        <v>10</v>
      </c>
      <c r="BD45" s="94">
        <f t="shared" ca="1" si="7"/>
        <v>88</v>
      </c>
      <c r="BE45" s="94">
        <f t="shared" ca="1" si="7"/>
        <v>39</v>
      </c>
      <c r="BF45" s="94">
        <f t="shared" ca="1" si="7"/>
        <v>81</v>
      </c>
      <c r="BG45" s="94">
        <f t="shared" ca="1" si="7"/>
        <v>54</v>
      </c>
      <c r="BH45" s="94">
        <f t="shared" ca="1" si="7"/>
        <v>48</v>
      </c>
      <c r="BI45" s="94">
        <f t="shared" ca="1" si="7"/>
        <v>13</v>
      </c>
      <c r="BJ45" s="94">
        <f t="shared" ca="1" si="7"/>
        <v>52</v>
      </c>
      <c r="BK45" s="94">
        <f t="shared" ca="1" si="7"/>
        <v>92</v>
      </c>
      <c r="BL45" s="94">
        <f t="shared" ca="1" si="6"/>
        <v>30</v>
      </c>
      <c r="BM45" s="94">
        <f t="shared" ca="1" si="6"/>
        <v>53</v>
      </c>
      <c r="BN45" s="94">
        <f t="shared" ca="1" si="6"/>
        <v>76</v>
      </c>
      <c r="BO45" s="94">
        <f t="shared" ca="1" si="6"/>
        <v>88</v>
      </c>
      <c r="BP45" s="94">
        <f t="shared" ca="1" si="6"/>
        <v>7</v>
      </c>
      <c r="BQ45" s="94">
        <f t="shared" ca="1" si="6"/>
        <v>85</v>
      </c>
      <c r="BR45" s="94">
        <f t="shared" ca="1" si="6"/>
        <v>66</v>
      </c>
      <c r="BS45" s="94">
        <f t="shared" ca="1" si="6"/>
        <v>3</v>
      </c>
      <c r="BT45" s="94">
        <f t="shared" ca="1" si="6"/>
        <v>22</v>
      </c>
      <c r="BU45" s="94">
        <f t="shared" ca="1" si="6"/>
        <v>59</v>
      </c>
      <c r="BV45" s="99">
        <f t="shared" ca="1" si="6"/>
        <v>1</v>
      </c>
      <c r="BW45" s="11"/>
      <c r="BX45" s="107">
        <v>14</v>
      </c>
      <c r="BY45" s="108">
        <v>69</v>
      </c>
      <c r="BZ45" s="108">
        <v>16</v>
      </c>
      <c r="CA45" s="108">
        <v>11</v>
      </c>
      <c r="CB45" s="108">
        <v>19</v>
      </c>
      <c r="CC45" s="108">
        <v>93</v>
      </c>
      <c r="CD45" s="108">
        <v>65</v>
      </c>
      <c r="CE45" s="108">
        <v>19</v>
      </c>
      <c r="CF45" s="108">
        <v>55</v>
      </c>
      <c r="CG45" s="108">
        <v>78</v>
      </c>
      <c r="CH45" s="108">
        <v>73</v>
      </c>
      <c r="CI45" s="108">
        <v>85</v>
      </c>
      <c r="CJ45" s="108">
        <v>10</v>
      </c>
      <c r="CK45" s="108">
        <v>38</v>
      </c>
      <c r="CL45" s="108">
        <v>51</v>
      </c>
      <c r="CM45" s="108">
        <v>38</v>
      </c>
      <c r="CN45" s="108">
        <v>35</v>
      </c>
      <c r="CO45" s="108">
        <v>46</v>
      </c>
      <c r="CP45" s="108">
        <v>14</v>
      </c>
      <c r="CQ45" s="108">
        <v>50</v>
      </c>
      <c r="CR45" s="108">
        <v>13</v>
      </c>
      <c r="CS45" s="108">
        <v>77</v>
      </c>
      <c r="CT45" s="108">
        <v>30</v>
      </c>
      <c r="CU45" s="108">
        <v>52</v>
      </c>
      <c r="CV45" s="108">
        <v>42</v>
      </c>
      <c r="CW45" s="108">
        <v>9</v>
      </c>
      <c r="CX45" s="109">
        <v>77</v>
      </c>
      <c r="CY45" s="11"/>
    </row>
    <row r="46" spans="1:103" x14ac:dyDescent="0.55000000000000004">
      <c r="A46" s="11"/>
      <c r="B46" s="175"/>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7"/>
      <c r="AT46" s="11"/>
      <c r="AU46" s="11"/>
      <c r="AV46" s="95">
        <f t="shared" ca="1" si="7"/>
        <v>3</v>
      </c>
      <c r="AW46" s="94">
        <f t="shared" ca="1" si="7"/>
        <v>72</v>
      </c>
      <c r="AX46" s="94">
        <f t="shared" ca="1" si="7"/>
        <v>52</v>
      </c>
      <c r="AY46" s="94">
        <f t="shared" ca="1" si="7"/>
        <v>47</v>
      </c>
      <c r="AZ46" s="94">
        <f t="shared" ca="1" si="7"/>
        <v>12</v>
      </c>
      <c r="BA46" s="94">
        <f t="shared" ca="1" si="7"/>
        <v>62</v>
      </c>
      <c r="BB46" s="94">
        <f t="shared" ca="1" si="7"/>
        <v>32</v>
      </c>
      <c r="BC46" s="94">
        <f t="shared" ca="1" si="7"/>
        <v>53</v>
      </c>
      <c r="BD46" s="94">
        <f t="shared" ca="1" si="7"/>
        <v>64</v>
      </c>
      <c r="BE46" s="94">
        <f t="shared" ca="1" si="7"/>
        <v>1</v>
      </c>
      <c r="BF46" s="94">
        <f t="shared" ca="1" si="7"/>
        <v>23</v>
      </c>
      <c r="BG46" s="94">
        <f t="shared" ca="1" si="7"/>
        <v>65</v>
      </c>
      <c r="BH46" s="94">
        <f t="shared" ca="1" si="7"/>
        <v>50</v>
      </c>
      <c r="BI46" s="94">
        <f t="shared" ca="1" si="7"/>
        <v>99</v>
      </c>
      <c r="BJ46" s="94">
        <f t="shared" ca="1" si="7"/>
        <v>49</v>
      </c>
      <c r="BK46" s="94">
        <f t="shared" ca="1" si="7"/>
        <v>63</v>
      </c>
      <c r="BL46" s="94">
        <f t="shared" ca="1" si="6"/>
        <v>74</v>
      </c>
      <c r="BM46" s="94">
        <f t="shared" ca="1" si="6"/>
        <v>20</v>
      </c>
      <c r="BN46" s="94">
        <f t="shared" ca="1" si="6"/>
        <v>59</v>
      </c>
      <c r="BO46" s="94">
        <f t="shared" ca="1" si="6"/>
        <v>3</v>
      </c>
      <c r="BP46" s="94">
        <f t="shared" ca="1" si="6"/>
        <v>36</v>
      </c>
      <c r="BQ46" s="94">
        <f t="shared" ca="1" si="6"/>
        <v>62</v>
      </c>
      <c r="BR46" s="94">
        <f t="shared" ca="1" si="6"/>
        <v>97</v>
      </c>
      <c r="BS46" s="94">
        <f t="shared" ca="1" si="6"/>
        <v>74</v>
      </c>
      <c r="BT46" s="94">
        <f t="shared" ca="1" si="6"/>
        <v>28</v>
      </c>
      <c r="BU46" s="94">
        <f t="shared" ca="1" si="6"/>
        <v>25</v>
      </c>
      <c r="BV46" s="99">
        <f t="shared" ca="1" si="6"/>
        <v>41</v>
      </c>
      <c r="BW46" s="11"/>
      <c r="BX46" s="107">
        <v>12</v>
      </c>
      <c r="BY46" s="108">
        <v>21</v>
      </c>
      <c r="BZ46" s="108">
        <v>84</v>
      </c>
      <c r="CA46" s="108">
        <v>30</v>
      </c>
      <c r="CB46" s="108">
        <v>76</v>
      </c>
      <c r="CC46" s="108">
        <v>86</v>
      </c>
      <c r="CD46" s="108">
        <v>57</v>
      </c>
      <c r="CE46" s="108">
        <v>47</v>
      </c>
      <c r="CF46" s="108">
        <v>81</v>
      </c>
      <c r="CG46" s="108">
        <v>12</v>
      </c>
      <c r="CH46" s="108">
        <v>87</v>
      </c>
      <c r="CI46" s="108">
        <v>44</v>
      </c>
      <c r="CJ46" s="108">
        <v>57</v>
      </c>
      <c r="CK46" s="108">
        <v>95</v>
      </c>
      <c r="CL46" s="108">
        <v>94</v>
      </c>
      <c r="CM46" s="108">
        <v>25</v>
      </c>
      <c r="CN46" s="108">
        <v>33</v>
      </c>
      <c r="CO46" s="108">
        <v>77</v>
      </c>
      <c r="CP46" s="108">
        <v>83</v>
      </c>
      <c r="CQ46" s="108">
        <v>86</v>
      </c>
      <c r="CR46" s="108">
        <v>54</v>
      </c>
      <c r="CS46" s="108">
        <v>30</v>
      </c>
      <c r="CT46" s="108">
        <v>2</v>
      </c>
      <c r="CU46" s="108">
        <v>96</v>
      </c>
      <c r="CV46" s="108">
        <v>23</v>
      </c>
      <c r="CW46" s="108">
        <v>46</v>
      </c>
      <c r="CX46" s="109">
        <v>68</v>
      </c>
      <c r="CY46" s="11"/>
    </row>
    <row r="47" spans="1:103" x14ac:dyDescent="0.55000000000000004">
      <c r="A47" s="11"/>
      <c r="B47" s="175"/>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7"/>
      <c r="AT47" s="11"/>
      <c r="AU47" s="11"/>
      <c r="AV47" s="95">
        <f t="shared" ca="1" si="7"/>
        <v>16</v>
      </c>
      <c r="AW47" s="94">
        <f t="shared" ca="1" si="7"/>
        <v>50</v>
      </c>
      <c r="AX47" s="94">
        <f t="shared" ca="1" si="7"/>
        <v>31</v>
      </c>
      <c r="AY47" s="94">
        <f t="shared" ca="1" si="7"/>
        <v>60</v>
      </c>
      <c r="AZ47" s="94">
        <f t="shared" ca="1" si="7"/>
        <v>86</v>
      </c>
      <c r="BA47" s="94">
        <f t="shared" ca="1" si="7"/>
        <v>27</v>
      </c>
      <c r="BB47" s="94">
        <f t="shared" ca="1" si="7"/>
        <v>84</v>
      </c>
      <c r="BC47" s="94">
        <f t="shared" ca="1" si="7"/>
        <v>51</v>
      </c>
      <c r="BD47" s="94">
        <f t="shared" ca="1" si="7"/>
        <v>52</v>
      </c>
      <c r="BE47" s="94">
        <f t="shared" ca="1" si="7"/>
        <v>51</v>
      </c>
      <c r="BF47" s="94">
        <f t="shared" ca="1" si="7"/>
        <v>38</v>
      </c>
      <c r="BG47" s="94">
        <f t="shared" ca="1" si="7"/>
        <v>52</v>
      </c>
      <c r="BH47" s="94">
        <f t="shared" ca="1" si="7"/>
        <v>23</v>
      </c>
      <c r="BI47" s="94">
        <f t="shared" ca="1" si="7"/>
        <v>19</v>
      </c>
      <c r="BJ47" s="94">
        <f t="shared" ca="1" si="7"/>
        <v>26</v>
      </c>
      <c r="BK47" s="94">
        <f t="shared" ca="1" si="7"/>
        <v>14</v>
      </c>
      <c r="BL47" s="94">
        <f t="shared" ca="1" si="6"/>
        <v>9</v>
      </c>
      <c r="BM47" s="94">
        <f t="shared" ca="1" si="6"/>
        <v>35</v>
      </c>
      <c r="BN47" s="94">
        <f t="shared" ca="1" si="6"/>
        <v>73</v>
      </c>
      <c r="BO47" s="94">
        <f t="shared" ca="1" si="6"/>
        <v>67</v>
      </c>
      <c r="BP47" s="94">
        <f t="shared" ca="1" si="6"/>
        <v>46</v>
      </c>
      <c r="BQ47" s="94">
        <f t="shared" ca="1" si="6"/>
        <v>93</v>
      </c>
      <c r="BR47" s="94">
        <f t="shared" ca="1" si="6"/>
        <v>12</v>
      </c>
      <c r="BS47" s="94">
        <f t="shared" ca="1" si="6"/>
        <v>62</v>
      </c>
      <c r="BT47" s="94">
        <f t="shared" ca="1" si="6"/>
        <v>59</v>
      </c>
      <c r="BU47" s="94">
        <f t="shared" ca="1" si="6"/>
        <v>56</v>
      </c>
      <c r="BV47" s="99">
        <f t="shared" ca="1" si="6"/>
        <v>59</v>
      </c>
      <c r="BW47" s="11"/>
      <c r="BX47" s="107">
        <v>47</v>
      </c>
      <c r="BY47" s="108">
        <v>41</v>
      </c>
      <c r="BZ47" s="108">
        <v>88</v>
      </c>
      <c r="CA47" s="108">
        <v>26</v>
      </c>
      <c r="CB47" s="108">
        <v>63</v>
      </c>
      <c r="CC47" s="108">
        <v>81</v>
      </c>
      <c r="CD47" s="108">
        <v>21</v>
      </c>
      <c r="CE47" s="108">
        <v>75</v>
      </c>
      <c r="CF47" s="108">
        <v>79</v>
      </c>
      <c r="CG47" s="108">
        <v>58</v>
      </c>
      <c r="CH47" s="108">
        <v>32</v>
      </c>
      <c r="CI47" s="108">
        <v>27</v>
      </c>
      <c r="CJ47" s="108">
        <v>89</v>
      </c>
      <c r="CK47" s="108">
        <v>75</v>
      </c>
      <c r="CL47" s="108">
        <v>18</v>
      </c>
      <c r="CM47" s="108">
        <v>72</v>
      </c>
      <c r="CN47" s="108">
        <v>78</v>
      </c>
      <c r="CO47" s="108">
        <v>79</v>
      </c>
      <c r="CP47" s="108">
        <v>49</v>
      </c>
      <c r="CQ47" s="108">
        <v>7</v>
      </c>
      <c r="CR47" s="108">
        <v>34</v>
      </c>
      <c r="CS47" s="108">
        <v>1</v>
      </c>
      <c r="CT47" s="108">
        <v>13</v>
      </c>
      <c r="CU47" s="108">
        <v>54</v>
      </c>
      <c r="CV47" s="108">
        <v>38</v>
      </c>
      <c r="CW47" s="108">
        <v>42</v>
      </c>
      <c r="CX47" s="109">
        <v>1</v>
      </c>
      <c r="CY47" s="11"/>
    </row>
    <row r="48" spans="1:103" x14ac:dyDescent="0.55000000000000004">
      <c r="A48" s="11"/>
      <c r="B48" s="175"/>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7"/>
      <c r="AT48" s="11"/>
      <c r="AU48" s="11"/>
      <c r="AV48" s="95">
        <f t="shared" ca="1" si="7"/>
        <v>39</v>
      </c>
      <c r="AW48" s="94">
        <f t="shared" ca="1" si="7"/>
        <v>84</v>
      </c>
      <c r="AX48" s="94">
        <f t="shared" ca="1" si="7"/>
        <v>98</v>
      </c>
      <c r="AY48" s="94">
        <f t="shared" ca="1" si="7"/>
        <v>2</v>
      </c>
      <c r="AZ48" s="94">
        <f t="shared" ca="1" si="7"/>
        <v>26</v>
      </c>
      <c r="BA48" s="94">
        <f t="shared" ca="1" si="7"/>
        <v>59</v>
      </c>
      <c r="BB48" s="94">
        <f t="shared" ca="1" si="7"/>
        <v>30</v>
      </c>
      <c r="BC48" s="94">
        <f t="shared" ca="1" si="7"/>
        <v>11</v>
      </c>
      <c r="BD48" s="94">
        <f t="shared" ca="1" si="7"/>
        <v>54</v>
      </c>
      <c r="BE48" s="94">
        <f t="shared" ca="1" si="7"/>
        <v>68</v>
      </c>
      <c r="BF48" s="94">
        <f t="shared" ca="1" si="7"/>
        <v>3</v>
      </c>
      <c r="BG48" s="94">
        <f t="shared" ca="1" si="7"/>
        <v>77</v>
      </c>
      <c r="BH48" s="94">
        <f t="shared" ca="1" si="7"/>
        <v>88</v>
      </c>
      <c r="BI48" s="94">
        <f t="shared" ca="1" si="7"/>
        <v>64</v>
      </c>
      <c r="BJ48" s="94">
        <f t="shared" ca="1" si="7"/>
        <v>45</v>
      </c>
      <c r="BK48" s="94">
        <f t="shared" ca="1" si="7"/>
        <v>26</v>
      </c>
      <c r="BL48" s="94">
        <f t="shared" ca="1" si="6"/>
        <v>49</v>
      </c>
      <c r="BM48" s="94">
        <f t="shared" ca="1" si="6"/>
        <v>3</v>
      </c>
      <c r="BN48" s="94">
        <f t="shared" ca="1" si="6"/>
        <v>76</v>
      </c>
      <c r="BO48" s="94">
        <f t="shared" ca="1" si="6"/>
        <v>40</v>
      </c>
      <c r="BP48" s="94">
        <f t="shared" ca="1" si="6"/>
        <v>40</v>
      </c>
      <c r="BQ48" s="94">
        <f t="shared" ca="1" si="6"/>
        <v>91</v>
      </c>
      <c r="BR48" s="94">
        <f t="shared" ca="1" si="6"/>
        <v>84</v>
      </c>
      <c r="BS48" s="94">
        <f t="shared" ca="1" si="6"/>
        <v>54</v>
      </c>
      <c r="BT48" s="94">
        <f t="shared" ca="1" si="6"/>
        <v>69</v>
      </c>
      <c r="BU48" s="94">
        <f t="shared" ca="1" si="6"/>
        <v>60</v>
      </c>
      <c r="BV48" s="99">
        <f t="shared" ca="1" si="6"/>
        <v>88</v>
      </c>
      <c r="BW48" s="11"/>
      <c r="BX48" s="107">
        <v>68</v>
      </c>
      <c r="BY48" s="108">
        <v>55</v>
      </c>
      <c r="BZ48" s="108">
        <v>29</v>
      </c>
      <c r="CA48" s="108">
        <v>61</v>
      </c>
      <c r="CB48" s="108">
        <v>35</v>
      </c>
      <c r="CC48" s="108">
        <v>23</v>
      </c>
      <c r="CD48" s="108">
        <v>76</v>
      </c>
      <c r="CE48" s="108">
        <v>35</v>
      </c>
      <c r="CF48" s="108">
        <v>43</v>
      </c>
      <c r="CG48" s="108">
        <v>20</v>
      </c>
      <c r="CH48" s="108">
        <v>49</v>
      </c>
      <c r="CI48" s="108">
        <v>45</v>
      </c>
      <c r="CJ48" s="108">
        <v>10</v>
      </c>
      <c r="CK48" s="108">
        <v>89</v>
      </c>
      <c r="CL48" s="108">
        <v>80</v>
      </c>
      <c r="CM48" s="108">
        <v>68</v>
      </c>
      <c r="CN48" s="108">
        <v>35</v>
      </c>
      <c r="CO48" s="108">
        <v>1</v>
      </c>
      <c r="CP48" s="108">
        <v>7</v>
      </c>
      <c r="CQ48" s="108">
        <v>90</v>
      </c>
      <c r="CR48" s="108">
        <v>83</v>
      </c>
      <c r="CS48" s="108">
        <v>77</v>
      </c>
      <c r="CT48" s="108">
        <v>43</v>
      </c>
      <c r="CU48" s="108">
        <v>28</v>
      </c>
      <c r="CV48" s="108">
        <v>8</v>
      </c>
      <c r="CW48" s="108">
        <v>54</v>
      </c>
      <c r="CX48" s="109">
        <v>81</v>
      </c>
      <c r="CY48" s="11"/>
    </row>
    <row r="49" spans="1:103" x14ac:dyDescent="0.55000000000000004">
      <c r="A49" s="11"/>
      <c r="B49" s="178"/>
      <c r="C49" s="179"/>
      <c r="D49" s="179"/>
      <c r="E49" s="179"/>
      <c r="F49" s="179"/>
      <c r="G49" s="179"/>
      <c r="H49" s="179"/>
      <c r="I49" s="179"/>
      <c r="J49" s="179"/>
      <c r="K49" s="179"/>
      <c r="L49" s="179"/>
      <c r="M49" s="179"/>
      <c r="N49" s="179"/>
      <c r="O49" s="179"/>
      <c r="P49" s="179"/>
      <c r="Q49" s="179"/>
      <c r="R49" s="179"/>
      <c r="S49" s="179"/>
      <c r="T49" s="179"/>
      <c r="U49" s="179"/>
      <c r="V49" s="179"/>
      <c r="W49" s="179"/>
      <c r="X49" s="179"/>
      <c r="Y49" s="179"/>
      <c r="Z49" s="179"/>
      <c r="AA49" s="179"/>
      <c r="AB49" s="179"/>
      <c r="AC49" s="179"/>
      <c r="AD49" s="179"/>
      <c r="AE49" s="179"/>
      <c r="AF49" s="179"/>
      <c r="AG49" s="179"/>
      <c r="AH49" s="179"/>
      <c r="AI49" s="179"/>
      <c r="AJ49" s="179"/>
      <c r="AK49" s="179"/>
      <c r="AL49" s="179"/>
      <c r="AM49" s="179"/>
      <c r="AN49" s="179"/>
      <c r="AO49" s="179"/>
      <c r="AP49" s="179"/>
      <c r="AQ49" s="179"/>
      <c r="AR49" s="179"/>
      <c r="AS49" s="180"/>
      <c r="AT49" s="11"/>
      <c r="AU49" s="11"/>
      <c r="AV49" s="95">
        <f t="shared" ca="1" si="7"/>
        <v>98</v>
      </c>
      <c r="AW49" s="94">
        <f t="shared" ca="1" si="7"/>
        <v>80</v>
      </c>
      <c r="AX49" s="94">
        <f t="shared" ca="1" si="7"/>
        <v>67</v>
      </c>
      <c r="AY49" s="94">
        <f t="shared" ca="1" si="7"/>
        <v>60</v>
      </c>
      <c r="AZ49" s="94">
        <f t="shared" ca="1" si="7"/>
        <v>86</v>
      </c>
      <c r="BA49" s="94">
        <f t="shared" ca="1" si="7"/>
        <v>94</v>
      </c>
      <c r="BB49" s="94">
        <f t="shared" ca="1" si="7"/>
        <v>94</v>
      </c>
      <c r="BC49" s="94">
        <f t="shared" ca="1" si="7"/>
        <v>33</v>
      </c>
      <c r="BD49" s="94">
        <f t="shared" ca="1" si="7"/>
        <v>31</v>
      </c>
      <c r="BE49" s="94">
        <f t="shared" ca="1" si="7"/>
        <v>87</v>
      </c>
      <c r="BF49" s="94">
        <f t="shared" ca="1" si="7"/>
        <v>83</v>
      </c>
      <c r="BG49" s="94">
        <f t="shared" ca="1" si="7"/>
        <v>50</v>
      </c>
      <c r="BH49" s="94">
        <f t="shared" ca="1" si="7"/>
        <v>22</v>
      </c>
      <c r="BI49" s="94">
        <f t="shared" ca="1" si="7"/>
        <v>15</v>
      </c>
      <c r="BJ49" s="94">
        <f t="shared" ca="1" si="7"/>
        <v>70</v>
      </c>
      <c r="BK49" s="94">
        <f t="shared" ca="1" si="7"/>
        <v>34</v>
      </c>
      <c r="BL49" s="94">
        <f t="shared" ca="1" si="6"/>
        <v>22</v>
      </c>
      <c r="BM49" s="94">
        <f t="shared" ca="1" si="6"/>
        <v>17</v>
      </c>
      <c r="BN49" s="94">
        <f t="shared" ca="1" si="6"/>
        <v>51</v>
      </c>
      <c r="BO49" s="94">
        <f t="shared" ca="1" si="6"/>
        <v>64</v>
      </c>
      <c r="BP49" s="94">
        <f t="shared" ca="1" si="6"/>
        <v>68</v>
      </c>
      <c r="BQ49" s="94">
        <f t="shared" ca="1" si="6"/>
        <v>9</v>
      </c>
      <c r="BR49" s="94">
        <f t="shared" ca="1" si="6"/>
        <v>38</v>
      </c>
      <c r="BS49" s="94">
        <f t="shared" ca="1" si="6"/>
        <v>7</v>
      </c>
      <c r="BT49" s="94">
        <f t="shared" ca="1" si="6"/>
        <v>24</v>
      </c>
      <c r="BU49" s="94">
        <f t="shared" ca="1" si="6"/>
        <v>35</v>
      </c>
      <c r="BV49" s="99">
        <f t="shared" ca="1" si="6"/>
        <v>23</v>
      </c>
      <c r="BW49" s="11"/>
      <c r="BX49" s="107">
        <v>58</v>
      </c>
      <c r="BY49" s="108">
        <v>5</v>
      </c>
      <c r="BZ49" s="108">
        <v>46</v>
      </c>
      <c r="CA49" s="108">
        <v>49</v>
      </c>
      <c r="CB49" s="108">
        <v>12</v>
      </c>
      <c r="CC49" s="108">
        <v>61</v>
      </c>
      <c r="CD49" s="108">
        <v>36</v>
      </c>
      <c r="CE49" s="108">
        <v>82</v>
      </c>
      <c r="CF49" s="108">
        <v>46</v>
      </c>
      <c r="CG49" s="108">
        <v>46</v>
      </c>
      <c r="CH49" s="108">
        <v>62</v>
      </c>
      <c r="CI49" s="108">
        <v>93</v>
      </c>
      <c r="CJ49" s="108">
        <v>100</v>
      </c>
      <c r="CK49" s="108">
        <v>42</v>
      </c>
      <c r="CL49" s="108">
        <v>7</v>
      </c>
      <c r="CM49" s="108">
        <v>13</v>
      </c>
      <c r="CN49" s="108">
        <v>17</v>
      </c>
      <c r="CO49" s="108">
        <v>34</v>
      </c>
      <c r="CP49" s="108">
        <v>65</v>
      </c>
      <c r="CQ49" s="108">
        <v>43</v>
      </c>
      <c r="CR49" s="108">
        <v>47</v>
      </c>
      <c r="CS49" s="108">
        <v>99</v>
      </c>
      <c r="CT49" s="108">
        <v>77</v>
      </c>
      <c r="CU49" s="108">
        <v>16</v>
      </c>
      <c r="CV49" s="108">
        <v>95</v>
      </c>
      <c r="CW49" s="108">
        <v>81</v>
      </c>
      <c r="CX49" s="109">
        <v>82</v>
      </c>
      <c r="CY49" s="11"/>
    </row>
    <row r="50" spans="1:103" x14ac:dyDescent="0.55000000000000004">
      <c r="A50" s="11"/>
      <c r="B50" s="181" t="s">
        <v>102</v>
      </c>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2"/>
      <c r="AN50" s="182"/>
      <c r="AO50" s="182"/>
      <c r="AP50" s="182"/>
      <c r="AQ50" s="182"/>
      <c r="AR50" s="182"/>
      <c r="AS50" s="183"/>
      <c r="AT50" s="11"/>
      <c r="AU50" s="11"/>
      <c r="AV50" s="95">
        <f t="shared" ca="1" si="7"/>
        <v>59</v>
      </c>
      <c r="AW50" s="94">
        <f t="shared" ca="1" si="7"/>
        <v>83</v>
      </c>
      <c r="AX50" s="94">
        <f t="shared" ca="1" si="7"/>
        <v>73</v>
      </c>
      <c r="AY50" s="94">
        <f t="shared" ca="1" si="7"/>
        <v>78</v>
      </c>
      <c r="AZ50" s="94">
        <f t="shared" ca="1" si="7"/>
        <v>86</v>
      </c>
      <c r="BA50" s="94">
        <f t="shared" ca="1" si="7"/>
        <v>40</v>
      </c>
      <c r="BB50" s="94">
        <f t="shared" ca="1" si="7"/>
        <v>16</v>
      </c>
      <c r="BC50" s="94">
        <f t="shared" ca="1" si="7"/>
        <v>57</v>
      </c>
      <c r="BD50" s="94">
        <f t="shared" ca="1" si="7"/>
        <v>47</v>
      </c>
      <c r="BE50" s="94">
        <f t="shared" ca="1" si="7"/>
        <v>85</v>
      </c>
      <c r="BF50" s="94">
        <f t="shared" ca="1" si="7"/>
        <v>74</v>
      </c>
      <c r="BG50" s="94">
        <f t="shared" ca="1" si="7"/>
        <v>36</v>
      </c>
      <c r="BH50" s="94">
        <f t="shared" ca="1" si="7"/>
        <v>25</v>
      </c>
      <c r="BI50" s="94">
        <f t="shared" ca="1" si="7"/>
        <v>5</v>
      </c>
      <c r="BJ50" s="94">
        <f t="shared" ca="1" si="7"/>
        <v>13</v>
      </c>
      <c r="BK50" s="94">
        <f t="shared" ca="1" si="7"/>
        <v>90</v>
      </c>
      <c r="BL50" s="94">
        <f t="shared" ca="1" si="6"/>
        <v>4</v>
      </c>
      <c r="BM50" s="94">
        <f t="shared" ca="1" si="6"/>
        <v>23</v>
      </c>
      <c r="BN50" s="94">
        <f t="shared" ca="1" si="6"/>
        <v>48</v>
      </c>
      <c r="BO50" s="94">
        <f t="shared" ca="1" si="6"/>
        <v>84</v>
      </c>
      <c r="BP50" s="94">
        <f t="shared" ca="1" si="6"/>
        <v>87</v>
      </c>
      <c r="BQ50" s="94">
        <f t="shared" ca="1" si="6"/>
        <v>3</v>
      </c>
      <c r="BR50" s="94">
        <f t="shared" ca="1" si="6"/>
        <v>1</v>
      </c>
      <c r="BS50" s="94">
        <f t="shared" ca="1" si="6"/>
        <v>55</v>
      </c>
      <c r="BT50" s="94">
        <f t="shared" ca="1" si="6"/>
        <v>49</v>
      </c>
      <c r="BU50" s="94">
        <f t="shared" ca="1" si="6"/>
        <v>75</v>
      </c>
      <c r="BV50" s="99">
        <f t="shared" ca="1" si="6"/>
        <v>66</v>
      </c>
      <c r="BW50" s="11"/>
      <c r="BX50" s="107">
        <v>42</v>
      </c>
      <c r="BY50" s="108">
        <v>30</v>
      </c>
      <c r="BZ50" s="108">
        <v>58</v>
      </c>
      <c r="CA50" s="108">
        <v>42</v>
      </c>
      <c r="CB50" s="108">
        <v>63</v>
      </c>
      <c r="CC50" s="108">
        <v>38</v>
      </c>
      <c r="CD50" s="108">
        <v>28</v>
      </c>
      <c r="CE50" s="108">
        <v>53</v>
      </c>
      <c r="CF50" s="108">
        <v>60</v>
      </c>
      <c r="CG50" s="108">
        <v>49</v>
      </c>
      <c r="CH50" s="108">
        <v>13</v>
      </c>
      <c r="CI50" s="108">
        <v>16</v>
      </c>
      <c r="CJ50" s="108">
        <v>92</v>
      </c>
      <c r="CK50" s="108">
        <v>51</v>
      </c>
      <c r="CL50" s="108">
        <v>57</v>
      </c>
      <c r="CM50" s="108">
        <v>50</v>
      </c>
      <c r="CN50" s="108">
        <v>23</v>
      </c>
      <c r="CO50" s="108">
        <v>50</v>
      </c>
      <c r="CP50" s="108">
        <v>43</v>
      </c>
      <c r="CQ50" s="108">
        <v>73</v>
      </c>
      <c r="CR50" s="108">
        <v>53</v>
      </c>
      <c r="CS50" s="108">
        <v>72</v>
      </c>
      <c r="CT50" s="108">
        <v>100</v>
      </c>
      <c r="CU50" s="108">
        <v>58</v>
      </c>
      <c r="CV50" s="108">
        <v>90</v>
      </c>
      <c r="CW50" s="108">
        <v>31</v>
      </c>
      <c r="CX50" s="109">
        <v>42</v>
      </c>
      <c r="CY50" s="11"/>
    </row>
    <row r="51" spans="1:103" x14ac:dyDescent="0.55000000000000004">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95">
        <f t="shared" ca="1" si="7"/>
        <v>79</v>
      </c>
      <c r="AW51" s="94">
        <f t="shared" ca="1" si="7"/>
        <v>92</v>
      </c>
      <c r="AX51" s="94">
        <f t="shared" ca="1" si="7"/>
        <v>95</v>
      </c>
      <c r="AY51" s="94">
        <f t="shared" ca="1" si="7"/>
        <v>36</v>
      </c>
      <c r="AZ51" s="94">
        <f t="shared" ca="1" si="7"/>
        <v>11</v>
      </c>
      <c r="BA51" s="94">
        <f t="shared" ca="1" si="7"/>
        <v>95</v>
      </c>
      <c r="BB51" s="94">
        <f t="shared" ca="1" si="7"/>
        <v>85</v>
      </c>
      <c r="BC51" s="94">
        <f t="shared" ca="1" si="7"/>
        <v>43</v>
      </c>
      <c r="BD51" s="94">
        <f t="shared" ca="1" si="7"/>
        <v>47</v>
      </c>
      <c r="BE51" s="94">
        <f t="shared" ca="1" si="7"/>
        <v>56</v>
      </c>
      <c r="BF51" s="94">
        <f t="shared" ca="1" si="7"/>
        <v>77</v>
      </c>
      <c r="BG51" s="94">
        <f t="shared" ca="1" si="7"/>
        <v>100</v>
      </c>
      <c r="BH51" s="94">
        <f t="shared" ca="1" si="7"/>
        <v>51</v>
      </c>
      <c r="BI51" s="94">
        <f t="shared" ca="1" si="7"/>
        <v>11</v>
      </c>
      <c r="BJ51" s="94">
        <f t="shared" ca="1" si="7"/>
        <v>18</v>
      </c>
      <c r="BK51" s="94">
        <f t="shared" ca="1" si="7"/>
        <v>98</v>
      </c>
      <c r="BL51" s="94">
        <f t="shared" ca="1" si="6"/>
        <v>14</v>
      </c>
      <c r="BM51" s="94">
        <f t="shared" ca="1" si="6"/>
        <v>32</v>
      </c>
      <c r="BN51" s="94">
        <f t="shared" ca="1" si="6"/>
        <v>39</v>
      </c>
      <c r="BO51" s="94">
        <f t="shared" ca="1" si="6"/>
        <v>42</v>
      </c>
      <c r="BP51" s="94">
        <f t="shared" ca="1" si="6"/>
        <v>19</v>
      </c>
      <c r="BQ51" s="94">
        <f t="shared" ca="1" si="6"/>
        <v>48</v>
      </c>
      <c r="BR51" s="94">
        <f t="shared" ca="1" si="6"/>
        <v>91</v>
      </c>
      <c r="BS51" s="94">
        <f t="shared" ca="1" si="6"/>
        <v>38</v>
      </c>
      <c r="BT51" s="94">
        <f t="shared" ca="1" si="6"/>
        <v>15</v>
      </c>
      <c r="BU51" s="94">
        <f t="shared" ca="1" si="6"/>
        <v>31</v>
      </c>
      <c r="BV51" s="99">
        <f t="shared" ca="1" si="6"/>
        <v>4</v>
      </c>
      <c r="BW51" s="11"/>
      <c r="BX51" s="107">
        <v>80</v>
      </c>
      <c r="BY51" s="108">
        <v>7</v>
      </c>
      <c r="BZ51" s="108">
        <v>21</v>
      </c>
      <c r="CA51" s="108">
        <v>54</v>
      </c>
      <c r="CB51" s="108">
        <v>19</v>
      </c>
      <c r="CC51" s="108">
        <v>20</v>
      </c>
      <c r="CD51" s="108">
        <v>68</v>
      </c>
      <c r="CE51" s="108">
        <v>11</v>
      </c>
      <c r="CF51" s="108">
        <v>74</v>
      </c>
      <c r="CG51" s="108">
        <v>100</v>
      </c>
      <c r="CH51" s="108">
        <v>86</v>
      </c>
      <c r="CI51" s="108">
        <v>13</v>
      </c>
      <c r="CJ51" s="108">
        <v>56</v>
      </c>
      <c r="CK51" s="108">
        <v>32</v>
      </c>
      <c r="CL51" s="108">
        <v>56</v>
      </c>
      <c r="CM51" s="108">
        <v>93</v>
      </c>
      <c r="CN51" s="108">
        <v>18</v>
      </c>
      <c r="CO51" s="108">
        <v>21</v>
      </c>
      <c r="CP51" s="108">
        <v>24</v>
      </c>
      <c r="CQ51" s="108">
        <v>29</v>
      </c>
      <c r="CR51" s="108">
        <v>96</v>
      </c>
      <c r="CS51" s="108">
        <v>97</v>
      </c>
      <c r="CT51" s="108">
        <v>91</v>
      </c>
      <c r="CU51" s="108">
        <v>99</v>
      </c>
      <c r="CV51" s="108">
        <v>14</v>
      </c>
      <c r="CW51" s="108">
        <v>12</v>
      </c>
      <c r="CX51" s="109">
        <v>52</v>
      </c>
      <c r="CY51" s="11"/>
    </row>
    <row r="52" spans="1:103" x14ac:dyDescent="0.55000000000000004">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95">
        <f t="shared" ca="1" si="7"/>
        <v>66</v>
      </c>
      <c r="AW52" s="94">
        <f t="shared" ca="1" si="7"/>
        <v>69</v>
      </c>
      <c r="AX52" s="94">
        <f t="shared" ca="1" si="7"/>
        <v>65</v>
      </c>
      <c r="AY52" s="94">
        <f t="shared" ca="1" si="7"/>
        <v>36</v>
      </c>
      <c r="AZ52" s="94">
        <f t="shared" ca="1" si="7"/>
        <v>67</v>
      </c>
      <c r="BA52" s="94">
        <f t="shared" ca="1" si="7"/>
        <v>44</v>
      </c>
      <c r="BB52" s="94">
        <f t="shared" ca="1" si="7"/>
        <v>87</v>
      </c>
      <c r="BC52" s="94">
        <f t="shared" ca="1" si="7"/>
        <v>12</v>
      </c>
      <c r="BD52" s="94">
        <f t="shared" ca="1" si="7"/>
        <v>37</v>
      </c>
      <c r="BE52" s="94">
        <f t="shared" ca="1" si="7"/>
        <v>88</v>
      </c>
      <c r="BF52" s="94">
        <f t="shared" ca="1" si="7"/>
        <v>78</v>
      </c>
      <c r="BG52" s="94">
        <f t="shared" ca="1" si="7"/>
        <v>50</v>
      </c>
      <c r="BH52" s="94">
        <f t="shared" ca="1" si="7"/>
        <v>42</v>
      </c>
      <c r="BI52" s="94">
        <f t="shared" ca="1" si="7"/>
        <v>83</v>
      </c>
      <c r="BJ52" s="94">
        <f t="shared" ca="1" si="7"/>
        <v>3</v>
      </c>
      <c r="BK52" s="94">
        <f t="shared" ca="1" si="7"/>
        <v>66</v>
      </c>
      <c r="BL52" s="94">
        <f t="shared" ca="1" si="6"/>
        <v>70</v>
      </c>
      <c r="BM52" s="94">
        <f t="shared" ca="1" si="6"/>
        <v>18</v>
      </c>
      <c r="BN52" s="94">
        <f t="shared" ca="1" si="6"/>
        <v>45</v>
      </c>
      <c r="BO52" s="94">
        <f t="shared" ca="1" si="6"/>
        <v>40</v>
      </c>
      <c r="BP52" s="94">
        <f t="shared" ca="1" si="6"/>
        <v>24</v>
      </c>
      <c r="BQ52" s="94">
        <f t="shared" ca="1" si="6"/>
        <v>13</v>
      </c>
      <c r="BR52" s="94">
        <f t="shared" ca="1" si="6"/>
        <v>22</v>
      </c>
      <c r="BS52" s="94">
        <f t="shared" ca="1" si="6"/>
        <v>28</v>
      </c>
      <c r="BT52" s="94">
        <f t="shared" ca="1" si="6"/>
        <v>48</v>
      </c>
      <c r="BU52" s="94">
        <f t="shared" ca="1" si="6"/>
        <v>56</v>
      </c>
      <c r="BV52" s="99">
        <f t="shared" ca="1" si="6"/>
        <v>4</v>
      </c>
      <c r="BW52" s="11"/>
      <c r="BX52" s="107">
        <v>66</v>
      </c>
      <c r="BY52" s="108">
        <v>68</v>
      </c>
      <c r="BZ52" s="108">
        <v>55</v>
      </c>
      <c r="CA52" s="108">
        <v>60</v>
      </c>
      <c r="CB52" s="108">
        <v>86</v>
      </c>
      <c r="CC52" s="108">
        <v>56</v>
      </c>
      <c r="CD52" s="108">
        <v>84</v>
      </c>
      <c r="CE52" s="108">
        <v>19</v>
      </c>
      <c r="CF52" s="108">
        <v>14</v>
      </c>
      <c r="CG52" s="108">
        <v>97</v>
      </c>
      <c r="CH52" s="108">
        <v>96</v>
      </c>
      <c r="CI52" s="108">
        <v>66</v>
      </c>
      <c r="CJ52" s="108">
        <v>56</v>
      </c>
      <c r="CK52" s="108">
        <v>36</v>
      </c>
      <c r="CL52" s="108">
        <v>85</v>
      </c>
      <c r="CM52" s="108">
        <v>79</v>
      </c>
      <c r="CN52" s="108">
        <v>47</v>
      </c>
      <c r="CO52" s="108">
        <v>6</v>
      </c>
      <c r="CP52" s="108">
        <v>74</v>
      </c>
      <c r="CQ52" s="108">
        <v>77</v>
      </c>
      <c r="CR52" s="108">
        <v>82</v>
      </c>
      <c r="CS52" s="108">
        <v>81</v>
      </c>
      <c r="CT52" s="108">
        <v>23</v>
      </c>
      <c r="CU52" s="108">
        <v>15</v>
      </c>
      <c r="CV52" s="108">
        <v>7</v>
      </c>
      <c r="CW52" s="108">
        <v>61</v>
      </c>
      <c r="CX52" s="109">
        <v>87</v>
      </c>
      <c r="CY52" s="11"/>
    </row>
    <row r="53" spans="1:103" x14ac:dyDescent="0.55000000000000004">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9"/>
      <c r="AE53" s="136" t="s">
        <v>113</v>
      </c>
      <c r="AF53" s="136"/>
      <c r="AG53" s="136"/>
      <c r="AH53" s="136"/>
      <c r="AI53" s="136"/>
      <c r="AJ53" s="136"/>
      <c r="AK53" s="136"/>
      <c r="AL53" s="136"/>
      <c r="AM53" s="136"/>
      <c r="AN53" s="136"/>
      <c r="AO53" s="136"/>
      <c r="AP53" s="136"/>
      <c r="AQ53" s="136"/>
      <c r="AR53" s="136"/>
      <c r="AS53" s="137"/>
      <c r="AT53" s="11"/>
      <c r="AU53" s="11"/>
      <c r="AV53" s="95">
        <f t="shared" ca="1" si="7"/>
        <v>52</v>
      </c>
      <c r="AW53" s="94">
        <f t="shared" ca="1" si="7"/>
        <v>56</v>
      </c>
      <c r="AX53" s="94">
        <f t="shared" ca="1" si="7"/>
        <v>84</v>
      </c>
      <c r="AY53" s="94">
        <f t="shared" ca="1" si="7"/>
        <v>8</v>
      </c>
      <c r="AZ53" s="94">
        <f t="shared" ca="1" si="7"/>
        <v>23</v>
      </c>
      <c r="BA53" s="94">
        <f t="shared" ca="1" si="7"/>
        <v>29</v>
      </c>
      <c r="BB53" s="94">
        <f t="shared" ca="1" si="7"/>
        <v>14</v>
      </c>
      <c r="BC53" s="94">
        <f t="shared" ca="1" si="7"/>
        <v>75</v>
      </c>
      <c r="BD53" s="94">
        <f t="shared" ca="1" si="7"/>
        <v>22</v>
      </c>
      <c r="BE53" s="94">
        <f t="shared" ca="1" si="7"/>
        <v>17</v>
      </c>
      <c r="BF53" s="94">
        <f t="shared" ca="1" si="7"/>
        <v>87</v>
      </c>
      <c r="BG53" s="94">
        <f t="shared" ca="1" si="7"/>
        <v>3</v>
      </c>
      <c r="BH53" s="94">
        <f t="shared" ca="1" si="7"/>
        <v>87</v>
      </c>
      <c r="BI53" s="94">
        <f t="shared" ca="1" si="7"/>
        <v>43</v>
      </c>
      <c r="BJ53" s="94">
        <f t="shared" ca="1" si="7"/>
        <v>5</v>
      </c>
      <c r="BK53" s="94">
        <f t="shared" ca="1" si="7"/>
        <v>16</v>
      </c>
      <c r="BL53" s="94">
        <f t="shared" ca="1" si="6"/>
        <v>13</v>
      </c>
      <c r="BM53" s="94">
        <f t="shared" ca="1" si="6"/>
        <v>70</v>
      </c>
      <c r="BN53" s="94">
        <f t="shared" ca="1" si="6"/>
        <v>61</v>
      </c>
      <c r="BO53" s="94">
        <f t="shared" ca="1" si="6"/>
        <v>80</v>
      </c>
      <c r="BP53" s="94">
        <f t="shared" ca="1" si="6"/>
        <v>7</v>
      </c>
      <c r="BQ53" s="94">
        <f t="shared" ca="1" si="6"/>
        <v>91</v>
      </c>
      <c r="BR53" s="94">
        <f t="shared" ca="1" si="6"/>
        <v>100</v>
      </c>
      <c r="BS53" s="94">
        <f t="shared" ca="1" si="6"/>
        <v>59</v>
      </c>
      <c r="BT53" s="94">
        <f t="shared" ca="1" si="6"/>
        <v>69</v>
      </c>
      <c r="BU53" s="94">
        <f t="shared" ca="1" si="6"/>
        <v>67</v>
      </c>
      <c r="BV53" s="99">
        <f t="shared" ca="1" si="6"/>
        <v>41</v>
      </c>
      <c r="BW53" s="11"/>
      <c r="BX53" s="107">
        <v>89</v>
      </c>
      <c r="BY53" s="108">
        <v>3</v>
      </c>
      <c r="BZ53" s="108">
        <v>50</v>
      </c>
      <c r="CA53" s="108">
        <v>56</v>
      </c>
      <c r="CB53" s="108">
        <v>60</v>
      </c>
      <c r="CC53" s="108">
        <v>72</v>
      </c>
      <c r="CD53" s="108">
        <v>8</v>
      </c>
      <c r="CE53" s="108">
        <v>84</v>
      </c>
      <c r="CF53" s="108">
        <v>17</v>
      </c>
      <c r="CG53" s="108">
        <v>34</v>
      </c>
      <c r="CH53" s="108">
        <v>90</v>
      </c>
      <c r="CI53" s="108">
        <v>17</v>
      </c>
      <c r="CJ53" s="108">
        <v>34</v>
      </c>
      <c r="CK53" s="108">
        <v>72</v>
      </c>
      <c r="CL53" s="108">
        <v>83</v>
      </c>
      <c r="CM53" s="108">
        <v>23</v>
      </c>
      <c r="CN53" s="108">
        <v>82</v>
      </c>
      <c r="CO53" s="108">
        <v>32</v>
      </c>
      <c r="CP53" s="108">
        <v>22</v>
      </c>
      <c r="CQ53" s="108">
        <v>98</v>
      </c>
      <c r="CR53" s="108">
        <v>89</v>
      </c>
      <c r="CS53" s="108">
        <v>24</v>
      </c>
      <c r="CT53" s="108">
        <v>41</v>
      </c>
      <c r="CU53" s="108">
        <v>7</v>
      </c>
      <c r="CV53" s="108">
        <v>5</v>
      </c>
      <c r="CW53" s="108">
        <v>14</v>
      </c>
      <c r="CX53" s="109">
        <v>14</v>
      </c>
      <c r="CY53" s="11"/>
    </row>
    <row r="54" spans="1:103" x14ac:dyDescent="0.55000000000000004">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86"/>
      <c r="AE54" s="11"/>
      <c r="AF54" s="11"/>
      <c r="AG54" s="11"/>
      <c r="AH54" s="11"/>
      <c r="AI54" s="11"/>
      <c r="AJ54" s="11"/>
      <c r="AK54" s="11"/>
      <c r="AL54" s="11"/>
      <c r="AM54" s="11"/>
      <c r="AN54" s="11"/>
      <c r="AO54" s="11"/>
      <c r="AP54" s="11"/>
      <c r="AQ54" s="11"/>
      <c r="AR54" s="11"/>
      <c r="AS54" s="11"/>
      <c r="AT54" s="11"/>
      <c r="AU54" s="11"/>
      <c r="AV54" s="95">
        <f t="shared" ca="1" si="7"/>
        <v>68</v>
      </c>
      <c r="AW54" s="94">
        <f t="shared" ca="1" si="7"/>
        <v>70</v>
      </c>
      <c r="AX54" s="94">
        <f t="shared" ca="1" si="7"/>
        <v>63</v>
      </c>
      <c r="AY54" s="94">
        <f t="shared" ca="1" si="7"/>
        <v>62</v>
      </c>
      <c r="AZ54" s="94">
        <f t="shared" ca="1" si="7"/>
        <v>13</v>
      </c>
      <c r="BA54" s="94">
        <f t="shared" ca="1" si="7"/>
        <v>29</v>
      </c>
      <c r="BB54" s="94">
        <f t="shared" ca="1" si="7"/>
        <v>46</v>
      </c>
      <c r="BC54" s="94">
        <f t="shared" ca="1" si="7"/>
        <v>10</v>
      </c>
      <c r="BD54" s="94">
        <f t="shared" ca="1" si="7"/>
        <v>19</v>
      </c>
      <c r="BE54" s="94">
        <f t="shared" ca="1" si="7"/>
        <v>7</v>
      </c>
      <c r="BF54" s="94">
        <f t="shared" ca="1" si="7"/>
        <v>97</v>
      </c>
      <c r="BG54" s="94">
        <f t="shared" ca="1" si="7"/>
        <v>52</v>
      </c>
      <c r="BH54" s="94">
        <f t="shared" ca="1" si="7"/>
        <v>77</v>
      </c>
      <c r="BI54" s="94">
        <f t="shared" ca="1" si="7"/>
        <v>48</v>
      </c>
      <c r="BJ54" s="94">
        <f t="shared" ca="1" si="7"/>
        <v>51</v>
      </c>
      <c r="BK54" s="94">
        <f t="shared" ca="1" si="7"/>
        <v>76</v>
      </c>
      <c r="BL54" s="94">
        <f t="shared" ca="1" si="6"/>
        <v>66</v>
      </c>
      <c r="BM54" s="94">
        <f t="shared" ca="1" si="6"/>
        <v>70</v>
      </c>
      <c r="BN54" s="94">
        <f t="shared" ca="1" si="6"/>
        <v>95</v>
      </c>
      <c r="BO54" s="94">
        <f t="shared" ca="1" si="6"/>
        <v>18</v>
      </c>
      <c r="BP54" s="94">
        <f t="shared" ca="1" si="6"/>
        <v>42</v>
      </c>
      <c r="BQ54" s="94">
        <f t="shared" ca="1" si="6"/>
        <v>67</v>
      </c>
      <c r="BR54" s="94">
        <f t="shared" ca="1" si="6"/>
        <v>21</v>
      </c>
      <c r="BS54" s="94">
        <f t="shared" ca="1" si="6"/>
        <v>71</v>
      </c>
      <c r="BT54" s="94">
        <f t="shared" ca="1" si="6"/>
        <v>62</v>
      </c>
      <c r="BU54" s="94">
        <f t="shared" ca="1" si="6"/>
        <v>78</v>
      </c>
      <c r="BV54" s="99">
        <f t="shared" ca="1" si="6"/>
        <v>84</v>
      </c>
      <c r="BW54" s="11"/>
      <c r="BX54" s="107">
        <v>38</v>
      </c>
      <c r="BY54" s="108">
        <v>53</v>
      </c>
      <c r="BZ54" s="108">
        <v>78</v>
      </c>
      <c r="CA54" s="108">
        <v>32</v>
      </c>
      <c r="CB54" s="108">
        <v>99</v>
      </c>
      <c r="CC54" s="108">
        <v>20</v>
      </c>
      <c r="CD54" s="108">
        <v>26</v>
      </c>
      <c r="CE54" s="108">
        <v>58</v>
      </c>
      <c r="CF54" s="108">
        <v>21</v>
      </c>
      <c r="CG54" s="108">
        <v>24</v>
      </c>
      <c r="CH54" s="108">
        <v>31</v>
      </c>
      <c r="CI54" s="108">
        <v>92</v>
      </c>
      <c r="CJ54" s="108">
        <v>73</v>
      </c>
      <c r="CK54" s="108">
        <v>30</v>
      </c>
      <c r="CL54" s="108">
        <v>60</v>
      </c>
      <c r="CM54" s="108">
        <v>23</v>
      </c>
      <c r="CN54" s="108">
        <v>82</v>
      </c>
      <c r="CO54" s="108">
        <v>46</v>
      </c>
      <c r="CP54" s="108">
        <v>70</v>
      </c>
      <c r="CQ54" s="108">
        <v>19</v>
      </c>
      <c r="CR54" s="108">
        <v>1</v>
      </c>
      <c r="CS54" s="108">
        <v>45</v>
      </c>
      <c r="CT54" s="108">
        <v>91</v>
      </c>
      <c r="CU54" s="108">
        <v>84</v>
      </c>
      <c r="CV54" s="108">
        <v>99</v>
      </c>
      <c r="CW54" s="108">
        <v>43</v>
      </c>
      <c r="CX54" s="109">
        <v>28</v>
      </c>
      <c r="CY54" s="11"/>
    </row>
    <row r="55" spans="1:103" x14ac:dyDescent="0.55000000000000004">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86"/>
      <c r="AE55" s="11"/>
      <c r="AF55" s="159"/>
      <c r="AG55" s="160"/>
      <c r="AH55" s="160"/>
      <c r="AI55" s="160"/>
      <c r="AJ55" s="160"/>
      <c r="AK55" s="160"/>
      <c r="AL55" s="160"/>
      <c r="AM55" s="160"/>
      <c r="AN55" s="160"/>
      <c r="AO55" s="160"/>
      <c r="AP55" s="160"/>
      <c r="AQ55" s="160"/>
      <c r="AR55" s="160"/>
      <c r="AS55" s="161"/>
      <c r="AT55" s="11"/>
      <c r="AU55" s="11"/>
      <c r="AV55" s="95">
        <f t="shared" ca="1" si="7"/>
        <v>2</v>
      </c>
      <c r="AW55" s="94">
        <f t="shared" ca="1" si="7"/>
        <v>35</v>
      </c>
      <c r="AX55" s="94">
        <f t="shared" ca="1" si="7"/>
        <v>50</v>
      </c>
      <c r="AY55" s="94">
        <f t="shared" ca="1" si="7"/>
        <v>33</v>
      </c>
      <c r="AZ55" s="94">
        <f t="shared" ca="1" si="7"/>
        <v>56</v>
      </c>
      <c r="BA55" s="94">
        <f t="shared" ca="1" si="7"/>
        <v>8</v>
      </c>
      <c r="BB55" s="94">
        <f t="shared" ca="1" si="7"/>
        <v>63</v>
      </c>
      <c r="BC55" s="94">
        <f t="shared" ca="1" si="7"/>
        <v>49</v>
      </c>
      <c r="BD55" s="94">
        <f t="shared" ca="1" si="7"/>
        <v>63</v>
      </c>
      <c r="BE55" s="94">
        <f t="shared" ca="1" si="7"/>
        <v>91</v>
      </c>
      <c r="BF55" s="94">
        <f t="shared" ca="1" si="7"/>
        <v>2</v>
      </c>
      <c r="BG55" s="94">
        <f t="shared" ca="1" si="7"/>
        <v>64</v>
      </c>
      <c r="BH55" s="94">
        <f t="shared" ca="1" si="7"/>
        <v>51</v>
      </c>
      <c r="BI55" s="94">
        <f t="shared" ca="1" si="7"/>
        <v>3</v>
      </c>
      <c r="BJ55" s="94">
        <f t="shared" ca="1" si="7"/>
        <v>72</v>
      </c>
      <c r="BK55" s="94">
        <f t="shared" ca="1" si="7"/>
        <v>51</v>
      </c>
      <c r="BL55" s="94">
        <f t="shared" ca="1" si="6"/>
        <v>90</v>
      </c>
      <c r="BM55" s="94">
        <f t="shared" ca="1" si="6"/>
        <v>95</v>
      </c>
      <c r="BN55" s="94">
        <f t="shared" ca="1" si="6"/>
        <v>79</v>
      </c>
      <c r="BO55" s="94">
        <f t="shared" ca="1" si="6"/>
        <v>76</v>
      </c>
      <c r="BP55" s="94">
        <f t="shared" ca="1" si="6"/>
        <v>32</v>
      </c>
      <c r="BQ55" s="94">
        <f t="shared" ca="1" si="6"/>
        <v>12</v>
      </c>
      <c r="BR55" s="94">
        <f t="shared" ca="1" si="6"/>
        <v>47</v>
      </c>
      <c r="BS55" s="94">
        <f t="shared" ca="1" si="6"/>
        <v>74</v>
      </c>
      <c r="BT55" s="94">
        <f t="shared" ca="1" si="6"/>
        <v>86</v>
      </c>
      <c r="BU55" s="94">
        <f t="shared" ca="1" si="6"/>
        <v>3</v>
      </c>
      <c r="BV55" s="99">
        <f t="shared" ca="1" si="6"/>
        <v>53</v>
      </c>
      <c r="BW55" s="11"/>
      <c r="BX55" s="107">
        <v>51</v>
      </c>
      <c r="BY55" s="108">
        <v>89</v>
      </c>
      <c r="BZ55" s="108">
        <v>41</v>
      </c>
      <c r="CA55" s="108">
        <v>12</v>
      </c>
      <c r="CB55" s="108">
        <v>24</v>
      </c>
      <c r="CC55" s="108">
        <v>37</v>
      </c>
      <c r="CD55" s="108">
        <v>30</v>
      </c>
      <c r="CE55" s="108">
        <v>36</v>
      </c>
      <c r="CF55" s="108">
        <v>27</v>
      </c>
      <c r="CG55" s="108">
        <v>34</v>
      </c>
      <c r="CH55" s="108">
        <v>18</v>
      </c>
      <c r="CI55" s="108">
        <v>98</v>
      </c>
      <c r="CJ55" s="108">
        <v>50</v>
      </c>
      <c r="CK55" s="108">
        <v>14</v>
      </c>
      <c r="CL55" s="108">
        <v>10</v>
      </c>
      <c r="CM55" s="108">
        <v>27</v>
      </c>
      <c r="CN55" s="108">
        <v>49</v>
      </c>
      <c r="CO55" s="108">
        <v>11</v>
      </c>
      <c r="CP55" s="108">
        <v>10</v>
      </c>
      <c r="CQ55" s="108">
        <v>65</v>
      </c>
      <c r="CR55" s="108">
        <v>10</v>
      </c>
      <c r="CS55" s="108">
        <v>79</v>
      </c>
      <c r="CT55" s="108">
        <v>74</v>
      </c>
      <c r="CU55" s="108">
        <v>11</v>
      </c>
      <c r="CV55" s="108">
        <v>41</v>
      </c>
      <c r="CW55" s="108">
        <v>29</v>
      </c>
      <c r="CX55" s="109">
        <v>89</v>
      </c>
      <c r="CY55" s="11"/>
    </row>
    <row r="56" spans="1:103" x14ac:dyDescent="0.55000000000000004">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86"/>
      <c r="AE56" s="11"/>
      <c r="AF56" s="162"/>
      <c r="AG56" s="163"/>
      <c r="AH56" s="163"/>
      <c r="AI56" s="163"/>
      <c r="AJ56" s="163"/>
      <c r="AK56" s="163"/>
      <c r="AL56" s="163"/>
      <c r="AM56" s="163"/>
      <c r="AN56" s="163"/>
      <c r="AO56" s="163"/>
      <c r="AP56" s="163"/>
      <c r="AQ56" s="163"/>
      <c r="AR56" s="163"/>
      <c r="AS56" s="164"/>
      <c r="AT56" s="11"/>
      <c r="AU56" s="11"/>
      <c r="AV56" s="95">
        <f t="shared" ca="1" si="7"/>
        <v>75</v>
      </c>
      <c r="AW56" s="94">
        <f t="shared" ca="1" si="7"/>
        <v>100</v>
      </c>
      <c r="AX56" s="94">
        <f t="shared" ca="1" si="7"/>
        <v>90</v>
      </c>
      <c r="AY56" s="94">
        <f t="shared" ca="1" si="7"/>
        <v>11</v>
      </c>
      <c r="AZ56" s="94">
        <f t="shared" ca="1" si="7"/>
        <v>76</v>
      </c>
      <c r="BA56" s="94">
        <f t="shared" ca="1" si="7"/>
        <v>65</v>
      </c>
      <c r="BB56" s="94">
        <f t="shared" ca="1" si="7"/>
        <v>60</v>
      </c>
      <c r="BC56" s="94">
        <f t="shared" ca="1" si="7"/>
        <v>26</v>
      </c>
      <c r="BD56" s="94">
        <f t="shared" ca="1" si="7"/>
        <v>44</v>
      </c>
      <c r="BE56" s="94">
        <f t="shared" ca="1" si="7"/>
        <v>44</v>
      </c>
      <c r="BF56" s="94">
        <f t="shared" ca="1" si="7"/>
        <v>34</v>
      </c>
      <c r="BG56" s="94">
        <f t="shared" ca="1" si="7"/>
        <v>74</v>
      </c>
      <c r="BH56" s="94">
        <f t="shared" ca="1" si="7"/>
        <v>67</v>
      </c>
      <c r="BI56" s="94">
        <f t="shared" ca="1" si="7"/>
        <v>9</v>
      </c>
      <c r="BJ56" s="94">
        <f t="shared" ca="1" si="7"/>
        <v>38</v>
      </c>
      <c r="BK56" s="94">
        <f t="shared" ca="1" si="7"/>
        <v>55</v>
      </c>
      <c r="BL56" s="94">
        <f t="shared" ca="1" si="6"/>
        <v>70</v>
      </c>
      <c r="BM56" s="94">
        <f t="shared" ca="1" si="6"/>
        <v>75</v>
      </c>
      <c r="BN56" s="94">
        <f t="shared" ca="1" si="6"/>
        <v>86</v>
      </c>
      <c r="BO56" s="94">
        <f t="shared" ca="1" si="6"/>
        <v>89</v>
      </c>
      <c r="BP56" s="94">
        <f t="shared" ca="1" si="6"/>
        <v>12</v>
      </c>
      <c r="BQ56" s="94">
        <f t="shared" ca="1" si="6"/>
        <v>78</v>
      </c>
      <c r="BR56" s="94">
        <f t="shared" ca="1" si="6"/>
        <v>18</v>
      </c>
      <c r="BS56" s="94">
        <f t="shared" ca="1" si="6"/>
        <v>95</v>
      </c>
      <c r="BT56" s="94">
        <f t="shared" ca="1" si="6"/>
        <v>17</v>
      </c>
      <c r="BU56" s="94">
        <f t="shared" ca="1" si="6"/>
        <v>16</v>
      </c>
      <c r="BV56" s="99">
        <f t="shared" ca="1" si="6"/>
        <v>29</v>
      </c>
      <c r="BW56" s="11"/>
      <c r="BX56" s="107">
        <v>87</v>
      </c>
      <c r="BY56" s="108">
        <v>47</v>
      </c>
      <c r="BZ56" s="108">
        <v>1</v>
      </c>
      <c r="CA56" s="108">
        <v>22</v>
      </c>
      <c r="CB56" s="108">
        <v>73</v>
      </c>
      <c r="CC56" s="108">
        <v>49</v>
      </c>
      <c r="CD56" s="108">
        <v>38</v>
      </c>
      <c r="CE56" s="108">
        <v>20</v>
      </c>
      <c r="CF56" s="108">
        <v>59</v>
      </c>
      <c r="CG56" s="108">
        <v>81</v>
      </c>
      <c r="CH56" s="108">
        <v>79</v>
      </c>
      <c r="CI56" s="108">
        <v>73</v>
      </c>
      <c r="CJ56" s="108">
        <v>73</v>
      </c>
      <c r="CK56" s="108">
        <v>5</v>
      </c>
      <c r="CL56" s="108">
        <v>6</v>
      </c>
      <c r="CM56" s="108">
        <v>58</v>
      </c>
      <c r="CN56" s="108">
        <v>91</v>
      </c>
      <c r="CO56" s="108">
        <v>26</v>
      </c>
      <c r="CP56" s="108">
        <v>21</v>
      </c>
      <c r="CQ56" s="108">
        <v>19</v>
      </c>
      <c r="CR56" s="108">
        <v>2</v>
      </c>
      <c r="CS56" s="108">
        <v>80</v>
      </c>
      <c r="CT56" s="108">
        <v>44</v>
      </c>
      <c r="CU56" s="108">
        <v>19</v>
      </c>
      <c r="CV56" s="108">
        <v>59</v>
      </c>
      <c r="CW56" s="108">
        <v>11</v>
      </c>
      <c r="CX56" s="109">
        <v>62</v>
      </c>
      <c r="CY56" s="11"/>
    </row>
    <row r="57" spans="1:103" x14ac:dyDescent="0.55000000000000004">
      <c r="A57" s="11"/>
      <c r="B57" s="11"/>
      <c r="C57" s="185" t="s">
        <v>103</v>
      </c>
      <c r="D57" s="185"/>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D57" s="186"/>
      <c r="AE57" s="11"/>
      <c r="AF57" s="162"/>
      <c r="AG57" s="163"/>
      <c r="AH57" s="163"/>
      <c r="AI57" s="163"/>
      <c r="AJ57" s="163"/>
      <c r="AK57" s="163"/>
      <c r="AL57" s="163"/>
      <c r="AM57" s="163"/>
      <c r="AN57" s="163"/>
      <c r="AO57" s="163"/>
      <c r="AP57" s="163"/>
      <c r="AQ57" s="163"/>
      <c r="AR57" s="163"/>
      <c r="AS57" s="164"/>
      <c r="AT57" s="11"/>
      <c r="AU57" s="11"/>
      <c r="AV57" s="95">
        <f t="shared" ca="1" si="7"/>
        <v>37</v>
      </c>
      <c r="AW57" s="94">
        <f t="shared" ca="1" si="7"/>
        <v>16</v>
      </c>
      <c r="AX57" s="94">
        <f t="shared" ca="1" si="7"/>
        <v>92</v>
      </c>
      <c r="AY57" s="94">
        <f t="shared" ca="1" si="7"/>
        <v>17</v>
      </c>
      <c r="AZ57" s="94">
        <f t="shared" ca="1" si="7"/>
        <v>3</v>
      </c>
      <c r="BA57" s="94">
        <f t="shared" ca="1" si="7"/>
        <v>82</v>
      </c>
      <c r="BB57" s="94">
        <f t="shared" ca="1" si="7"/>
        <v>25</v>
      </c>
      <c r="BC57" s="94">
        <f t="shared" ca="1" si="7"/>
        <v>80</v>
      </c>
      <c r="BD57" s="94">
        <f t="shared" ca="1" si="7"/>
        <v>71</v>
      </c>
      <c r="BE57" s="94">
        <f t="shared" ca="1" si="7"/>
        <v>1</v>
      </c>
      <c r="BF57" s="94">
        <f t="shared" ca="1" si="7"/>
        <v>65</v>
      </c>
      <c r="BG57" s="94">
        <f t="shared" ca="1" si="7"/>
        <v>70</v>
      </c>
      <c r="BH57" s="94">
        <f t="shared" ca="1" si="7"/>
        <v>31</v>
      </c>
      <c r="BI57" s="94">
        <f t="shared" ca="1" si="7"/>
        <v>78</v>
      </c>
      <c r="BJ57" s="94">
        <f t="shared" ca="1" si="7"/>
        <v>42</v>
      </c>
      <c r="BK57" s="94">
        <f t="shared" ca="1" si="7"/>
        <v>58</v>
      </c>
      <c r="BL57" s="94">
        <f t="shared" ca="1" si="6"/>
        <v>19</v>
      </c>
      <c r="BM57" s="94">
        <f t="shared" ca="1" si="6"/>
        <v>19</v>
      </c>
      <c r="BN57" s="94">
        <f t="shared" ca="1" si="6"/>
        <v>72</v>
      </c>
      <c r="BO57" s="94">
        <f t="shared" ca="1" si="6"/>
        <v>92</v>
      </c>
      <c r="BP57" s="94">
        <f t="shared" ca="1" si="6"/>
        <v>68</v>
      </c>
      <c r="BQ57" s="94">
        <f t="shared" ca="1" si="6"/>
        <v>43</v>
      </c>
      <c r="BR57" s="94">
        <f t="shared" ca="1" si="6"/>
        <v>90</v>
      </c>
      <c r="BS57" s="94">
        <f t="shared" ca="1" si="6"/>
        <v>66</v>
      </c>
      <c r="BT57" s="94">
        <f t="shared" ca="1" si="6"/>
        <v>84</v>
      </c>
      <c r="BU57" s="94">
        <f t="shared" ca="1" si="6"/>
        <v>52</v>
      </c>
      <c r="BV57" s="99">
        <f t="shared" ca="1" si="6"/>
        <v>57</v>
      </c>
      <c r="BW57" s="11"/>
      <c r="BX57" s="107">
        <v>82</v>
      </c>
      <c r="BY57" s="108">
        <v>58</v>
      </c>
      <c r="BZ57" s="108">
        <v>25</v>
      </c>
      <c r="CA57" s="108">
        <v>6</v>
      </c>
      <c r="CB57" s="108">
        <v>41</v>
      </c>
      <c r="CC57" s="108">
        <v>49</v>
      </c>
      <c r="CD57" s="108">
        <v>100</v>
      </c>
      <c r="CE57" s="108">
        <v>46</v>
      </c>
      <c r="CF57" s="108">
        <v>46</v>
      </c>
      <c r="CG57" s="108">
        <v>78</v>
      </c>
      <c r="CH57" s="108">
        <v>34</v>
      </c>
      <c r="CI57" s="108">
        <v>85</v>
      </c>
      <c r="CJ57" s="108">
        <v>77</v>
      </c>
      <c r="CK57" s="108">
        <v>97</v>
      </c>
      <c r="CL57" s="108">
        <v>14</v>
      </c>
      <c r="CM57" s="108">
        <v>32</v>
      </c>
      <c r="CN57" s="108">
        <v>11</v>
      </c>
      <c r="CO57" s="108">
        <v>49</v>
      </c>
      <c r="CP57" s="108">
        <v>61</v>
      </c>
      <c r="CQ57" s="108">
        <v>3</v>
      </c>
      <c r="CR57" s="108">
        <v>92</v>
      </c>
      <c r="CS57" s="108">
        <v>10</v>
      </c>
      <c r="CT57" s="108">
        <v>50</v>
      </c>
      <c r="CU57" s="108">
        <v>4</v>
      </c>
      <c r="CV57" s="108">
        <v>86</v>
      </c>
      <c r="CW57" s="108">
        <v>36</v>
      </c>
      <c r="CX57" s="109">
        <v>75</v>
      </c>
      <c r="CY57" s="11"/>
    </row>
    <row r="58" spans="1:103" x14ac:dyDescent="0.55000000000000004">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86"/>
      <c r="AE58" s="11"/>
      <c r="AF58" s="162"/>
      <c r="AG58" s="163"/>
      <c r="AH58" s="163"/>
      <c r="AI58" s="163"/>
      <c r="AJ58" s="163"/>
      <c r="AK58" s="163"/>
      <c r="AL58" s="163"/>
      <c r="AM58" s="163"/>
      <c r="AN58" s="163"/>
      <c r="AO58" s="163"/>
      <c r="AP58" s="163"/>
      <c r="AQ58" s="163"/>
      <c r="AR58" s="163"/>
      <c r="AS58" s="164"/>
      <c r="AT58" s="11"/>
      <c r="AU58" s="11"/>
      <c r="AV58" s="95">
        <f t="shared" ca="1" si="7"/>
        <v>23</v>
      </c>
      <c r="AW58" s="94">
        <f t="shared" ca="1" si="7"/>
        <v>52</v>
      </c>
      <c r="AX58" s="94">
        <f t="shared" ca="1" si="7"/>
        <v>59</v>
      </c>
      <c r="AY58" s="94">
        <f t="shared" ca="1" si="7"/>
        <v>85</v>
      </c>
      <c r="AZ58" s="94">
        <f t="shared" ca="1" si="7"/>
        <v>18</v>
      </c>
      <c r="BA58" s="94">
        <f t="shared" ca="1" si="7"/>
        <v>36</v>
      </c>
      <c r="BB58" s="94">
        <f t="shared" ca="1" si="7"/>
        <v>17</v>
      </c>
      <c r="BC58" s="94">
        <f t="shared" ca="1" si="7"/>
        <v>35</v>
      </c>
      <c r="BD58" s="94">
        <f t="shared" ca="1" si="7"/>
        <v>45</v>
      </c>
      <c r="BE58" s="94">
        <f t="shared" ca="1" si="7"/>
        <v>60</v>
      </c>
      <c r="BF58" s="94">
        <f t="shared" ca="1" si="7"/>
        <v>68</v>
      </c>
      <c r="BG58" s="94">
        <f t="shared" ca="1" si="7"/>
        <v>12</v>
      </c>
      <c r="BH58" s="94">
        <f t="shared" ca="1" si="7"/>
        <v>50</v>
      </c>
      <c r="BI58" s="94">
        <f t="shared" ca="1" si="7"/>
        <v>35</v>
      </c>
      <c r="BJ58" s="94">
        <f t="shared" ca="1" si="7"/>
        <v>87</v>
      </c>
      <c r="BK58" s="94">
        <f t="shared" ca="1" si="7"/>
        <v>29</v>
      </c>
      <c r="BL58" s="94">
        <f t="shared" ca="1" si="6"/>
        <v>88</v>
      </c>
      <c r="BM58" s="94">
        <f t="shared" ca="1" si="6"/>
        <v>85</v>
      </c>
      <c r="BN58" s="94">
        <f t="shared" ca="1" si="6"/>
        <v>75</v>
      </c>
      <c r="BO58" s="94">
        <f t="shared" ca="1" si="6"/>
        <v>5</v>
      </c>
      <c r="BP58" s="94">
        <f t="shared" ca="1" si="6"/>
        <v>56</v>
      </c>
      <c r="BQ58" s="94">
        <f t="shared" ca="1" si="6"/>
        <v>75</v>
      </c>
      <c r="BR58" s="94">
        <f t="shared" ca="1" si="6"/>
        <v>73</v>
      </c>
      <c r="BS58" s="94">
        <f t="shared" ca="1" si="6"/>
        <v>58</v>
      </c>
      <c r="BT58" s="94">
        <f t="shared" ca="1" si="6"/>
        <v>5</v>
      </c>
      <c r="BU58" s="94">
        <f t="shared" ca="1" si="6"/>
        <v>38</v>
      </c>
      <c r="BV58" s="99">
        <f t="shared" ca="1" si="6"/>
        <v>12</v>
      </c>
      <c r="BW58" s="11"/>
      <c r="BX58" s="107">
        <v>56</v>
      </c>
      <c r="BY58" s="108">
        <v>82</v>
      </c>
      <c r="BZ58" s="108">
        <v>41</v>
      </c>
      <c r="CA58" s="108">
        <v>87</v>
      </c>
      <c r="CB58" s="108">
        <v>66</v>
      </c>
      <c r="CC58" s="108">
        <v>20</v>
      </c>
      <c r="CD58" s="108">
        <v>25</v>
      </c>
      <c r="CE58" s="108">
        <v>54</v>
      </c>
      <c r="CF58" s="108">
        <v>80</v>
      </c>
      <c r="CG58" s="108">
        <v>17</v>
      </c>
      <c r="CH58" s="108">
        <v>31</v>
      </c>
      <c r="CI58" s="108">
        <v>24</v>
      </c>
      <c r="CJ58" s="108">
        <v>97</v>
      </c>
      <c r="CK58" s="108">
        <v>90</v>
      </c>
      <c r="CL58" s="108">
        <v>3</v>
      </c>
      <c r="CM58" s="108">
        <v>71</v>
      </c>
      <c r="CN58" s="108">
        <v>37</v>
      </c>
      <c r="CO58" s="108">
        <v>92</v>
      </c>
      <c r="CP58" s="108">
        <v>6</v>
      </c>
      <c r="CQ58" s="108">
        <v>89</v>
      </c>
      <c r="CR58" s="108">
        <v>73</v>
      </c>
      <c r="CS58" s="108">
        <v>28</v>
      </c>
      <c r="CT58" s="108">
        <v>91</v>
      </c>
      <c r="CU58" s="108">
        <v>31</v>
      </c>
      <c r="CV58" s="108">
        <v>57</v>
      </c>
      <c r="CW58" s="108">
        <v>97</v>
      </c>
      <c r="CX58" s="109">
        <v>38</v>
      </c>
      <c r="CY58" s="11"/>
    </row>
    <row r="59" spans="1:103" x14ac:dyDescent="0.55000000000000004">
      <c r="A59" s="11"/>
      <c r="B59" s="135" t="s">
        <v>111</v>
      </c>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c r="AD59" s="184"/>
      <c r="AE59" s="11"/>
      <c r="AF59" s="165"/>
      <c r="AG59" s="166"/>
      <c r="AH59" s="166"/>
      <c r="AI59" s="166"/>
      <c r="AJ59" s="166"/>
      <c r="AK59" s="166"/>
      <c r="AL59" s="166"/>
      <c r="AM59" s="166"/>
      <c r="AN59" s="166"/>
      <c r="AO59" s="166"/>
      <c r="AP59" s="166"/>
      <c r="AQ59" s="166"/>
      <c r="AR59" s="166"/>
      <c r="AS59" s="167"/>
      <c r="AT59" s="11"/>
      <c r="AU59" s="11"/>
      <c r="AV59" s="95">
        <f t="shared" ca="1" si="7"/>
        <v>62</v>
      </c>
      <c r="AW59" s="94">
        <f t="shared" ca="1" si="7"/>
        <v>74</v>
      </c>
      <c r="AX59" s="94">
        <f t="shared" ca="1" si="7"/>
        <v>100</v>
      </c>
      <c r="AY59" s="94">
        <f t="shared" ca="1" si="7"/>
        <v>55</v>
      </c>
      <c r="AZ59" s="94">
        <f t="shared" ca="1" si="7"/>
        <v>30</v>
      </c>
      <c r="BA59" s="94">
        <f t="shared" ca="1" si="7"/>
        <v>60</v>
      </c>
      <c r="BB59" s="94">
        <f t="shared" ca="1" si="7"/>
        <v>76</v>
      </c>
      <c r="BC59" s="94">
        <f t="shared" ca="1" si="7"/>
        <v>94</v>
      </c>
      <c r="BD59" s="94">
        <f t="shared" ca="1" si="7"/>
        <v>64</v>
      </c>
      <c r="BE59" s="94">
        <f t="shared" ca="1" si="7"/>
        <v>7</v>
      </c>
      <c r="BF59" s="94">
        <f t="shared" ca="1" si="7"/>
        <v>37</v>
      </c>
      <c r="BG59" s="94">
        <f t="shared" ca="1" si="7"/>
        <v>71</v>
      </c>
      <c r="BH59" s="94">
        <f t="shared" ca="1" si="7"/>
        <v>14</v>
      </c>
      <c r="BI59" s="94">
        <f t="shared" ca="1" si="7"/>
        <v>39</v>
      </c>
      <c r="BJ59" s="94">
        <f t="shared" ca="1" si="7"/>
        <v>97</v>
      </c>
      <c r="BK59" s="94">
        <f t="shared" ca="1" si="7"/>
        <v>70</v>
      </c>
      <c r="BL59" s="94">
        <f t="shared" ca="1" si="6"/>
        <v>75</v>
      </c>
      <c r="BM59" s="94">
        <f t="shared" ca="1" si="6"/>
        <v>21</v>
      </c>
      <c r="BN59" s="94">
        <f t="shared" ca="1" si="6"/>
        <v>32</v>
      </c>
      <c r="BO59" s="94">
        <f t="shared" ca="1" si="6"/>
        <v>85</v>
      </c>
      <c r="BP59" s="94">
        <f t="shared" ca="1" si="6"/>
        <v>29</v>
      </c>
      <c r="BQ59" s="94">
        <f t="shared" ca="1" si="6"/>
        <v>13</v>
      </c>
      <c r="BR59" s="94">
        <f t="shared" ca="1" si="6"/>
        <v>10</v>
      </c>
      <c r="BS59" s="94">
        <f t="shared" ca="1" si="6"/>
        <v>74</v>
      </c>
      <c r="BT59" s="94">
        <f t="shared" ca="1" si="6"/>
        <v>64</v>
      </c>
      <c r="BU59" s="94">
        <f t="shared" ca="1" si="6"/>
        <v>40</v>
      </c>
      <c r="BV59" s="99">
        <f t="shared" ca="1" si="6"/>
        <v>3</v>
      </c>
      <c r="BW59" s="11"/>
      <c r="BX59" s="107">
        <v>93</v>
      </c>
      <c r="BY59" s="108">
        <v>61</v>
      </c>
      <c r="BZ59" s="108">
        <v>97</v>
      </c>
      <c r="CA59" s="108">
        <v>36</v>
      </c>
      <c r="CB59" s="108">
        <v>8</v>
      </c>
      <c r="CC59" s="108">
        <v>19</v>
      </c>
      <c r="CD59" s="108">
        <v>97</v>
      </c>
      <c r="CE59" s="108">
        <v>56</v>
      </c>
      <c r="CF59" s="108">
        <v>55</v>
      </c>
      <c r="CG59" s="108">
        <v>26</v>
      </c>
      <c r="CH59" s="108">
        <v>11</v>
      </c>
      <c r="CI59" s="108">
        <v>43</v>
      </c>
      <c r="CJ59" s="108">
        <v>34</v>
      </c>
      <c r="CK59" s="108">
        <v>44</v>
      </c>
      <c r="CL59" s="108">
        <v>70</v>
      </c>
      <c r="CM59" s="108">
        <v>23</v>
      </c>
      <c r="CN59" s="108">
        <v>25</v>
      </c>
      <c r="CO59" s="108">
        <v>9</v>
      </c>
      <c r="CP59" s="108">
        <v>4</v>
      </c>
      <c r="CQ59" s="108">
        <v>1</v>
      </c>
      <c r="CR59" s="108">
        <v>38</v>
      </c>
      <c r="CS59" s="108">
        <v>7</v>
      </c>
      <c r="CT59" s="108">
        <v>32</v>
      </c>
      <c r="CU59" s="108">
        <v>45</v>
      </c>
      <c r="CV59" s="108">
        <v>100</v>
      </c>
      <c r="CW59" s="108">
        <v>7</v>
      </c>
      <c r="CX59" s="109">
        <v>25</v>
      </c>
      <c r="CY59" s="11"/>
    </row>
    <row r="60" spans="1:103" x14ac:dyDescent="0.55000000000000004">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95">
        <f t="shared" ca="1" si="7"/>
        <v>49</v>
      </c>
      <c r="AW60" s="94">
        <f t="shared" ca="1" si="7"/>
        <v>75</v>
      </c>
      <c r="AX60" s="94">
        <f t="shared" ca="1" si="7"/>
        <v>34</v>
      </c>
      <c r="AY60" s="94">
        <f t="shared" ca="1" si="7"/>
        <v>19</v>
      </c>
      <c r="AZ60" s="94">
        <f t="shared" ca="1" si="7"/>
        <v>71</v>
      </c>
      <c r="BA60" s="94">
        <f t="shared" ca="1" si="7"/>
        <v>24</v>
      </c>
      <c r="BB60" s="94">
        <f t="shared" ca="1" si="7"/>
        <v>31</v>
      </c>
      <c r="BC60" s="94">
        <f t="shared" ca="1" si="7"/>
        <v>1</v>
      </c>
      <c r="BD60" s="94">
        <f t="shared" ca="1" si="7"/>
        <v>72</v>
      </c>
      <c r="BE60" s="94">
        <f t="shared" ca="1" si="7"/>
        <v>89</v>
      </c>
      <c r="BF60" s="94">
        <f t="shared" ca="1" si="7"/>
        <v>84</v>
      </c>
      <c r="BG60" s="94">
        <f t="shared" ca="1" si="7"/>
        <v>73</v>
      </c>
      <c r="BH60" s="94">
        <f t="shared" ca="1" si="7"/>
        <v>86</v>
      </c>
      <c r="BI60" s="94">
        <f t="shared" ca="1" si="7"/>
        <v>75</v>
      </c>
      <c r="BJ60" s="94">
        <f t="shared" ca="1" si="7"/>
        <v>80</v>
      </c>
      <c r="BK60" s="94">
        <f t="shared" ref="BK60:BV65" ca="1" si="8">RANDBETWEEN(1, 100)</f>
        <v>97</v>
      </c>
      <c r="BL60" s="94">
        <f t="shared" ca="1" si="8"/>
        <v>17</v>
      </c>
      <c r="BM60" s="94">
        <f t="shared" ca="1" si="8"/>
        <v>86</v>
      </c>
      <c r="BN60" s="94">
        <f t="shared" ca="1" si="8"/>
        <v>78</v>
      </c>
      <c r="BO60" s="94">
        <f t="shared" ca="1" si="8"/>
        <v>3</v>
      </c>
      <c r="BP60" s="94">
        <f t="shared" ca="1" si="8"/>
        <v>71</v>
      </c>
      <c r="BQ60" s="94">
        <f t="shared" ca="1" si="8"/>
        <v>17</v>
      </c>
      <c r="BR60" s="94">
        <f t="shared" ca="1" si="8"/>
        <v>13</v>
      </c>
      <c r="BS60" s="94">
        <f t="shared" ca="1" si="8"/>
        <v>91</v>
      </c>
      <c r="BT60" s="94">
        <f t="shared" ca="1" si="8"/>
        <v>86</v>
      </c>
      <c r="BU60" s="94">
        <f t="shared" ca="1" si="8"/>
        <v>14</v>
      </c>
      <c r="BV60" s="99">
        <f t="shared" ca="1" si="8"/>
        <v>38</v>
      </c>
      <c r="BW60" s="11"/>
      <c r="BX60" s="107">
        <v>27</v>
      </c>
      <c r="BY60" s="108">
        <v>35</v>
      </c>
      <c r="BZ60" s="108">
        <v>26</v>
      </c>
      <c r="CA60" s="108">
        <v>23</v>
      </c>
      <c r="CB60" s="108">
        <v>65</v>
      </c>
      <c r="CC60" s="108">
        <v>97</v>
      </c>
      <c r="CD60" s="108">
        <v>34</v>
      </c>
      <c r="CE60" s="108">
        <v>70</v>
      </c>
      <c r="CF60" s="108">
        <v>24</v>
      </c>
      <c r="CG60" s="108">
        <v>29</v>
      </c>
      <c r="CH60" s="108">
        <v>81</v>
      </c>
      <c r="CI60" s="108">
        <v>76</v>
      </c>
      <c r="CJ60" s="108">
        <v>88</v>
      </c>
      <c r="CK60" s="108">
        <v>78</v>
      </c>
      <c r="CL60" s="108">
        <v>47</v>
      </c>
      <c r="CM60" s="108">
        <v>36</v>
      </c>
      <c r="CN60" s="108">
        <v>27</v>
      </c>
      <c r="CO60" s="108">
        <v>53</v>
      </c>
      <c r="CP60" s="108">
        <v>1</v>
      </c>
      <c r="CQ60" s="108">
        <v>8</v>
      </c>
      <c r="CR60" s="108">
        <v>94</v>
      </c>
      <c r="CS60" s="108">
        <v>42</v>
      </c>
      <c r="CT60" s="108">
        <v>60</v>
      </c>
      <c r="CU60" s="108">
        <v>56</v>
      </c>
      <c r="CV60" s="108">
        <v>93</v>
      </c>
      <c r="CW60" s="108">
        <v>47</v>
      </c>
      <c r="CX60" s="109">
        <v>8</v>
      </c>
      <c r="CY60" s="11"/>
    </row>
    <row r="61" spans="1:103" x14ac:dyDescent="0.55000000000000004">
      <c r="A61" s="11"/>
      <c r="B61" s="159"/>
      <c r="C61" s="160"/>
      <c r="D61" s="160"/>
      <c r="E61" s="160"/>
      <c r="F61" s="160"/>
      <c r="G61" s="160"/>
      <c r="H61" s="160"/>
      <c r="I61" s="160"/>
      <c r="J61" s="160"/>
      <c r="K61" s="160"/>
      <c r="L61" s="160"/>
      <c r="M61" s="160"/>
      <c r="N61" s="160"/>
      <c r="O61" s="161"/>
      <c r="P61" s="11"/>
      <c r="Q61" s="159"/>
      <c r="R61" s="160"/>
      <c r="S61" s="160"/>
      <c r="T61" s="160"/>
      <c r="U61" s="160"/>
      <c r="V61" s="160"/>
      <c r="W61" s="160"/>
      <c r="X61" s="160"/>
      <c r="Y61" s="160"/>
      <c r="Z61" s="160"/>
      <c r="AA61" s="160"/>
      <c r="AB61" s="160"/>
      <c r="AC61" s="160"/>
      <c r="AD61" s="161"/>
      <c r="AE61" s="11"/>
      <c r="AF61" s="159"/>
      <c r="AG61" s="160"/>
      <c r="AH61" s="160"/>
      <c r="AI61" s="160"/>
      <c r="AJ61" s="160"/>
      <c r="AK61" s="160"/>
      <c r="AL61" s="160"/>
      <c r="AM61" s="160"/>
      <c r="AN61" s="160"/>
      <c r="AO61" s="160"/>
      <c r="AP61" s="160"/>
      <c r="AQ61" s="160"/>
      <c r="AR61" s="160"/>
      <c r="AS61" s="161"/>
      <c r="AT61" s="11"/>
      <c r="AU61" s="11"/>
      <c r="AV61" s="95">
        <f t="shared" ref="AV61:BK65" ca="1" si="9">RANDBETWEEN(1, 100)</f>
        <v>58</v>
      </c>
      <c r="AW61" s="94">
        <f t="shared" ca="1" si="9"/>
        <v>45</v>
      </c>
      <c r="AX61" s="94">
        <f t="shared" ca="1" si="9"/>
        <v>65</v>
      </c>
      <c r="AY61" s="94">
        <f t="shared" ca="1" si="9"/>
        <v>41</v>
      </c>
      <c r="AZ61" s="94">
        <f t="shared" ca="1" si="9"/>
        <v>85</v>
      </c>
      <c r="BA61" s="94">
        <f t="shared" ca="1" si="9"/>
        <v>72</v>
      </c>
      <c r="BB61" s="94">
        <f t="shared" ca="1" si="9"/>
        <v>7</v>
      </c>
      <c r="BC61" s="94">
        <f t="shared" ca="1" si="9"/>
        <v>38</v>
      </c>
      <c r="BD61" s="94">
        <f t="shared" ca="1" si="9"/>
        <v>45</v>
      </c>
      <c r="BE61" s="94">
        <f t="shared" ca="1" si="9"/>
        <v>67</v>
      </c>
      <c r="BF61" s="94">
        <f t="shared" ca="1" si="9"/>
        <v>24</v>
      </c>
      <c r="BG61" s="94">
        <f t="shared" ca="1" si="9"/>
        <v>94</v>
      </c>
      <c r="BH61" s="94">
        <f t="shared" ca="1" si="9"/>
        <v>97</v>
      </c>
      <c r="BI61" s="94">
        <f t="shared" ca="1" si="9"/>
        <v>17</v>
      </c>
      <c r="BJ61" s="94">
        <f t="shared" ca="1" si="9"/>
        <v>7</v>
      </c>
      <c r="BK61" s="94">
        <f t="shared" ca="1" si="9"/>
        <v>48</v>
      </c>
      <c r="BL61" s="94">
        <f t="shared" ca="1" si="8"/>
        <v>100</v>
      </c>
      <c r="BM61" s="94">
        <f t="shared" ca="1" si="8"/>
        <v>99</v>
      </c>
      <c r="BN61" s="94">
        <f t="shared" ca="1" si="8"/>
        <v>69</v>
      </c>
      <c r="BO61" s="94">
        <f t="shared" ca="1" si="8"/>
        <v>26</v>
      </c>
      <c r="BP61" s="94">
        <f t="shared" ca="1" si="8"/>
        <v>31</v>
      </c>
      <c r="BQ61" s="94">
        <f t="shared" ca="1" si="8"/>
        <v>28</v>
      </c>
      <c r="BR61" s="94">
        <f t="shared" ca="1" si="8"/>
        <v>79</v>
      </c>
      <c r="BS61" s="94">
        <f t="shared" ca="1" si="8"/>
        <v>61</v>
      </c>
      <c r="BT61" s="94">
        <f t="shared" ca="1" si="8"/>
        <v>56</v>
      </c>
      <c r="BU61" s="94">
        <f t="shared" ca="1" si="8"/>
        <v>33</v>
      </c>
      <c r="BV61" s="99">
        <f t="shared" ca="1" si="8"/>
        <v>30</v>
      </c>
      <c r="BW61" s="11"/>
      <c r="BX61" s="107">
        <v>35</v>
      </c>
      <c r="BY61" s="108">
        <v>82</v>
      </c>
      <c r="BZ61" s="108">
        <v>12</v>
      </c>
      <c r="CA61" s="108">
        <v>86</v>
      </c>
      <c r="CB61" s="108">
        <v>59</v>
      </c>
      <c r="CC61" s="108">
        <v>58</v>
      </c>
      <c r="CD61" s="108">
        <v>13</v>
      </c>
      <c r="CE61" s="108">
        <v>49</v>
      </c>
      <c r="CF61" s="108">
        <v>68</v>
      </c>
      <c r="CG61" s="108">
        <v>9</v>
      </c>
      <c r="CH61" s="108">
        <v>58</v>
      </c>
      <c r="CI61" s="108">
        <v>3</v>
      </c>
      <c r="CJ61" s="108">
        <v>59</v>
      </c>
      <c r="CK61" s="108">
        <v>32</v>
      </c>
      <c r="CL61" s="108">
        <v>57</v>
      </c>
      <c r="CM61" s="108">
        <v>53</v>
      </c>
      <c r="CN61" s="108">
        <v>32</v>
      </c>
      <c r="CO61" s="108">
        <v>12</v>
      </c>
      <c r="CP61" s="108">
        <v>81</v>
      </c>
      <c r="CQ61" s="108">
        <v>72</v>
      </c>
      <c r="CR61" s="108">
        <v>17</v>
      </c>
      <c r="CS61" s="108">
        <v>8</v>
      </c>
      <c r="CT61" s="108">
        <v>31</v>
      </c>
      <c r="CU61" s="108">
        <v>39</v>
      </c>
      <c r="CV61" s="108">
        <v>6</v>
      </c>
      <c r="CW61" s="108">
        <v>57</v>
      </c>
      <c r="CX61" s="109">
        <v>97</v>
      </c>
      <c r="CY61" s="11"/>
    </row>
    <row r="62" spans="1:103" x14ac:dyDescent="0.55000000000000004">
      <c r="A62" s="11"/>
      <c r="B62" s="162"/>
      <c r="C62" s="163"/>
      <c r="D62" s="163"/>
      <c r="E62" s="163"/>
      <c r="F62" s="163"/>
      <c r="G62" s="163"/>
      <c r="H62" s="163"/>
      <c r="I62" s="163"/>
      <c r="J62" s="163"/>
      <c r="K62" s="163"/>
      <c r="L62" s="163"/>
      <c r="M62" s="163"/>
      <c r="N62" s="163"/>
      <c r="O62" s="164"/>
      <c r="P62" s="11"/>
      <c r="Q62" s="162"/>
      <c r="R62" s="163"/>
      <c r="S62" s="163"/>
      <c r="T62" s="163"/>
      <c r="U62" s="163"/>
      <c r="V62" s="163"/>
      <c r="W62" s="163"/>
      <c r="X62" s="163"/>
      <c r="Y62" s="163"/>
      <c r="Z62" s="163"/>
      <c r="AA62" s="163"/>
      <c r="AB62" s="163"/>
      <c r="AC62" s="163"/>
      <c r="AD62" s="164"/>
      <c r="AE62" s="11"/>
      <c r="AF62" s="162"/>
      <c r="AG62" s="163"/>
      <c r="AH62" s="163"/>
      <c r="AI62" s="163"/>
      <c r="AJ62" s="163"/>
      <c r="AK62" s="163"/>
      <c r="AL62" s="163"/>
      <c r="AM62" s="163"/>
      <c r="AN62" s="163"/>
      <c r="AO62" s="163"/>
      <c r="AP62" s="163"/>
      <c r="AQ62" s="163"/>
      <c r="AR62" s="163"/>
      <c r="AS62" s="164"/>
      <c r="AT62" s="11"/>
      <c r="AU62" s="11"/>
      <c r="AV62" s="95">
        <f t="shared" ca="1" si="9"/>
        <v>18</v>
      </c>
      <c r="AW62" s="94">
        <f t="shared" ca="1" si="9"/>
        <v>70</v>
      </c>
      <c r="AX62" s="94">
        <f t="shared" ca="1" si="9"/>
        <v>37</v>
      </c>
      <c r="AY62" s="94">
        <f t="shared" ca="1" si="9"/>
        <v>84</v>
      </c>
      <c r="AZ62" s="94">
        <f t="shared" ca="1" si="9"/>
        <v>40</v>
      </c>
      <c r="BA62" s="94">
        <f t="shared" ca="1" si="9"/>
        <v>94</v>
      </c>
      <c r="BB62" s="94">
        <f t="shared" ca="1" si="9"/>
        <v>30</v>
      </c>
      <c r="BC62" s="94">
        <f t="shared" ca="1" si="9"/>
        <v>30</v>
      </c>
      <c r="BD62" s="94">
        <f t="shared" ca="1" si="9"/>
        <v>29</v>
      </c>
      <c r="BE62" s="94">
        <f t="shared" ca="1" si="9"/>
        <v>87</v>
      </c>
      <c r="BF62" s="94">
        <f t="shared" ca="1" si="9"/>
        <v>18</v>
      </c>
      <c r="BG62" s="94">
        <f t="shared" ca="1" si="9"/>
        <v>50</v>
      </c>
      <c r="BH62" s="94">
        <f t="shared" ca="1" si="9"/>
        <v>70</v>
      </c>
      <c r="BI62" s="94">
        <f t="shared" ca="1" si="9"/>
        <v>43</v>
      </c>
      <c r="BJ62" s="94">
        <f t="shared" ca="1" si="9"/>
        <v>90</v>
      </c>
      <c r="BK62" s="94">
        <f t="shared" ca="1" si="9"/>
        <v>31</v>
      </c>
      <c r="BL62" s="94">
        <f t="shared" ca="1" si="8"/>
        <v>99</v>
      </c>
      <c r="BM62" s="94">
        <f t="shared" ca="1" si="8"/>
        <v>20</v>
      </c>
      <c r="BN62" s="94">
        <f t="shared" ca="1" si="8"/>
        <v>15</v>
      </c>
      <c r="BO62" s="94">
        <f t="shared" ca="1" si="8"/>
        <v>33</v>
      </c>
      <c r="BP62" s="94">
        <f t="shared" ca="1" si="8"/>
        <v>57</v>
      </c>
      <c r="BQ62" s="94">
        <f t="shared" ca="1" si="8"/>
        <v>70</v>
      </c>
      <c r="BR62" s="94">
        <f t="shared" ca="1" si="8"/>
        <v>44</v>
      </c>
      <c r="BS62" s="94">
        <f t="shared" ca="1" si="8"/>
        <v>54</v>
      </c>
      <c r="BT62" s="94">
        <f t="shared" ca="1" si="8"/>
        <v>98</v>
      </c>
      <c r="BU62" s="94">
        <f t="shared" ca="1" si="8"/>
        <v>29</v>
      </c>
      <c r="BV62" s="99">
        <f t="shared" ca="1" si="8"/>
        <v>64</v>
      </c>
      <c r="BW62" s="11"/>
      <c r="BX62" s="107">
        <v>71</v>
      </c>
      <c r="BY62" s="108">
        <v>57</v>
      </c>
      <c r="BZ62" s="108">
        <v>75</v>
      </c>
      <c r="CA62" s="108">
        <v>40</v>
      </c>
      <c r="CB62" s="108">
        <v>11</v>
      </c>
      <c r="CC62" s="108">
        <v>50</v>
      </c>
      <c r="CD62" s="108">
        <v>38</v>
      </c>
      <c r="CE62" s="108">
        <v>11</v>
      </c>
      <c r="CF62" s="108">
        <v>28</v>
      </c>
      <c r="CG62" s="108">
        <v>51</v>
      </c>
      <c r="CH62" s="108">
        <v>89</v>
      </c>
      <c r="CI62" s="108">
        <v>82</v>
      </c>
      <c r="CJ62" s="108">
        <v>93</v>
      </c>
      <c r="CK62" s="108">
        <v>80</v>
      </c>
      <c r="CL62" s="108">
        <v>89</v>
      </c>
      <c r="CM62" s="108">
        <v>23</v>
      </c>
      <c r="CN62" s="108">
        <v>26</v>
      </c>
      <c r="CO62" s="108">
        <v>8</v>
      </c>
      <c r="CP62" s="108">
        <v>32</v>
      </c>
      <c r="CQ62" s="108">
        <v>98</v>
      </c>
      <c r="CR62" s="108">
        <v>82</v>
      </c>
      <c r="CS62" s="108">
        <v>7</v>
      </c>
      <c r="CT62" s="108">
        <v>46</v>
      </c>
      <c r="CU62" s="108">
        <v>5</v>
      </c>
      <c r="CV62" s="108">
        <v>4</v>
      </c>
      <c r="CW62" s="108">
        <v>59</v>
      </c>
      <c r="CX62" s="109">
        <v>66</v>
      </c>
      <c r="CY62" s="11"/>
    </row>
    <row r="63" spans="1:103" x14ac:dyDescent="0.55000000000000004">
      <c r="A63" s="11"/>
      <c r="B63" s="162"/>
      <c r="C63" s="163"/>
      <c r="D63" s="163"/>
      <c r="E63" s="163"/>
      <c r="F63" s="163"/>
      <c r="G63" s="163"/>
      <c r="H63" s="163"/>
      <c r="I63" s="163"/>
      <c r="J63" s="163"/>
      <c r="K63" s="163"/>
      <c r="L63" s="163"/>
      <c r="M63" s="163"/>
      <c r="N63" s="163"/>
      <c r="O63" s="164"/>
      <c r="P63" s="11"/>
      <c r="Q63" s="162"/>
      <c r="R63" s="163"/>
      <c r="S63" s="163"/>
      <c r="T63" s="163"/>
      <c r="U63" s="163"/>
      <c r="V63" s="163"/>
      <c r="W63" s="163"/>
      <c r="X63" s="163"/>
      <c r="Y63" s="163"/>
      <c r="Z63" s="163"/>
      <c r="AA63" s="163"/>
      <c r="AB63" s="163"/>
      <c r="AC63" s="163"/>
      <c r="AD63" s="164"/>
      <c r="AE63" s="11"/>
      <c r="AF63" s="162"/>
      <c r="AG63" s="163"/>
      <c r="AH63" s="163"/>
      <c r="AI63" s="163"/>
      <c r="AJ63" s="163"/>
      <c r="AK63" s="163"/>
      <c r="AL63" s="163"/>
      <c r="AM63" s="163"/>
      <c r="AN63" s="163"/>
      <c r="AO63" s="163"/>
      <c r="AP63" s="163"/>
      <c r="AQ63" s="163"/>
      <c r="AR63" s="163"/>
      <c r="AS63" s="164"/>
      <c r="AT63" s="11"/>
      <c r="AU63" s="11"/>
      <c r="AV63" s="95">
        <f t="shared" ca="1" si="9"/>
        <v>10</v>
      </c>
      <c r="AW63" s="94">
        <f t="shared" ca="1" si="9"/>
        <v>5</v>
      </c>
      <c r="AX63" s="94">
        <f t="shared" ca="1" si="9"/>
        <v>68</v>
      </c>
      <c r="AY63" s="94">
        <f t="shared" ca="1" si="9"/>
        <v>82</v>
      </c>
      <c r="AZ63" s="94">
        <f t="shared" ca="1" si="9"/>
        <v>67</v>
      </c>
      <c r="BA63" s="94">
        <f t="shared" ca="1" si="9"/>
        <v>46</v>
      </c>
      <c r="BB63" s="94">
        <f t="shared" ca="1" si="9"/>
        <v>81</v>
      </c>
      <c r="BC63" s="94">
        <f t="shared" ca="1" si="9"/>
        <v>75</v>
      </c>
      <c r="BD63" s="94">
        <f t="shared" ca="1" si="9"/>
        <v>44</v>
      </c>
      <c r="BE63" s="94">
        <f t="shared" ca="1" si="9"/>
        <v>42</v>
      </c>
      <c r="BF63" s="94">
        <f t="shared" ca="1" si="9"/>
        <v>46</v>
      </c>
      <c r="BG63" s="94">
        <f t="shared" ca="1" si="9"/>
        <v>5</v>
      </c>
      <c r="BH63" s="94">
        <f t="shared" ca="1" si="9"/>
        <v>39</v>
      </c>
      <c r="BI63" s="94">
        <f t="shared" ca="1" si="9"/>
        <v>99</v>
      </c>
      <c r="BJ63" s="94">
        <f t="shared" ca="1" si="9"/>
        <v>82</v>
      </c>
      <c r="BK63" s="94">
        <f t="shared" ca="1" si="9"/>
        <v>64</v>
      </c>
      <c r="BL63" s="94">
        <f t="shared" ca="1" si="8"/>
        <v>12</v>
      </c>
      <c r="BM63" s="94">
        <f t="shared" ca="1" si="8"/>
        <v>8</v>
      </c>
      <c r="BN63" s="94">
        <f t="shared" ca="1" si="8"/>
        <v>78</v>
      </c>
      <c r="BO63" s="94">
        <f t="shared" ca="1" si="8"/>
        <v>77</v>
      </c>
      <c r="BP63" s="94">
        <f t="shared" ca="1" si="8"/>
        <v>45</v>
      </c>
      <c r="BQ63" s="94">
        <f t="shared" ca="1" si="8"/>
        <v>46</v>
      </c>
      <c r="BR63" s="94">
        <f t="shared" ca="1" si="8"/>
        <v>12</v>
      </c>
      <c r="BS63" s="94">
        <f t="shared" ca="1" si="8"/>
        <v>94</v>
      </c>
      <c r="BT63" s="94">
        <f t="shared" ca="1" si="8"/>
        <v>8</v>
      </c>
      <c r="BU63" s="94">
        <f t="shared" ca="1" si="8"/>
        <v>64</v>
      </c>
      <c r="BV63" s="99">
        <f t="shared" ca="1" si="8"/>
        <v>64</v>
      </c>
      <c r="BW63" s="11"/>
      <c r="BX63" s="107">
        <v>33</v>
      </c>
      <c r="BY63" s="108">
        <v>30</v>
      </c>
      <c r="BZ63" s="108">
        <v>25</v>
      </c>
      <c r="CA63" s="108">
        <v>8</v>
      </c>
      <c r="CB63" s="108">
        <v>29</v>
      </c>
      <c r="CC63" s="108">
        <v>58</v>
      </c>
      <c r="CD63" s="108">
        <v>83</v>
      </c>
      <c r="CE63" s="108">
        <v>8</v>
      </c>
      <c r="CF63" s="108">
        <v>41</v>
      </c>
      <c r="CG63" s="108">
        <v>98</v>
      </c>
      <c r="CH63" s="108">
        <v>19</v>
      </c>
      <c r="CI63" s="108">
        <v>37</v>
      </c>
      <c r="CJ63" s="108">
        <v>35</v>
      </c>
      <c r="CK63" s="108">
        <v>71</v>
      </c>
      <c r="CL63" s="108">
        <v>29</v>
      </c>
      <c r="CM63" s="108">
        <v>41</v>
      </c>
      <c r="CN63" s="108">
        <v>40</v>
      </c>
      <c r="CO63" s="108">
        <v>85</v>
      </c>
      <c r="CP63" s="108">
        <v>26</v>
      </c>
      <c r="CQ63" s="108">
        <v>70</v>
      </c>
      <c r="CR63" s="108">
        <v>57</v>
      </c>
      <c r="CS63" s="108">
        <v>27</v>
      </c>
      <c r="CT63" s="108">
        <v>63</v>
      </c>
      <c r="CU63" s="108">
        <v>37</v>
      </c>
      <c r="CV63" s="108">
        <v>42</v>
      </c>
      <c r="CW63" s="108">
        <v>65</v>
      </c>
      <c r="CX63" s="109">
        <v>29</v>
      </c>
      <c r="CY63" s="11"/>
    </row>
    <row r="64" spans="1:103" x14ac:dyDescent="0.55000000000000004">
      <c r="A64" s="11"/>
      <c r="B64" s="162"/>
      <c r="C64" s="163"/>
      <c r="D64" s="163"/>
      <c r="E64" s="163"/>
      <c r="F64" s="163"/>
      <c r="G64" s="163"/>
      <c r="H64" s="163"/>
      <c r="I64" s="163"/>
      <c r="J64" s="163"/>
      <c r="K64" s="163"/>
      <c r="L64" s="163"/>
      <c r="M64" s="163"/>
      <c r="N64" s="163"/>
      <c r="O64" s="164"/>
      <c r="P64" s="11"/>
      <c r="Q64" s="162"/>
      <c r="R64" s="163"/>
      <c r="S64" s="163"/>
      <c r="T64" s="163"/>
      <c r="U64" s="163"/>
      <c r="V64" s="163"/>
      <c r="W64" s="163"/>
      <c r="X64" s="163"/>
      <c r="Y64" s="163"/>
      <c r="Z64" s="163"/>
      <c r="AA64" s="163"/>
      <c r="AB64" s="163"/>
      <c r="AC64" s="163"/>
      <c r="AD64" s="164"/>
      <c r="AE64" s="11"/>
      <c r="AF64" s="162"/>
      <c r="AG64" s="163"/>
      <c r="AH64" s="163"/>
      <c r="AI64" s="163"/>
      <c r="AJ64" s="163"/>
      <c r="AK64" s="163"/>
      <c r="AL64" s="163"/>
      <c r="AM64" s="163"/>
      <c r="AN64" s="163"/>
      <c r="AO64" s="163"/>
      <c r="AP64" s="163"/>
      <c r="AQ64" s="163"/>
      <c r="AR64" s="163"/>
      <c r="AS64" s="164"/>
      <c r="AT64" s="11"/>
      <c r="AU64" s="11"/>
      <c r="AV64" s="95">
        <f t="shared" ca="1" si="9"/>
        <v>27</v>
      </c>
      <c r="AW64" s="94">
        <f t="shared" ca="1" si="9"/>
        <v>98</v>
      </c>
      <c r="AX64" s="94">
        <f t="shared" ca="1" si="9"/>
        <v>72</v>
      </c>
      <c r="AY64" s="94">
        <f t="shared" ca="1" si="9"/>
        <v>59</v>
      </c>
      <c r="AZ64" s="94">
        <f t="shared" ca="1" si="9"/>
        <v>3</v>
      </c>
      <c r="BA64" s="94">
        <f t="shared" ca="1" si="9"/>
        <v>44</v>
      </c>
      <c r="BB64" s="94">
        <f t="shared" ca="1" si="9"/>
        <v>3</v>
      </c>
      <c r="BC64" s="94">
        <f t="shared" ca="1" si="9"/>
        <v>2</v>
      </c>
      <c r="BD64" s="94">
        <f t="shared" ca="1" si="9"/>
        <v>98</v>
      </c>
      <c r="BE64" s="94">
        <f t="shared" ca="1" si="9"/>
        <v>75</v>
      </c>
      <c r="BF64" s="94">
        <f t="shared" ca="1" si="9"/>
        <v>61</v>
      </c>
      <c r="BG64" s="94">
        <f t="shared" ca="1" si="9"/>
        <v>88</v>
      </c>
      <c r="BH64" s="94">
        <f t="shared" ca="1" si="9"/>
        <v>70</v>
      </c>
      <c r="BI64" s="94">
        <f t="shared" ca="1" si="9"/>
        <v>63</v>
      </c>
      <c r="BJ64" s="94">
        <f t="shared" ca="1" si="9"/>
        <v>93</v>
      </c>
      <c r="BK64" s="94">
        <f t="shared" ca="1" si="9"/>
        <v>47</v>
      </c>
      <c r="BL64" s="94">
        <f t="shared" ca="1" si="8"/>
        <v>42</v>
      </c>
      <c r="BM64" s="94">
        <f t="shared" ca="1" si="8"/>
        <v>30</v>
      </c>
      <c r="BN64" s="94">
        <f t="shared" ca="1" si="8"/>
        <v>13</v>
      </c>
      <c r="BO64" s="94">
        <f t="shared" ca="1" si="8"/>
        <v>51</v>
      </c>
      <c r="BP64" s="94">
        <f t="shared" ca="1" si="8"/>
        <v>69</v>
      </c>
      <c r="BQ64" s="94">
        <f t="shared" ca="1" si="8"/>
        <v>48</v>
      </c>
      <c r="BR64" s="94">
        <f t="shared" ca="1" si="8"/>
        <v>3</v>
      </c>
      <c r="BS64" s="94">
        <f t="shared" ca="1" si="8"/>
        <v>51</v>
      </c>
      <c r="BT64" s="94">
        <f t="shared" ca="1" si="8"/>
        <v>90</v>
      </c>
      <c r="BU64" s="94">
        <f t="shared" ca="1" si="8"/>
        <v>56</v>
      </c>
      <c r="BV64" s="99">
        <f t="shared" ca="1" si="8"/>
        <v>46</v>
      </c>
      <c r="BW64" s="11"/>
      <c r="BX64" s="107">
        <v>10</v>
      </c>
      <c r="BY64" s="108">
        <v>38</v>
      </c>
      <c r="BZ64" s="108">
        <v>30</v>
      </c>
      <c r="CA64" s="108">
        <v>100</v>
      </c>
      <c r="CB64" s="108">
        <v>16</v>
      </c>
      <c r="CC64" s="108">
        <v>87</v>
      </c>
      <c r="CD64" s="108">
        <v>16</v>
      </c>
      <c r="CE64" s="108">
        <v>45</v>
      </c>
      <c r="CF64" s="108">
        <v>60</v>
      </c>
      <c r="CG64" s="108">
        <v>96</v>
      </c>
      <c r="CH64" s="108">
        <v>5</v>
      </c>
      <c r="CI64" s="108">
        <v>83</v>
      </c>
      <c r="CJ64" s="108">
        <v>96</v>
      </c>
      <c r="CK64" s="108">
        <v>48</v>
      </c>
      <c r="CL64" s="108">
        <v>10</v>
      </c>
      <c r="CM64" s="108">
        <v>81</v>
      </c>
      <c r="CN64" s="108">
        <v>96</v>
      </c>
      <c r="CO64" s="108">
        <v>8</v>
      </c>
      <c r="CP64" s="108">
        <v>70</v>
      </c>
      <c r="CQ64" s="108">
        <v>86</v>
      </c>
      <c r="CR64" s="108">
        <v>46</v>
      </c>
      <c r="CS64" s="108">
        <v>8</v>
      </c>
      <c r="CT64" s="108">
        <v>89</v>
      </c>
      <c r="CU64" s="108">
        <v>93</v>
      </c>
      <c r="CV64" s="108">
        <v>68</v>
      </c>
      <c r="CW64" s="108">
        <v>69</v>
      </c>
      <c r="CX64" s="109">
        <v>39</v>
      </c>
      <c r="CY64" s="11"/>
    </row>
    <row r="65" spans="1:103" x14ac:dyDescent="0.55000000000000004">
      <c r="A65" s="11"/>
      <c r="B65" s="165"/>
      <c r="C65" s="166"/>
      <c r="D65" s="166"/>
      <c r="E65" s="166"/>
      <c r="F65" s="166"/>
      <c r="G65" s="166"/>
      <c r="H65" s="166"/>
      <c r="I65" s="166"/>
      <c r="J65" s="166"/>
      <c r="K65" s="166"/>
      <c r="L65" s="166"/>
      <c r="M65" s="166"/>
      <c r="N65" s="166"/>
      <c r="O65" s="167"/>
      <c r="P65" s="11"/>
      <c r="Q65" s="165"/>
      <c r="R65" s="166"/>
      <c r="S65" s="166"/>
      <c r="T65" s="166"/>
      <c r="U65" s="166"/>
      <c r="V65" s="166"/>
      <c r="W65" s="166"/>
      <c r="X65" s="166"/>
      <c r="Y65" s="166"/>
      <c r="Z65" s="166"/>
      <c r="AA65" s="166"/>
      <c r="AB65" s="166"/>
      <c r="AC65" s="166"/>
      <c r="AD65" s="167"/>
      <c r="AE65" s="11"/>
      <c r="AF65" s="165"/>
      <c r="AG65" s="166"/>
      <c r="AH65" s="166"/>
      <c r="AI65" s="166"/>
      <c r="AJ65" s="166"/>
      <c r="AK65" s="166"/>
      <c r="AL65" s="166"/>
      <c r="AM65" s="166"/>
      <c r="AN65" s="166"/>
      <c r="AO65" s="166"/>
      <c r="AP65" s="166"/>
      <c r="AQ65" s="166"/>
      <c r="AR65" s="166"/>
      <c r="AS65" s="167"/>
      <c r="AT65" s="11"/>
      <c r="AU65" s="11"/>
      <c r="AV65" s="100">
        <f t="shared" ca="1" si="9"/>
        <v>4</v>
      </c>
      <c r="AW65" s="101">
        <f t="shared" ca="1" si="9"/>
        <v>98</v>
      </c>
      <c r="AX65" s="101">
        <f t="shared" ca="1" si="9"/>
        <v>72</v>
      </c>
      <c r="AY65" s="101">
        <f t="shared" ca="1" si="9"/>
        <v>23</v>
      </c>
      <c r="AZ65" s="101">
        <f t="shared" ca="1" si="9"/>
        <v>75</v>
      </c>
      <c r="BA65" s="101">
        <f t="shared" ca="1" si="9"/>
        <v>25</v>
      </c>
      <c r="BB65" s="101">
        <f t="shared" ca="1" si="9"/>
        <v>12</v>
      </c>
      <c r="BC65" s="101">
        <f t="shared" ca="1" si="9"/>
        <v>68</v>
      </c>
      <c r="BD65" s="101">
        <f t="shared" ca="1" si="9"/>
        <v>31</v>
      </c>
      <c r="BE65" s="101">
        <f t="shared" ca="1" si="9"/>
        <v>10</v>
      </c>
      <c r="BF65" s="101">
        <f t="shared" ca="1" si="9"/>
        <v>33</v>
      </c>
      <c r="BG65" s="101">
        <f t="shared" ca="1" si="9"/>
        <v>90</v>
      </c>
      <c r="BH65" s="101">
        <f t="shared" ca="1" si="9"/>
        <v>78</v>
      </c>
      <c r="BI65" s="101">
        <f t="shared" ca="1" si="9"/>
        <v>98</v>
      </c>
      <c r="BJ65" s="101">
        <f t="shared" ca="1" si="9"/>
        <v>56</v>
      </c>
      <c r="BK65" s="101">
        <f t="shared" ca="1" si="9"/>
        <v>81</v>
      </c>
      <c r="BL65" s="101">
        <f t="shared" ca="1" si="8"/>
        <v>74</v>
      </c>
      <c r="BM65" s="101">
        <f t="shared" ca="1" si="8"/>
        <v>1</v>
      </c>
      <c r="BN65" s="101">
        <f t="shared" ca="1" si="8"/>
        <v>20</v>
      </c>
      <c r="BO65" s="101">
        <f ca="1">RANDBETWEEN(6, 14)</f>
        <v>8</v>
      </c>
      <c r="BP65" s="101">
        <f t="shared" ref="BP65:BV65" ca="1" si="10">RANDBETWEEN(6, 14)</f>
        <v>8</v>
      </c>
      <c r="BQ65" s="101">
        <f t="shared" ca="1" si="10"/>
        <v>6</v>
      </c>
      <c r="BR65" s="101">
        <f t="shared" ca="1" si="10"/>
        <v>9</v>
      </c>
      <c r="BS65" s="101">
        <f t="shared" ca="1" si="10"/>
        <v>9</v>
      </c>
      <c r="BT65" s="101">
        <f t="shared" ca="1" si="10"/>
        <v>9</v>
      </c>
      <c r="BU65" s="101">
        <f t="shared" ca="1" si="10"/>
        <v>11</v>
      </c>
      <c r="BV65" s="102">
        <f t="shared" ca="1" si="10"/>
        <v>10</v>
      </c>
      <c r="BW65" s="11"/>
      <c r="BX65" s="110">
        <v>50</v>
      </c>
      <c r="BY65" s="111">
        <v>12</v>
      </c>
      <c r="BZ65" s="111">
        <v>45</v>
      </c>
      <c r="CA65" s="111">
        <v>18</v>
      </c>
      <c r="CB65" s="111">
        <v>66</v>
      </c>
      <c r="CC65" s="111">
        <v>58</v>
      </c>
      <c r="CD65" s="111">
        <v>89</v>
      </c>
      <c r="CE65" s="111">
        <v>91</v>
      </c>
      <c r="CF65" s="111">
        <v>71</v>
      </c>
      <c r="CG65" s="111">
        <v>43</v>
      </c>
      <c r="CH65" s="111">
        <v>46</v>
      </c>
      <c r="CI65" s="111">
        <v>67</v>
      </c>
      <c r="CJ65" s="111">
        <v>47</v>
      </c>
      <c r="CK65" s="111">
        <v>54</v>
      </c>
      <c r="CL65" s="111">
        <v>37</v>
      </c>
      <c r="CM65" s="111">
        <v>47</v>
      </c>
      <c r="CN65" s="111">
        <v>24</v>
      </c>
      <c r="CO65" s="111">
        <v>92</v>
      </c>
      <c r="CP65" s="111">
        <v>69</v>
      </c>
      <c r="CQ65" s="111">
        <v>1</v>
      </c>
      <c r="CR65" s="111">
        <v>12</v>
      </c>
      <c r="CS65" s="111">
        <v>7</v>
      </c>
      <c r="CT65" s="111">
        <v>10</v>
      </c>
      <c r="CU65" s="111">
        <v>6</v>
      </c>
      <c r="CV65" s="111">
        <v>11</v>
      </c>
      <c r="CW65" s="111">
        <v>13</v>
      </c>
      <c r="CX65" s="112">
        <v>16</v>
      </c>
      <c r="CY65" s="11"/>
    </row>
    <row r="66" spans="1:103" x14ac:dyDescent="0.55000000000000004">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row>
  </sheetData>
  <sheetProtection algorithmName="SHA-512" hashValue="CcQflEyjdXNIGld/wRKyJ5iWf2HNpyhyNNc1E+Noug/4+GLynAfoDG/M4lTtOdj5lWk31bwO1S8jb0CG+jDZQg==" saltValue="F2sjPdqQuuQvdFjEV2N1qw==" spinCount="100000" sheet="1" objects="1" scenarios="1"/>
  <mergeCells count="32">
    <mergeCell ref="AE53:AS53"/>
    <mergeCell ref="AC25:AS25"/>
    <mergeCell ref="B61:O65"/>
    <mergeCell ref="Q61:AD65"/>
    <mergeCell ref="AF61:AS65"/>
    <mergeCell ref="B36:AS49"/>
    <mergeCell ref="B35:AS35"/>
    <mergeCell ref="B50:AS50"/>
    <mergeCell ref="B59:AD59"/>
    <mergeCell ref="AF55:AS59"/>
    <mergeCell ref="C57:AC57"/>
    <mergeCell ref="AD54:AD58"/>
    <mergeCell ref="B21:I21"/>
    <mergeCell ref="J21:O21"/>
    <mergeCell ref="B26:AS26"/>
    <mergeCell ref="R21:AB24"/>
    <mergeCell ref="AC21:AS24"/>
    <mergeCell ref="B24:O24"/>
    <mergeCell ref="AV2:BV2"/>
    <mergeCell ref="BX2:CX2"/>
    <mergeCell ref="B11:AS11"/>
    <mergeCell ref="B12:AS12"/>
    <mergeCell ref="B13:AS13"/>
    <mergeCell ref="B15:AS15"/>
    <mergeCell ref="B17:AS17"/>
    <mergeCell ref="B19:AS19"/>
    <mergeCell ref="B2:AS5"/>
    <mergeCell ref="B7:AS7"/>
    <mergeCell ref="B9:G9"/>
    <mergeCell ref="H9:AS9"/>
    <mergeCell ref="B10:G10"/>
    <mergeCell ref="H10:AS10"/>
  </mergeCells>
  <dataValidations count="1">
    <dataValidation type="list" allowBlank="1" showInputMessage="1" showErrorMessage="1" sqref="J21:O21" xr:uid="{4C5E4F08-24DC-4E6A-A195-31DEB356830F}">
      <formula1>$DF$10</formula1>
    </dataValidation>
  </dataValidations>
  <pageMargins left="0.7" right="0.7" top="0.75" bottom="0.75" header="0.3" footer="0.3"/>
  <pageSetup paperSize="9"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0CBA8-C503-4D85-BE9A-7F6A6F80F326}">
  <sheetPr>
    <tabColor rgb="FF2B723E"/>
  </sheetPr>
  <dimension ref="A1:DG199"/>
  <sheetViews>
    <sheetView zoomScaleNormal="100" workbookViewId="0"/>
  </sheetViews>
  <sheetFormatPr defaultColWidth="0" defaultRowHeight="14.4" zeroHeight="1" x14ac:dyDescent="0.55000000000000004"/>
  <cols>
    <col min="1" max="46" width="2.83984375" style="1" customWidth="1"/>
    <col min="47" max="50" width="2.83984375" style="1" hidden="1" customWidth="1"/>
    <col min="51" max="51" width="8.578125" style="1" hidden="1" customWidth="1"/>
    <col min="52" max="52" width="2.83984375" style="1" hidden="1" customWidth="1"/>
    <col min="53" max="54" width="18.578125" style="1" hidden="1" customWidth="1"/>
    <col min="55" max="56" width="2.83984375" style="1" hidden="1" customWidth="1"/>
    <col min="57" max="64" width="4.26171875" style="1" hidden="1" customWidth="1"/>
    <col min="65" max="65" width="2.83984375" style="1" hidden="1" customWidth="1"/>
    <col min="66" max="73" width="4.26171875" style="1" hidden="1" customWidth="1"/>
    <col min="74" max="74" width="8.578125" style="1" hidden="1" customWidth="1"/>
    <col min="75" max="75" width="2.83984375" style="1" hidden="1" customWidth="1"/>
    <col min="76" max="76" width="4.26171875" style="1" hidden="1" customWidth="1"/>
    <col min="77" max="77" width="2.83984375" style="1" hidden="1" customWidth="1"/>
    <col min="78" max="78" width="7.15625" style="1" hidden="1" customWidth="1"/>
    <col min="79" max="79" width="5.68359375" style="1" hidden="1" customWidth="1"/>
    <col min="80" max="80" width="14.26171875" style="1" hidden="1" customWidth="1"/>
    <col min="81" max="90" width="4.26171875" style="1" hidden="1" customWidth="1"/>
    <col min="91" max="91" width="2.83984375" style="1" hidden="1" customWidth="1"/>
    <col min="92" max="93" width="5.68359375" style="1" hidden="1" customWidth="1"/>
    <col min="94" max="94" width="2.83984375" style="1" hidden="1" customWidth="1"/>
    <col min="95" max="102" width="4.26171875" style="1" hidden="1" customWidth="1"/>
    <col min="103" max="103" width="2.83984375" style="1" hidden="1" customWidth="1"/>
    <col min="104" max="111" width="4.26171875" style="1" hidden="1" customWidth="1"/>
    <col min="112" max="16384" width="2.83984375" style="1" hidden="1"/>
  </cols>
  <sheetData>
    <row r="1" spans="1:111" x14ac:dyDescent="0.55000000000000004">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row>
    <row r="2" spans="1:111" x14ac:dyDescent="0.55000000000000004">
      <c r="A2" s="11"/>
      <c r="B2" s="193" t="s">
        <v>27</v>
      </c>
      <c r="C2" s="194"/>
      <c r="D2" s="194"/>
      <c r="E2" s="194"/>
      <c r="F2" s="194"/>
      <c r="G2" s="194"/>
      <c r="H2" s="194"/>
      <c r="I2" s="194"/>
      <c r="J2" s="194"/>
      <c r="K2" s="194"/>
      <c r="L2" s="194"/>
      <c r="M2" s="195"/>
      <c r="N2" s="11"/>
      <c r="O2" s="11"/>
      <c r="P2" s="199" t="s">
        <v>28</v>
      </c>
      <c r="Q2" s="200"/>
      <c r="R2" s="200"/>
      <c r="S2" s="200"/>
      <c r="T2" s="200"/>
      <c r="U2" s="200"/>
      <c r="V2" s="200"/>
      <c r="W2" s="201"/>
      <c r="X2" s="205"/>
      <c r="Y2" s="206"/>
      <c r="Z2" s="206"/>
      <c r="AA2" s="207"/>
      <c r="AB2" s="11"/>
      <c r="AC2" s="211" t="s">
        <v>105</v>
      </c>
      <c r="AD2" s="212"/>
      <c r="AE2" s="212"/>
      <c r="AF2" s="212"/>
      <c r="AG2" s="212"/>
      <c r="AH2" s="212"/>
      <c r="AI2" s="212"/>
      <c r="AJ2" s="212"/>
      <c r="AK2" s="212"/>
      <c r="AL2" s="212"/>
      <c r="AM2" s="212"/>
      <c r="AN2" s="212"/>
      <c r="AO2" s="212"/>
      <c r="AP2" s="212"/>
      <c r="AQ2" s="212"/>
      <c r="AR2" s="212"/>
      <c r="AS2" s="213"/>
      <c r="AT2" s="11"/>
      <c r="AY2" s="10"/>
      <c r="BA2" s="14">
        <v>4.1666666666666664E-2</v>
      </c>
      <c r="BE2" s="2">
        <v>1</v>
      </c>
      <c r="BF2" s="3">
        <v>10</v>
      </c>
      <c r="BG2" s="3">
        <v>26</v>
      </c>
      <c r="BH2" s="3">
        <v>26</v>
      </c>
      <c r="BI2" s="3">
        <v>26</v>
      </c>
      <c r="BJ2" s="3">
        <v>10</v>
      </c>
      <c r="BK2" s="4">
        <v>1</v>
      </c>
      <c r="CC2" s="9" t="str">
        <f t="shared" ref="CC2:CJ2" si="0">IF($X$2="", BN$9, IF($X$2=BN$9, BN$9, ""))</f>
        <v>AUD</v>
      </c>
      <c r="CD2" s="9" t="str">
        <f t="shared" si="0"/>
        <v>BRL</v>
      </c>
      <c r="CE2" s="9" t="str">
        <f t="shared" si="0"/>
        <v>CAD</v>
      </c>
      <c r="CF2" s="9" t="str">
        <f t="shared" si="0"/>
        <v>EUR</v>
      </c>
      <c r="CG2" s="9" t="str">
        <f t="shared" si="0"/>
        <v>GBP</v>
      </c>
      <c r="CH2" s="9" t="str">
        <f t="shared" si="0"/>
        <v>JPY</v>
      </c>
      <c r="CI2" s="9" t="str">
        <f t="shared" si="0"/>
        <v>USD</v>
      </c>
      <c r="CJ2" s="9" t="str">
        <f t="shared" si="0"/>
        <v>ZAR</v>
      </c>
      <c r="CK2" s="5" t="str">
        <f>$BX$9</f>
        <v>₩</v>
      </c>
    </row>
    <row r="3" spans="1:111" x14ac:dyDescent="0.55000000000000004">
      <c r="A3" s="11"/>
      <c r="B3" s="196"/>
      <c r="C3" s="197"/>
      <c r="D3" s="197"/>
      <c r="E3" s="197"/>
      <c r="F3" s="197"/>
      <c r="G3" s="197"/>
      <c r="H3" s="197"/>
      <c r="I3" s="197"/>
      <c r="J3" s="197"/>
      <c r="K3" s="197"/>
      <c r="L3" s="197"/>
      <c r="M3" s="198"/>
      <c r="N3" s="11"/>
      <c r="O3" s="11"/>
      <c r="P3" s="202"/>
      <c r="Q3" s="203"/>
      <c r="R3" s="203"/>
      <c r="S3" s="203"/>
      <c r="T3" s="203"/>
      <c r="U3" s="203"/>
      <c r="V3" s="203"/>
      <c r="W3" s="204"/>
      <c r="X3" s="208"/>
      <c r="Y3" s="209"/>
      <c r="Z3" s="209"/>
      <c r="AA3" s="210"/>
      <c r="AB3" s="11"/>
      <c r="AC3" s="214"/>
      <c r="AD3" s="215"/>
      <c r="AE3" s="215"/>
      <c r="AF3" s="215"/>
      <c r="AG3" s="215"/>
      <c r="AH3" s="215"/>
      <c r="AI3" s="215"/>
      <c r="AJ3" s="215"/>
      <c r="AK3" s="215"/>
      <c r="AL3" s="215"/>
      <c r="AM3" s="215"/>
      <c r="AN3" s="215"/>
      <c r="AO3" s="215"/>
      <c r="AP3" s="215"/>
      <c r="AQ3" s="215"/>
      <c r="AR3" s="215"/>
      <c r="AS3" s="216"/>
      <c r="AT3" s="11"/>
      <c r="AY3" s="6" t="str">
        <f>'Your Money'!$F6</f>
        <v>AUD</v>
      </c>
      <c r="BA3" s="9" t="s">
        <v>23</v>
      </c>
      <c r="BZ3" s="6" t="str">
        <f ca="1">IF(CB3="","",RIGHT(CB3,5))</f>
        <v/>
      </c>
      <c r="CA3" s="6">
        <v>24</v>
      </c>
      <c r="CB3" s="21" t="str">
        <f t="shared" ref="CB3:CB26" ca="1" si="1">IFERROR(INDEX($BB$10:$BB$178, MATCH($CA3, $BC$10:$BC$178, 0)), "")</f>
        <v/>
      </c>
      <c r="CC3" s="21" t="e">
        <f ca="1">IF(CC$2="", NA(), IFERROR(INDEX(BE$10:BE$178, MATCH($CA3, $BC$10:$BC$178, 0)), NA()))</f>
        <v>#N/A</v>
      </c>
      <c r="CD3" s="22" t="e">
        <f t="shared" ref="CD3:CD26" ca="1" si="2">IF(CD$2="", NA(), IFERROR(INDEX(BF$10:BF$178, MATCH($CA3, $BC$10:$BC$178, 0)), NA()))</f>
        <v>#N/A</v>
      </c>
      <c r="CE3" s="22" t="e">
        <f t="shared" ref="CE3:CE26" ca="1" si="3">IF(CE$2="", NA(), IFERROR(INDEX(BG$10:BG$178, MATCH($CA3, $BC$10:$BC$178, 0)), NA()))</f>
        <v>#N/A</v>
      </c>
      <c r="CF3" s="22" t="e">
        <f t="shared" ref="CF3:CF26" ca="1" si="4">IF(CF$2="", NA(), IFERROR(INDEX(BH$10:BH$178, MATCH($CA3, $BC$10:$BC$178, 0)), NA()))</f>
        <v>#N/A</v>
      </c>
      <c r="CG3" s="22" t="e">
        <f t="shared" ref="CG3:CG26" ca="1" si="5">IF(CG$2="", NA(), IFERROR(INDEX(BI$10:BI$178, MATCH($CA3, $BC$10:$BC$178, 0)), NA()))</f>
        <v>#N/A</v>
      </c>
      <c r="CH3" s="22" t="e">
        <f t="shared" ref="CH3:CH26" ca="1" si="6">IF(CH$2="", NA(), IFERROR(INDEX(BJ$10:BJ$178, MATCH($CA3, $BC$10:$BC$178, 0)), NA()))</f>
        <v>#N/A</v>
      </c>
      <c r="CI3" s="22" t="e">
        <f t="shared" ref="CI3:CI26" ca="1" si="7">IF(CI$2="", NA(), IFERROR(INDEX(BK$10:BK$178, MATCH($CA3, $BC$10:$BC$178, 0)), NA()))</f>
        <v>#N/A</v>
      </c>
      <c r="CJ3" s="17" t="e">
        <f t="shared" ref="CJ3:CJ26" ca="1" si="8">IF(CJ$2="", NA(), IFERROR(INDEX(BL$10:BL$178, MATCH($CA3, $BC$10:$BC$178, 0)), NA()))</f>
        <v>#N/A</v>
      </c>
      <c r="CK3" s="6" t="e">
        <f t="shared" ref="CK3:CK26" ca="1" si="9">IFERROR(INDEX($BX$10:$BX$178, MATCH($CA3, $BC$10:$BC$178, 0)), NA())</f>
        <v>#N/A</v>
      </c>
      <c r="CL3" s="6" t="e">
        <f ca="1">20-CK3</f>
        <v>#N/A</v>
      </c>
    </row>
    <row r="4" spans="1:111" x14ac:dyDescent="0.55000000000000004">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Y4" s="7" t="str">
        <f>'Your Money'!$F8</f>
        <v>BRL</v>
      </c>
      <c r="BA4" s="12">
        <f ca="1">NOW()</f>
        <v>44459.345998495373</v>
      </c>
      <c r="BE4" s="2"/>
      <c r="BF4" s="3">
        <v>-2</v>
      </c>
      <c r="BG4" s="3">
        <v>-1</v>
      </c>
      <c r="BH4" s="3">
        <v>0</v>
      </c>
      <c r="BI4" s="3">
        <v>1</v>
      </c>
      <c r="BJ4" s="3">
        <v>2</v>
      </c>
      <c r="BK4" s="4"/>
      <c r="BZ4" s="7" t="str">
        <f t="shared" ref="BZ4:BZ26" ca="1" si="10">IF(CB4="","",RIGHT(CB4,5))</f>
        <v/>
      </c>
      <c r="CA4" s="7">
        <v>23</v>
      </c>
      <c r="CB4" s="23" t="str">
        <f t="shared" ca="1" si="1"/>
        <v/>
      </c>
      <c r="CC4" s="23" t="e">
        <f t="shared" ref="CC4:CC26" ca="1" si="11">IF(CC$2="", NA(), IFERROR(INDEX(BE$10:BE$178, MATCH($CA4, $BC$10:$BC$178, 0)), NA()))</f>
        <v>#N/A</v>
      </c>
      <c r="CD4" s="20" t="e">
        <f t="shared" ca="1" si="2"/>
        <v>#N/A</v>
      </c>
      <c r="CE4" s="20" t="e">
        <f t="shared" ca="1" si="3"/>
        <v>#N/A</v>
      </c>
      <c r="CF4" s="20" t="e">
        <f t="shared" ca="1" si="4"/>
        <v>#N/A</v>
      </c>
      <c r="CG4" s="20" t="e">
        <f t="shared" ca="1" si="5"/>
        <v>#N/A</v>
      </c>
      <c r="CH4" s="20" t="e">
        <f t="shared" ca="1" si="6"/>
        <v>#N/A</v>
      </c>
      <c r="CI4" s="20" t="e">
        <f t="shared" ca="1" si="7"/>
        <v>#N/A</v>
      </c>
      <c r="CJ4" s="18" t="e">
        <f t="shared" ca="1" si="8"/>
        <v>#N/A</v>
      </c>
      <c r="CK4" s="7" t="e">
        <f t="shared" ca="1" si="9"/>
        <v>#N/A</v>
      </c>
      <c r="CL4" s="7" t="e">
        <f t="shared" ref="CL4:CL26" ca="1" si="12">20-CK4</f>
        <v>#N/A</v>
      </c>
    </row>
    <row r="5" spans="1:11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Y5" s="7" t="str">
        <f>'Your Money'!$F10</f>
        <v>CAD</v>
      </c>
      <c r="BA5" s="9" t="s">
        <v>25</v>
      </c>
      <c r="BE5" s="2">
        <f>BE2</f>
        <v>1</v>
      </c>
      <c r="BF5" s="3">
        <f t="shared" ref="BF5:BK5" si="13">BE5+BF2</f>
        <v>11</v>
      </c>
      <c r="BG5" s="3">
        <f t="shared" si="13"/>
        <v>37</v>
      </c>
      <c r="BH5" s="3">
        <f t="shared" si="13"/>
        <v>63</v>
      </c>
      <c r="BI5" s="3">
        <f t="shared" si="13"/>
        <v>89</v>
      </c>
      <c r="BJ5" s="3">
        <f t="shared" si="13"/>
        <v>99</v>
      </c>
      <c r="BK5" s="4">
        <f t="shared" si="13"/>
        <v>100</v>
      </c>
      <c r="BZ5" s="7" t="str">
        <f t="shared" ca="1" si="10"/>
        <v/>
      </c>
      <c r="CA5" s="7">
        <v>22</v>
      </c>
      <c r="CB5" s="23" t="str">
        <f t="shared" ca="1" si="1"/>
        <v/>
      </c>
      <c r="CC5" s="23" t="e">
        <f t="shared" ca="1" si="11"/>
        <v>#N/A</v>
      </c>
      <c r="CD5" s="20" t="e">
        <f t="shared" ca="1" si="2"/>
        <v>#N/A</v>
      </c>
      <c r="CE5" s="20" t="e">
        <f t="shared" ca="1" si="3"/>
        <v>#N/A</v>
      </c>
      <c r="CF5" s="20" t="e">
        <f t="shared" ca="1" si="4"/>
        <v>#N/A</v>
      </c>
      <c r="CG5" s="20" t="e">
        <f t="shared" ca="1" si="5"/>
        <v>#N/A</v>
      </c>
      <c r="CH5" s="20" t="e">
        <f t="shared" ca="1" si="6"/>
        <v>#N/A</v>
      </c>
      <c r="CI5" s="20" t="e">
        <f t="shared" ca="1" si="7"/>
        <v>#N/A</v>
      </c>
      <c r="CJ5" s="18" t="e">
        <f t="shared" ca="1" si="8"/>
        <v>#N/A</v>
      </c>
      <c r="CK5" s="7" t="e">
        <f t="shared" ca="1" si="9"/>
        <v>#N/A</v>
      </c>
      <c r="CL5" s="7" t="e">
        <f t="shared" ca="1" si="12"/>
        <v>#N/A</v>
      </c>
      <c r="CN5" s="10" t="b">
        <f ca="1">IF(CN7&lt;CN10, FALSE, TRUE)</f>
        <v>0</v>
      </c>
      <c r="CO5" s="10" t="b">
        <f ca="1">IF(CO7&lt;CO10, FALSE, TRUE)</f>
        <v>0</v>
      </c>
    </row>
    <row r="6" spans="1:111" x14ac:dyDescent="0.55000000000000004">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Y6" s="7" t="str">
        <f>'Your Money'!$F12</f>
        <v>EUR</v>
      </c>
      <c r="BA6" s="12">
        <f ca="1">ROUNDDOWN($BA$4/(1/24),0)*(1/24)</f>
        <v>44459.333333333328</v>
      </c>
      <c r="BB6" s="10" t="str">
        <f ca="1">TEXT(BA6, "dd/mm/yyyy hh:mm")</f>
        <v>20/09/2021 08:00</v>
      </c>
      <c r="BE6" s="26"/>
      <c r="BF6" s="27"/>
      <c r="BG6" s="28"/>
      <c r="BH6" s="29"/>
      <c r="BI6" s="30"/>
      <c r="BJ6" s="31"/>
      <c r="BK6" s="32"/>
      <c r="BZ6" s="7" t="str">
        <f t="shared" ca="1" si="10"/>
        <v/>
      </c>
      <c r="CA6" s="7">
        <v>21</v>
      </c>
      <c r="CB6" s="23" t="str">
        <f t="shared" ca="1" si="1"/>
        <v/>
      </c>
      <c r="CC6" s="23" t="e">
        <f t="shared" ca="1" si="11"/>
        <v>#N/A</v>
      </c>
      <c r="CD6" s="20" t="e">
        <f t="shared" ca="1" si="2"/>
        <v>#N/A</v>
      </c>
      <c r="CE6" s="20" t="e">
        <f t="shared" ca="1" si="3"/>
        <v>#N/A</v>
      </c>
      <c r="CF6" s="20" t="e">
        <f t="shared" ca="1" si="4"/>
        <v>#N/A</v>
      </c>
      <c r="CG6" s="20" t="e">
        <f t="shared" ca="1" si="5"/>
        <v>#N/A</v>
      </c>
      <c r="CH6" s="20" t="e">
        <f t="shared" ca="1" si="6"/>
        <v>#N/A</v>
      </c>
      <c r="CI6" s="20" t="e">
        <f t="shared" ca="1" si="7"/>
        <v>#N/A</v>
      </c>
      <c r="CJ6" s="18" t="e">
        <f t="shared" ca="1" si="8"/>
        <v>#N/A</v>
      </c>
      <c r="CK6" s="7" t="e">
        <f t="shared" ca="1" si="9"/>
        <v>#N/A</v>
      </c>
      <c r="CL6" s="7" t="e">
        <f t="shared" ca="1" si="12"/>
        <v>#N/A</v>
      </c>
    </row>
    <row r="7" spans="1:111" x14ac:dyDescent="0.55000000000000004">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Y7" s="7" t="str">
        <f>'Your Money'!$F14</f>
        <v>GBP</v>
      </c>
      <c r="BZ7" s="7" t="str">
        <f t="shared" ca="1" si="10"/>
        <v/>
      </c>
      <c r="CA7" s="7">
        <v>20</v>
      </c>
      <c r="CB7" s="23" t="str">
        <f t="shared" ca="1" si="1"/>
        <v/>
      </c>
      <c r="CC7" s="23" t="e">
        <f t="shared" ca="1" si="11"/>
        <v>#N/A</v>
      </c>
      <c r="CD7" s="20" t="e">
        <f t="shared" ca="1" si="2"/>
        <v>#N/A</v>
      </c>
      <c r="CE7" s="20" t="e">
        <f t="shared" ca="1" si="3"/>
        <v>#N/A</v>
      </c>
      <c r="CF7" s="20" t="e">
        <f t="shared" ca="1" si="4"/>
        <v>#N/A</v>
      </c>
      <c r="CG7" s="20" t="e">
        <f t="shared" ca="1" si="5"/>
        <v>#N/A</v>
      </c>
      <c r="CH7" s="20" t="e">
        <f t="shared" ca="1" si="6"/>
        <v>#N/A</v>
      </c>
      <c r="CI7" s="20" t="e">
        <f t="shared" ca="1" si="7"/>
        <v>#N/A</v>
      </c>
      <c r="CJ7" s="18" t="e">
        <f t="shared" ca="1" si="8"/>
        <v>#N/A</v>
      </c>
      <c r="CK7" s="7" t="e">
        <f t="shared" ca="1" si="9"/>
        <v>#N/A</v>
      </c>
      <c r="CL7" s="7" t="e">
        <f t="shared" ca="1" si="12"/>
        <v>#N/A</v>
      </c>
      <c r="CN7" s="10">
        <f ca="1">COUNTIF(CN$11:CN$178, "X")</f>
        <v>0</v>
      </c>
      <c r="CO7" s="10">
        <f ca="1">COUNTIF(CO$11:CO$178, "X")</f>
        <v>0</v>
      </c>
      <c r="CQ7" s="187" t="s">
        <v>38</v>
      </c>
      <c r="CR7" s="188"/>
      <c r="CS7" s="188"/>
      <c r="CT7" s="188"/>
      <c r="CU7" s="188"/>
      <c r="CV7" s="188"/>
      <c r="CW7" s="188"/>
      <c r="CX7" s="189"/>
      <c r="CZ7" s="187" t="s">
        <v>39</v>
      </c>
      <c r="DA7" s="188"/>
      <c r="DB7" s="188"/>
      <c r="DC7" s="188"/>
      <c r="DD7" s="188"/>
      <c r="DE7" s="188"/>
      <c r="DF7" s="188"/>
      <c r="DG7" s="189"/>
    </row>
    <row r="8" spans="1:111" x14ac:dyDescent="0.55000000000000004">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Y8" s="7" t="str">
        <f>'Your Money'!$F16</f>
        <v>JPY</v>
      </c>
      <c r="BE8" s="190" t="s">
        <v>9</v>
      </c>
      <c r="BF8" s="191"/>
      <c r="BG8" s="191"/>
      <c r="BH8" s="191"/>
      <c r="BI8" s="191"/>
      <c r="BJ8" s="191"/>
      <c r="BK8" s="191"/>
      <c r="BL8" s="192"/>
      <c r="BN8" s="190" t="s">
        <v>26</v>
      </c>
      <c r="BO8" s="191"/>
      <c r="BP8" s="191"/>
      <c r="BQ8" s="191"/>
      <c r="BR8" s="191"/>
      <c r="BS8" s="191"/>
      <c r="BT8" s="191"/>
      <c r="BU8" s="192"/>
      <c r="BV8" s="33"/>
      <c r="BZ8" s="7" t="str">
        <f t="shared" ca="1" si="10"/>
        <v/>
      </c>
      <c r="CA8" s="7">
        <v>19</v>
      </c>
      <c r="CB8" s="23" t="str">
        <f t="shared" ca="1" si="1"/>
        <v/>
      </c>
      <c r="CC8" s="23" t="e">
        <f t="shared" ca="1" si="11"/>
        <v>#N/A</v>
      </c>
      <c r="CD8" s="20" t="e">
        <f t="shared" ca="1" si="2"/>
        <v>#N/A</v>
      </c>
      <c r="CE8" s="20" t="e">
        <f t="shared" ca="1" si="3"/>
        <v>#N/A</v>
      </c>
      <c r="CF8" s="20" t="e">
        <f t="shared" ca="1" si="4"/>
        <v>#N/A</v>
      </c>
      <c r="CG8" s="20" t="e">
        <f t="shared" ca="1" si="5"/>
        <v>#N/A</v>
      </c>
      <c r="CH8" s="20" t="e">
        <f t="shared" ca="1" si="6"/>
        <v>#N/A</v>
      </c>
      <c r="CI8" s="20" t="e">
        <f t="shared" ca="1" si="7"/>
        <v>#N/A</v>
      </c>
      <c r="CJ8" s="18" t="e">
        <f t="shared" ca="1" si="8"/>
        <v>#N/A</v>
      </c>
      <c r="CK8" s="7" t="e">
        <f t="shared" ca="1" si="9"/>
        <v>#N/A</v>
      </c>
      <c r="CL8" s="7" t="e">
        <f t="shared" ca="1" si="12"/>
        <v>#N/A</v>
      </c>
    </row>
    <row r="9" spans="1:111" x14ac:dyDescent="0.55000000000000004">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Y9" s="7" t="str">
        <f>'Your Money'!$F18</f>
        <v>USD</v>
      </c>
      <c r="BA9" s="9" t="s">
        <v>24</v>
      </c>
      <c r="BE9" s="9" t="str">
        <f>$AY$3</f>
        <v>AUD</v>
      </c>
      <c r="BF9" s="9" t="str">
        <f>$AY$4</f>
        <v>BRL</v>
      </c>
      <c r="BG9" s="9" t="str">
        <f>$AY$5</f>
        <v>CAD</v>
      </c>
      <c r="BH9" s="9" t="str">
        <f>$AY$6</f>
        <v>EUR</v>
      </c>
      <c r="BI9" s="9" t="str">
        <f>$AY$7</f>
        <v>GBP</v>
      </c>
      <c r="BJ9" s="9" t="str">
        <f>$AY$8</f>
        <v>JPY</v>
      </c>
      <c r="BK9" s="9" t="str">
        <f>$AY$9</f>
        <v>USD</v>
      </c>
      <c r="BL9" s="9" t="str">
        <f>$AY$10</f>
        <v>ZAR</v>
      </c>
      <c r="BN9" s="9" t="str">
        <f>$AY$3</f>
        <v>AUD</v>
      </c>
      <c r="BO9" s="9" t="str">
        <f>$AY$4</f>
        <v>BRL</v>
      </c>
      <c r="BP9" s="9" t="str">
        <f>$AY$5</f>
        <v>CAD</v>
      </c>
      <c r="BQ9" s="9" t="str">
        <f>$AY$6</f>
        <v>EUR</v>
      </c>
      <c r="BR9" s="9" t="str">
        <f>$AY$7</f>
        <v>GBP</v>
      </c>
      <c r="BS9" s="9" t="str">
        <f>$AY$8</f>
        <v>JPY</v>
      </c>
      <c r="BT9" s="9" t="str">
        <f>$AY$9</f>
        <v>USD</v>
      </c>
      <c r="BU9" s="9" t="str">
        <f>$AY$10</f>
        <v>ZAR</v>
      </c>
      <c r="BV9" s="9" t="s">
        <v>35</v>
      </c>
      <c r="BX9" s="10" t="s">
        <v>29</v>
      </c>
      <c r="BZ9" s="7" t="str">
        <f t="shared" ca="1" si="10"/>
        <v/>
      </c>
      <c r="CA9" s="7">
        <v>18</v>
      </c>
      <c r="CB9" s="23" t="str">
        <f t="shared" ca="1" si="1"/>
        <v/>
      </c>
      <c r="CC9" s="23" t="e">
        <f t="shared" ca="1" si="11"/>
        <v>#N/A</v>
      </c>
      <c r="CD9" s="20" t="e">
        <f t="shared" ca="1" si="2"/>
        <v>#N/A</v>
      </c>
      <c r="CE9" s="20" t="e">
        <f t="shared" ca="1" si="3"/>
        <v>#N/A</v>
      </c>
      <c r="CF9" s="20" t="e">
        <f t="shared" ca="1" si="4"/>
        <v>#N/A</v>
      </c>
      <c r="CG9" s="20" t="e">
        <f t="shared" ca="1" si="5"/>
        <v>#N/A</v>
      </c>
      <c r="CH9" s="20" t="e">
        <f t="shared" ca="1" si="6"/>
        <v>#N/A</v>
      </c>
      <c r="CI9" s="20" t="e">
        <f t="shared" ca="1" si="7"/>
        <v>#N/A</v>
      </c>
      <c r="CJ9" s="18" t="e">
        <f t="shared" ca="1" si="8"/>
        <v>#N/A</v>
      </c>
      <c r="CK9" s="7" t="e">
        <f t="shared" ca="1" si="9"/>
        <v>#N/A</v>
      </c>
      <c r="CL9" s="7" t="e">
        <f t="shared" ca="1" si="12"/>
        <v>#N/A</v>
      </c>
      <c r="CQ9" s="9" t="str">
        <f>$BN$9</f>
        <v>AUD</v>
      </c>
      <c r="CR9" s="9" t="str">
        <f>$BO$9</f>
        <v>BRL</v>
      </c>
      <c r="CS9" s="9" t="str">
        <f>$BP$9</f>
        <v>CAD</v>
      </c>
      <c r="CT9" s="9" t="str">
        <f>$BQ$9</f>
        <v>EUR</v>
      </c>
      <c r="CU9" s="9" t="str">
        <f>$BR$9</f>
        <v>GBP</v>
      </c>
      <c r="CV9" s="9" t="str">
        <f>$BS$9</f>
        <v>JPY</v>
      </c>
      <c r="CW9" s="9" t="str">
        <f>$BT$9</f>
        <v>USD</v>
      </c>
      <c r="CX9" s="9" t="str">
        <f>$BU$9</f>
        <v>ZAR</v>
      </c>
      <c r="CZ9" s="9" t="str">
        <f>$BN$9</f>
        <v>AUD</v>
      </c>
      <c r="DA9" s="9" t="str">
        <f>$BO$9</f>
        <v>BRL</v>
      </c>
      <c r="DB9" s="9" t="str">
        <f>$BP$9</f>
        <v>CAD</v>
      </c>
      <c r="DC9" s="9" t="str">
        <f>$BQ$9</f>
        <v>EUR</v>
      </c>
      <c r="DD9" s="9" t="str">
        <f>$BR$9</f>
        <v>GBP</v>
      </c>
      <c r="DE9" s="9" t="str">
        <f>$BS$9</f>
        <v>JPY</v>
      </c>
      <c r="DF9" s="9" t="str">
        <f>$BT$9</f>
        <v>USD</v>
      </c>
      <c r="DG9" s="9" t="str">
        <f>$BU$9</f>
        <v>ZAR</v>
      </c>
    </row>
    <row r="10" spans="1:111" x14ac:dyDescent="0.55000000000000004">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Y10" s="8" t="str">
        <f>'Your Money'!$F20</f>
        <v>ZAR</v>
      </c>
      <c r="BA10" s="79" t="e">
        <f>'Intro &amp; Setup'!$DF$7</f>
        <v>#VALUE!</v>
      </c>
      <c r="BB10" s="6" t="e">
        <f>TEXT(BA10, "dd/mm/yyyy hh:mm")</f>
        <v>#VALUE!</v>
      </c>
      <c r="BC10" s="17" t="e">
        <f ca="1">IF($BB10=$BB$6, 1, IF($BC11="", "", IF($BC11+1&gt;24, "", BC11+1)))</f>
        <v>#VALUE!</v>
      </c>
      <c r="BE10" s="82">
        <f>IF('Intro &amp; Setup'!CQ65="", "", 'Intro &amp; Setup'!CQ65)</f>
        <v>1</v>
      </c>
      <c r="BF10" s="83">
        <f>IF('Intro &amp; Setup'!CR65="", "", 'Intro &amp; Setup'!CR65)</f>
        <v>12</v>
      </c>
      <c r="BG10" s="83">
        <f>IF('Intro &amp; Setup'!CS65="", "", 'Intro &amp; Setup'!CS65)</f>
        <v>7</v>
      </c>
      <c r="BH10" s="83">
        <f>IF('Intro &amp; Setup'!CT65="", "", 'Intro &amp; Setup'!CT65)</f>
        <v>10</v>
      </c>
      <c r="BI10" s="83">
        <f>IF('Intro &amp; Setup'!CU65="", "", 'Intro &amp; Setup'!CU65)</f>
        <v>6</v>
      </c>
      <c r="BJ10" s="83">
        <f>IF('Intro &amp; Setup'!CV65="", "", 'Intro &amp; Setup'!CV65)</f>
        <v>11</v>
      </c>
      <c r="BK10" s="83">
        <f>IF('Intro &amp; Setup'!CW65="", "", 'Intro &amp; Setup'!CW65)</f>
        <v>13</v>
      </c>
      <c r="BL10" s="84">
        <f>IF('Intro &amp; Setup'!CX65="", "", 'Intro &amp; Setup'!CX65)</f>
        <v>16</v>
      </c>
      <c r="BN10" s="2"/>
      <c r="BO10" s="3"/>
      <c r="BP10" s="3"/>
      <c r="BQ10" s="3"/>
      <c r="BR10" s="3"/>
      <c r="BS10" s="3"/>
      <c r="BT10" s="3"/>
      <c r="BU10" s="4"/>
      <c r="BV10" s="20"/>
      <c r="BX10" s="6">
        <f>ROUND(AVERAGE($BE10:$BL10), 0)</f>
        <v>10</v>
      </c>
      <c r="BZ10" s="7" t="str">
        <f t="shared" ca="1" si="10"/>
        <v/>
      </c>
      <c r="CA10" s="7">
        <v>17</v>
      </c>
      <c r="CB10" s="23" t="str">
        <f t="shared" ca="1" si="1"/>
        <v/>
      </c>
      <c r="CC10" s="23" t="e">
        <f t="shared" ca="1" si="11"/>
        <v>#N/A</v>
      </c>
      <c r="CD10" s="20" t="e">
        <f t="shared" ca="1" si="2"/>
        <v>#N/A</v>
      </c>
      <c r="CE10" s="20" t="e">
        <f t="shared" ca="1" si="3"/>
        <v>#N/A</v>
      </c>
      <c r="CF10" s="20" t="e">
        <f t="shared" ca="1" si="4"/>
        <v>#N/A</v>
      </c>
      <c r="CG10" s="20" t="e">
        <f t="shared" ca="1" si="5"/>
        <v>#N/A</v>
      </c>
      <c r="CH10" s="20" t="e">
        <f t="shared" ca="1" si="6"/>
        <v>#N/A</v>
      </c>
      <c r="CI10" s="20" t="e">
        <f t="shared" ca="1" si="7"/>
        <v>#N/A</v>
      </c>
      <c r="CJ10" s="18" t="e">
        <f t="shared" ca="1" si="8"/>
        <v>#N/A</v>
      </c>
      <c r="CK10" s="7" t="e">
        <f t="shared" ca="1" si="9"/>
        <v>#N/A</v>
      </c>
      <c r="CL10" s="7" t="e">
        <f t="shared" ca="1" si="12"/>
        <v>#N/A</v>
      </c>
      <c r="CN10" s="10">
        <v>6</v>
      </c>
      <c r="CO10" s="10">
        <v>12</v>
      </c>
      <c r="CQ10" s="2"/>
      <c r="CR10" s="3"/>
      <c r="CS10" s="3"/>
      <c r="CT10" s="3"/>
      <c r="CU10" s="3"/>
      <c r="CV10" s="3"/>
      <c r="CW10" s="3"/>
      <c r="CX10" s="4"/>
      <c r="CZ10" s="2"/>
      <c r="DA10" s="3"/>
      <c r="DB10" s="3"/>
      <c r="DC10" s="3"/>
      <c r="DD10" s="3"/>
      <c r="DE10" s="3"/>
      <c r="DF10" s="3"/>
      <c r="DG10" s="4"/>
    </row>
    <row r="11" spans="1:111" x14ac:dyDescent="0.55000000000000004">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BA11" s="15" t="e">
        <f>BA10+$BA$2</f>
        <v>#VALUE!</v>
      </c>
      <c r="BB11" s="7" t="e">
        <f t="shared" ref="BB11:BB74" si="14">TEXT(BA11, "dd/mm/yyyy hh:mm")</f>
        <v>#VALUE!</v>
      </c>
      <c r="BC11" s="18" t="e">
        <f t="shared" ref="BC11:BC74" ca="1" si="15">IF($BB11=$BB$6, 1, IF($BC12="", "", IF($BC12+1&gt;24, "", BC12+1)))</f>
        <v>#VALUE!</v>
      </c>
      <c r="BE11" s="21">
        <f t="shared" ref="BE11:BE38" si="16">IF(BN11=$BE$5, IF(MIN($BE10:$BL10)=1, 1, MIN($BE10:$BL10)-1), IF(BN11&lt;=$BF$5, IF(BE10+$BF$4&lt;1, 1, BE10+$BF$4), IF(BN11&lt;=$BG$5, IF(BE10+$BG$4&lt;1, 1, BE10+$BG$4), IF(BN11&lt;=$BH$5, BE10+$BH$4, IF(BN11&lt;=$BI$5, IF(BE10+$BI$4&gt;20, 20, BE10+$BI$4), IF(BN11&lt;=$BJ$5, IF(BE10+$BJ$4&gt;20, 20, BE10+$BJ$4), IF(BN11&lt;=$BK$5, IF(MAX($BE10:$BL10)=20, 20, MAX($BE10:$BL10)+1), "")))))))</f>
        <v>1</v>
      </c>
      <c r="BF11" s="22">
        <f t="shared" ref="BF11:BF38" si="17">IF(BO11=$BE$5, IF(MIN($BE10:$BL10)=1, 1, MIN($BE10:$BL10)-1), IF(BO11&lt;=$BF$5, IF(BF10+$BF$4&lt;1, 1, BF10+$BF$4), IF(BO11&lt;=$BG$5, IF(BF10+$BG$4&lt;1, 1, BF10+$BG$4), IF(BO11&lt;=$BH$5, BF10+$BH$4, IF(BO11&lt;=$BI$5, IF(BF10+$BI$4&gt;20, 20, BF10+$BI$4), IF(BO11&lt;=$BJ$5, IF(BF10+$BJ$4&gt;20, 20, BF10+$BJ$4), IF(BO11&lt;=$BK$5, IF(MAX($BE10:$BL10)=20, 20, MAX($BE10:$BL10)+1), "")))))))</f>
        <v>10</v>
      </c>
      <c r="BG11" s="22">
        <f t="shared" ref="BG11:BG38" si="18">IF(BP11=$BE$5, IF(MIN($BE10:$BL10)=1, 1, MIN($BE10:$BL10)-1), IF(BP11&lt;=$BF$5, IF(BG10+$BF$4&lt;1, 1, BG10+$BF$4), IF(BP11&lt;=$BG$5, IF(BG10+$BG$4&lt;1, 1, BG10+$BG$4), IF(BP11&lt;=$BH$5, BG10+$BH$4, IF(BP11&lt;=$BI$5, IF(BG10+$BI$4&gt;20, 20, BG10+$BI$4), IF(BP11&lt;=$BJ$5, IF(BG10+$BJ$4&gt;20, 20, BG10+$BJ$4), IF(BP11&lt;=$BK$5, IF(MAX($BE10:$BL10)=20, 20, MAX($BE10:$BL10)+1), "")))))))</f>
        <v>6</v>
      </c>
      <c r="BH11" s="22">
        <f t="shared" ref="BH11:BH38" si="19">IF(BQ11=$BE$5, IF(MIN($BE10:$BL10)=1, 1, MIN($BE10:$BL10)-1), IF(BQ11&lt;=$BF$5, IF(BH10+$BF$4&lt;1, 1, BH10+$BF$4), IF(BQ11&lt;=$BG$5, IF(BH10+$BG$4&lt;1, 1, BH10+$BG$4), IF(BQ11&lt;=$BH$5, BH10+$BH$4, IF(BQ11&lt;=$BI$5, IF(BH10+$BI$4&gt;20, 20, BH10+$BI$4), IF(BQ11&lt;=$BJ$5, IF(BH10+$BJ$4&gt;20, 20, BH10+$BJ$4), IF(BQ11&lt;=$BK$5, IF(MAX($BE10:$BL10)=20, 20, MAX($BE10:$BL10)+1), "")))))))</f>
        <v>9</v>
      </c>
      <c r="BI11" s="22">
        <f t="shared" ref="BI11:BI38" si="20">IF(BR11=$BE$5, IF(MIN($BE10:$BL10)=1, 1, MIN($BE10:$BL10)-1), IF(BR11&lt;=$BF$5, IF(BI10+$BF$4&lt;1, 1, BI10+$BF$4), IF(BR11&lt;=$BG$5, IF(BI10+$BG$4&lt;1, 1, BI10+$BG$4), IF(BR11&lt;=$BH$5, BI10+$BH$4, IF(BR11&lt;=$BI$5, IF(BI10+$BI$4&gt;20, 20, BI10+$BI$4), IF(BR11&lt;=$BJ$5, IF(BI10+$BJ$4&gt;20, 20, BI10+$BJ$4), IF(BR11&lt;=$BK$5, IF(MAX($BE10:$BL10)=20, 20, MAX($BE10:$BL10)+1), "")))))))</f>
        <v>7</v>
      </c>
      <c r="BJ11" s="22">
        <f t="shared" ref="BJ11:BJ38" si="21">IF(BS11=$BE$5, IF(MIN($BE10:$BL10)=1, 1, MIN($BE10:$BL10)-1), IF(BS11&lt;=$BF$5, IF(BJ10+$BF$4&lt;1, 1, BJ10+$BF$4), IF(BS11&lt;=$BG$5, IF(BJ10+$BG$4&lt;1, 1, BJ10+$BG$4), IF(BS11&lt;=$BH$5, BJ10+$BH$4, IF(BS11&lt;=$BI$5, IF(BJ10+$BI$4&gt;20, 20, BJ10+$BI$4), IF(BS11&lt;=$BJ$5, IF(BJ10+$BJ$4&gt;20, 20, BJ10+$BJ$4), IF(BS11&lt;=$BK$5, IF(MAX($BE10:$BL10)=20, 20, MAX($BE10:$BL10)+1), "")))))))</f>
        <v>12</v>
      </c>
      <c r="BK11" s="22">
        <f t="shared" ref="BK11:BK38" si="22">IF(BT11=$BE$5, IF(MIN($BE10:$BL10)=1, 1, MIN($BE10:$BL10)-1), IF(BT11&lt;=$BF$5, IF(BK10+$BF$4&lt;1, 1, BK10+$BF$4), IF(BT11&lt;=$BG$5, IF(BK10+$BG$4&lt;1, 1, BK10+$BG$4), IF(BT11&lt;=$BH$5, BK10+$BH$4, IF(BT11&lt;=$BI$5, IF(BK10+$BI$4&gt;20, 20, BK10+$BI$4), IF(BT11&lt;=$BJ$5, IF(BK10+$BJ$4&gt;20, 20, BK10+$BJ$4), IF(BT11&lt;=$BK$5, IF(MAX($BE10:$BL10)=20, 20, MAX($BE10:$BL10)+1), "")))))))</f>
        <v>13</v>
      </c>
      <c r="BL11" s="17">
        <f t="shared" ref="BL11:BL38" si="23">IF(BU11=$BE$5, IF(MIN($BE10:$BL10)=1, 1, MIN($BE10:$BL10)-1), IF(BU11&lt;=$BF$5, IF(BL10+$BF$4&lt;1, 1, BL10+$BF$4), IF(BU11&lt;=$BG$5, IF(BL10+$BG$4&lt;1, 1, BL10+$BG$4), IF(BU11&lt;=$BH$5, BL10+$BH$4, IF(BU11&lt;=$BI$5, IF(BL10+$BI$4&gt;20, 20, BL10+$BI$4), IF(BU11&lt;=$BJ$5, IF(BL10+$BJ$4&gt;20, 20, BL10+$BJ$4), IF(BU11&lt;=$BK$5, IF(MAX($BE10:$BL10)=20, 20, MAX($BE10:$BL10)+1), "")))))))</f>
        <v>18</v>
      </c>
      <c r="BN11" s="85">
        <f>IF('Intro &amp; Setup'!BX3="", "", 'Intro &amp; Setup'!BX3)</f>
        <v>22</v>
      </c>
      <c r="BO11" s="86">
        <f>IF('Intro &amp; Setup'!BY3="", "", 'Intro &amp; Setup'!BY3)</f>
        <v>6</v>
      </c>
      <c r="BP11" s="86">
        <f>IF('Intro &amp; Setup'!BZ3="", "", 'Intro &amp; Setup'!BZ3)</f>
        <v>29</v>
      </c>
      <c r="BQ11" s="86">
        <f>IF('Intro &amp; Setup'!CA3="", "", 'Intro &amp; Setup'!CA3)</f>
        <v>24</v>
      </c>
      <c r="BR11" s="86">
        <f>IF('Intro &amp; Setup'!CB3="", "", 'Intro &amp; Setup'!CB3)</f>
        <v>80</v>
      </c>
      <c r="BS11" s="86">
        <f>IF('Intro &amp; Setup'!CC3="", "", 'Intro &amp; Setup'!CC3)</f>
        <v>72</v>
      </c>
      <c r="BT11" s="86">
        <f>IF('Intro &amp; Setup'!CD3="", "", 'Intro &amp; Setup'!CD3)</f>
        <v>43</v>
      </c>
      <c r="BU11" s="87">
        <f>IF('Intro &amp; Setup'!CE3="", "", 'Intro &amp; Setup'!CE3)</f>
        <v>99</v>
      </c>
      <c r="BV11" s="88">
        <f>IF('Intro &amp; Setup'!CF3="", "", 'Intro &amp; Setup'!CF3)</f>
        <v>47</v>
      </c>
      <c r="BX11" s="7">
        <f t="shared" ref="BX11:BX74" si="24">ROUND(AVERAGE($BE11:$BL11), 0)</f>
        <v>10</v>
      </c>
      <c r="BZ11" s="7" t="str">
        <f t="shared" ca="1" si="10"/>
        <v/>
      </c>
      <c r="CA11" s="7">
        <v>16</v>
      </c>
      <c r="CB11" s="23" t="str">
        <f t="shared" ca="1" si="1"/>
        <v/>
      </c>
      <c r="CC11" s="23" t="e">
        <f t="shared" ca="1" si="11"/>
        <v>#N/A</v>
      </c>
      <c r="CD11" s="20" t="e">
        <f t="shared" ca="1" si="2"/>
        <v>#N/A</v>
      </c>
      <c r="CE11" s="20" t="e">
        <f t="shared" ca="1" si="3"/>
        <v>#N/A</v>
      </c>
      <c r="CF11" s="20" t="e">
        <f t="shared" ca="1" si="4"/>
        <v>#N/A</v>
      </c>
      <c r="CG11" s="20" t="e">
        <f t="shared" ca="1" si="5"/>
        <v>#N/A</v>
      </c>
      <c r="CH11" s="20" t="e">
        <f t="shared" ca="1" si="6"/>
        <v>#N/A</v>
      </c>
      <c r="CI11" s="20" t="e">
        <f t="shared" ca="1" si="7"/>
        <v>#N/A</v>
      </c>
      <c r="CJ11" s="18" t="e">
        <f t="shared" ca="1" si="8"/>
        <v>#N/A</v>
      </c>
      <c r="CK11" s="7" t="e">
        <f t="shared" ca="1" si="9"/>
        <v>#N/A</v>
      </c>
      <c r="CL11" s="7" t="e">
        <f t="shared" ca="1" si="12"/>
        <v>#N/A</v>
      </c>
      <c r="CN11" s="6" t="e">
        <f ca="1">IF($BC10=1, "X", IF($CN10="X", IF(COUNTIF($CN$10:$CN10, "X")&gt;=6, "", "X"), ""))</f>
        <v>#VALUE!</v>
      </c>
      <c r="CO11" s="6" t="e">
        <f ca="1">IF($BC10=1, "X", IF($CO10="X", IF(COUNTIF($CO$10:$CO10, "X")&gt;=12, "", "X"), ""))</f>
        <v>#VALUE!</v>
      </c>
      <c r="CQ11" s="21" t="e">
        <f ca="1">IF($CN11="X", IF($BV11&lt;=10, IF(BN11&lt;4, 4, IF(BN11&gt;97, 97,BN11)), BN11), "")</f>
        <v>#VALUE!</v>
      </c>
      <c r="CR11" s="22" t="e">
        <f t="shared" ref="CR11:CX26" ca="1" si="25">IF($CN11="X", IF($BV11&lt;=10, IF(BO11&lt;4, 4, IF(BO11&gt;97, 97,BO11)), BO11), "")</f>
        <v>#VALUE!</v>
      </c>
      <c r="CS11" s="22" t="e">
        <f t="shared" ca="1" si="25"/>
        <v>#VALUE!</v>
      </c>
      <c r="CT11" s="22" t="e">
        <f t="shared" ca="1" si="25"/>
        <v>#VALUE!</v>
      </c>
      <c r="CU11" s="22" t="e">
        <f t="shared" ca="1" si="25"/>
        <v>#VALUE!</v>
      </c>
      <c r="CV11" s="22" t="e">
        <f t="shared" ca="1" si="25"/>
        <v>#VALUE!</v>
      </c>
      <c r="CW11" s="22" t="e">
        <f t="shared" ca="1" si="25"/>
        <v>#VALUE!</v>
      </c>
      <c r="CX11" s="17" t="e">
        <f t="shared" ca="1" si="25"/>
        <v>#VALUE!</v>
      </c>
      <c r="CZ11" s="21" t="e">
        <f ca="1">IF($CO11="X", IF($BV11&lt;=10, IF(BN11&lt;4, 4, IF(BN11&gt;97, 97,BN11)), BN11), "")</f>
        <v>#VALUE!</v>
      </c>
      <c r="DA11" s="22" t="e">
        <f t="shared" ref="DA11:DG26" ca="1" si="26">IF($CO11="X", IF($BV11&lt;=10, IF(BO11&lt;4, 4, IF(BO11&gt;97, 97,BO11)), BO11), "")</f>
        <v>#VALUE!</v>
      </c>
      <c r="DB11" s="22" t="e">
        <f t="shared" ca="1" si="26"/>
        <v>#VALUE!</v>
      </c>
      <c r="DC11" s="22" t="e">
        <f t="shared" ca="1" si="26"/>
        <v>#VALUE!</v>
      </c>
      <c r="DD11" s="22" t="e">
        <f t="shared" ca="1" si="26"/>
        <v>#VALUE!</v>
      </c>
      <c r="DE11" s="22" t="e">
        <f t="shared" ca="1" si="26"/>
        <v>#VALUE!</v>
      </c>
      <c r="DF11" s="22" t="e">
        <f t="shared" ca="1" si="26"/>
        <v>#VALUE!</v>
      </c>
      <c r="DG11" s="17" t="e">
        <f t="shared" ca="1" si="26"/>
        <v>#VALUE!</v>
      </c>
    </row>
    <row r="12" spans="1:111" x14ac:dyDescent="0.55000000000000004">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BA12" s="15" t="e">
        <f t="shared" ref="BA12:BA75" si="27">BA11+$BA$2</f>
        <v>#VALUE!</v>
      </c>
      <c r="BB12" s="7" t="e">
        <f t="shared" si="14"/>
        <v>#VALUE!</v>
      </c>
      <c r="BC12" s="18" t="e">
        <f t="shared" ca="1" si="15"/>
        <v>#VALUE!</v>
      </c>
      <c r="BE12" s="23">
        <f t="shared" si="16"/>
        <v>1</v>
      </c>
      <c r="BF12" s="20">
        <f t="shared" si="17"/>
        <v>9</v>
      </c>
      <c r="BG12" s="20">
        <f t="shared" si="18"/>
        <v>6</v>
      </c>
      <c r="BH12" s="20">
        <f t="shared" si="19"/>
        <v>9</v>
      </c>
      <c r="BI12" s="20">
        <f t="shared" si="20"/>
        <v>7</v>
      </c>
      <c r="BJ12" s="20">
        <f t="shared" si="21"/>
        <v>11</v>
      </c>
      <c r="BK12" s="20">
        <f t="shared" si="22"/>
        <v>15</v>
      </c>
      <c r="BL12" s="18">
        <f t="shared" si="23"/>
        <v>18</v>
      </c>
      <c r="BN12" s="85">
        <f>IF('Intro &amp; Setup'!BX4="", "", 'Intro &amp; Setup'!BX4)</f>
        <v>58</v>
      </c>
      <c r="BO12" s="86">
        <f>IF('Intro &amp; Setup'!BY4="", "", 'Intro &amp; Setup'!BY4)</f>
        <v>13</v>
      </c>
      <c r="BP12" s="86">
        <f>IF('Intro &amp; Setup'!BZ4="", "", 'Intro &amp; Setup'!BZ4)</f>
        <v>55</v>
      </c>
      <c r="BQ12" s="86">
        <f>IF('Intro &amp; Setup'!CA4="", "", 'Intro &amp; Setup'!CA4)</f>
        <v>41</v>
      </c>
      <c r="BR12" s="86">
        <f>IF('Intro &amp; Setup'!CB4="", "", 'Intro &amp; Setup'!CB4)</f>
        <v>58</v>
      </c>
      <c r="BS12" s="86">
        <f>IF('Intro &amp; Setup'!CC4="", "", 'Intro &amp; Setup'!CC4)</f>
        <v>15</v>
      </c>
      <c r="BT12" s="86">
        <f>IF('Intro &amp; Setup'!CD4="", "", 'Intro &amp; Setup'!CD4)</f>
        <v>99</v>
      </c>
      <c r="BU12" s="87">
        <f>IF('Intro &amp; Setup'!CE4="", "", 'Intro &amp; Setup'!CE4)</f>
        <v>59</v>
      </c>
      <c r="BV12" s="89">
        <f>IF('Intro &amp; Setup'!CF4="", "", 'Intro &amp; Setup'!CF4)</f>
        <v>54</v>
      </c>
      <c r="BX12" s="7">
        <f t="shared" si="24"/>
        <v>10</v>
      </c>
      <c r="BZ12" s="7" t="str">
        <f t="shared" ca="1" si="10"/>
        <v/>
      </c>
      <c r="CA12" s="7">
        <v>15</v>
      </c>
      <c r="CB12" s="23" t="str">
        <f t="shared" ca="1" si="1"/>
        <v/>
      </c>
      <c r="CC12" s="23" t="e">
        <f t="shared" ca="1" si="11"/>
        <v>#N/A</v>
      </c>
      <c r="CD12" s="20" t="e">
        <f t="shared" ca="1" si="2"/>
        <v>#N/A</v>
      </c>
      <c r="CE12" s="20" t="e">
        <f t="shared" ca="1" si="3"/>
        <v>#N/A</v>
      </c>
      <c r="CF12" s="20" t="e">
        <f t="shared" ca="1" si="4"/>
        <v>#N/A</v>
      </c>
      <c r="CG12" s="20" t="e">
        <f t="shared" ca="1" si="5"/>
        <v>#N/A</v>
      </c>
      <c r="CH12" s="20" t="e">
        <f t="shared" ca="1" si="6"/>
        <v>#N/A</v>
      </c>
      <c r="CI12" s="20" t="e">
        <f t="shared" ca="1" si="7"/>
        <v>#N/A</v>
      </c>
      <c r="CJ12" s="18" t="e">
        <f t="shared" ca="1" si="8"/>
        <v>#N/A</v>
      </c>
      <c r="CK12" s="7" t="e">
        <f t="shared" ca="1" si="9"/>
        <v>#N/A</v>
      </c>
      <c r="CL12" s="7" t="e">
        <f t="shared" ca="1" si="12"/>
        <v>#N/A</v>
      </c>
      <c r="CN12" s="7" t="e">
        <f ca="1">IF($BC11=1, "X", IF($CN11="X", IF(COUNTIF($CN$10:$CN11, "X")&gt;=6, "", "X"), ""))</f>
        <v>#VALUE!</v>
      </c>
      <c r="CO12" s="7" t="e">
        <f ca="1">IF($BC11=1, "X", IF($CO11="X", IF(COUNTIF($CO$10:$CO11, "X")&gt;=12, "", "X"), ""))</f>
        <v>#VALUE!</v>
      </c>
      <c r="CQ12" s="23" t="e">
        <f t="shared" ref="CQ12:CQ75" ca="1" si="28">IF($CN12="X", IF($BV12&lt;=10, IF(BN12&lt;4, 4, IF(BN12&gt;97, 97,BN12)), BN12), "")</f>
        <v>#VALUE!</v>
      </c>
      <c r="CR12" s="20" t="e">
        <f t="shared" ca="1" si="25"/>
        <v>#VALUE!</v>
      </c>
      <c r="CS12" s="20" t="e">
        <f t="shared" ca="1" si="25"/>
        <v>#VALUE!</v>
      </c>
      <c r="CT12" s="20" t="e">
        <f t="shared" ca="1" si="25"/>
        <v>#VALUE!</v>
      </c>
      <c r="CU12" s="20" t="e">
        <f t="shared" ca="1" si="25"/>
        <v>#VALUE!</v>
      </c>
      <c r="CV12" s="20" t="e">
        <f t="shared" ca="1" si="25"/>
        <v>#VALUE!</v>
      </c>
      <c r="CW12" s="20" t="e">
        <f t="shared" ca="1" si="25"/>
        <v>#VALUE!</v>
      </c>
      <c r="CX12" s="18" t="e">
        <f t="shared" ca="1" si="25"/>
        <v>#VALUE!</v>
      </c>
      <c r="CZ12" s="23" t="e">
        <f t="shared" ref="CZ12:CZ75" ca="1" si="29">IF($CO12="X", IF($BV12&lt;=10, IF(BN12&lt;4, 4, IF(BN12&gt;97, 97,BN12)), BN12), "")</f>
        <v>#VALUE!</v>
      </c>
      <c r="DA12" s="20" t="e">
        <f t="shared" ca="1" si="26"/>
        <v>#VALUE!</v>
      </c>
      <c r="DB12" s="20" t="e">
        <f t="shared" ca="1" si="26"/>
        <v>#VALUE!</v>
      </c>
      <c r="DC12" s="20" t="e">
        <f t="shared" ca="1" si="26"/>
        <v>#VALUE!</v>
      </c>
      <c r="DD12" s="20" t="e">
        <f t="shared" ca="1" si="26"/>
        <v>#VALUE!</v>
      </c>
      <c r="DE12" s="20" t="e">
        <f t="shared" ca="1" si="26"/>
        <v>#VALUE!</v>
      </c>
      <c r="DF12" s="20" t="e">
        <f t="shared" ca="1" si="26"/>
        <v>#VALUE!</v>
      </c>
      <c r="DG12" s="18" t="e">
        <f t="shared" ca="1" si="26"/>
        <v>#VALUE!</v>
      </c>
    </row>
    <row r="13" spans="1:111" x14ac:dyDescent="0.55000000000000004">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BA13" s="15" t="e">
        <f t="shared" si="27"/>
        <v>#VALUE!</v>
      </c>
      <c r="BB13" s="7" t="e">
        <f t="shared" si="14"/>
        <v>#VALUE!</v>
      </c>
      <c r="BC13" s="18" t="e">
        <f t="shared" ca="1" si="15"/>
        <v>#VALUE!</v>
      </c>
      <c r="BE13" s="23">
        <f t="shared" si="16"/>
        <v>2</v>
      </c>
      <c r="BF13" s="20">
        <f t="shared" si="17"/>
        <v>10</v>
      </c>
      <c r="BG13" s="20">
        <f t="shared" si="18"/>
        <v>6</v>
      </c>
      <c r="BH13" s="20">
        <f t="shared" si="19"/>
        <v>9</v>
      </c>
      <c r="BI13" s="20">
        <f t="shared" si="20"/>
        <v>7</v>
      </c>
      <c r="BJ13" s="20">
        <f t="shared" si="21"/>
        <v>10</v>
      </c>
      <c r="BK13" s="20">
        <f t="shared" si="22"/>
        <v>16</v>
      </c>
      <c r="BL13" s="18">
        <f t="shared" si="23"/>
        <v>16</v>
      </c>
      <c r="BN13" s="85">
        <f>IF('Intro &amp; Setup'!BX5="", "", 'Intro &amp; Setup'!BX5)</f>
        <v>84</v>
      </c>
      <c r="BO13" s="86">
        <f>IF('Intro &amp; Setup'!BY5="", "", 'Intro &amp; Setup'!BY5)</f>
        <v>65</v>
      </c>
      <c r="BP13" s="86">
        <f>IF('Intro &amp; Setup'!BZ5="", "", 'Intro &amp; Setup'!BZ5)</f>
        <v>48</v>
      </c>
      <c r="BQ13" s="86">
        <f>IF('Intro &amp; Setup'!CA5="", "", 'Intro &amp; Setup'!CA5)</f>
        <v>61</v>
      </c>
      <c r="BR13" s="86">
        <f>IF('Intro &amp; Setup'!CB5="", "", 'Intro &amp; Setup'!CB5)</f>
        <v>49</v>
      </c>
      <c r="BS13" s="86">
        <f>IF('Intro &amp; Setup'!CC5="", "", 'Intro &amp; Setup'!CC5)</f>
        <v>34</v>
      </c>
      <c r="BT13" s="86">
        <f>IF('Intro &amp; Setup'!CD5="", "", 'Intro &amp; Setup'!CD5)</f>
        <v>87</v>
      </c>
      <c r="BU13" s="87">
        <f>IF('Intro &amp; Setup'!CE5="", "", 'Intro &amp; Setup'!CE5)</f>
        <v>7</v>
      </c>
      <c r="BV13" s="89">
        <f>IF('Intro &amp; Setup'!CF5="", "", 'Intro &amp; Setup'!CF5)</f>
        <v>29</v>
      </c>
      <c r="BX13" s="7">
        <f t="shared" si="24"/>
        <v>10</v>
      </c>
      <c r="BZ13" s="7" t="str">
        <f t="shared" ca="1" si="10"/>
        <v/>
      </c>
      <c r="CA13" s="7">
        <v>14</v>
      </c>
      <c r="CB13" s="23" t="str">
        <f t="shared" ca="1" si="1"/>
        <v/>
      </c>
      <c r="CC13" s="23" t="e">
        <f t="shared" ca="1" si="11"/>
        <v>#N/A</v>
      </c>
      <c r="CD13" s="20" t="e">
        <f t="shared" ca="1" si="2"/>
        <v>#N/A</v>
      </c>
      <c r="CE13" s="20" t="e">
        <f t="shared" ca="1" si="3"/>
        <v>#N/A</v>
      </c>
      <c r="CF13" s="20" t="e">
        <f t="shared" ca="1" si="4"/>
        <v>#N/A</v>
      </c>
      <c r="CG13" s="20" t="e">
        <f t="shared" ca="1" si="5"/>
        <v>#N/A</v>
      </c>
      <c r="CH13" s="20" t="e">
        <f t="shared" ca="1" si="6"/>
        <v>#N/A</v>
      </c>
      <c r="CI13" s="20" t="e">
        <f t="shared" ca="1" si="7"/>
        <v>#N/A</v>
      </c>
      <c r="CJ13" s="18" t="e">
        <f t="shared" ca="1" si="8"/>
        <v>#N/A</v>
      </c>
      <c r="CK13" s="7" t="e">
        <f t="shared" ca="1" si="9"/>
        <v>#N/A</v>
      </c>
      <c r="CL13" s="7" t="e">
        <f t="shared" ca="1" si="12"/>
        <v>#N/A</v>
      </c>
      <c r="CN13" s="7" t="e">
        <f ca="1">IF($BC12=1, "X", IF($CN12="X", IF(COUNTIF($CN$10:$CN12, "X")&gt;=6, "", "X"), ""))</f>
        <v>#VALUE!</v>
      </c>
      <c r="CO13" s="7" t="e">
        <f ca="1">IF($BC12=1, "X", IF($CO12="X", IF(COUNTIF($CO$10:$CO12, "X")&gt;=12, "", "X"), ""))</f>
        <v>#VALUE!</v>
      </c>
      <c r="CQ13" s="23" t="e">
        <f t="shared" ca="1" si="28"/>
        <v>#VALUE!</v>
      </c>
      <c r="CR13" s="20" t="e">
        <f t="shared" ca="1" si="25"/>
        <v>#VALUE!</v>
      </c>
      <c r="CS13" s="20" t="e">
        <f t="shared" ca="1" si="25"/>
        <v>#VALUE!</v>
      </c>
      <c r="CT13" s="20" t="e">
        <f t="shared" ca="1" si="25"/>
        <v>#VALUE!</v>
      </c>
      <c r="CU13" s="20" t="e">
        <f t="shared" ca="1" si="25"/>
        <v>#VALUE!</v>
      </c>
      <c r="CV13" s="20" t="e">
        <f t="shared" ca="1" si="25"/>
        <v>#VALUE!</v>
      </c>
      <c r="CW13" s="20" t="e">
        <f t="shared" ca="1" si="25"/>
        <v>#VALUE!</v>
      </c>
      <c r="CX13" s="18" t="e">
        <f t="shared" ca="1" si="25"/>
        <v>#VALUE!</v>
      </c>
      <c r="CZ13" s="23" t="e">
        <f t="shared" ca="1" si="29"/>
        <v>#VALUE!</v>
      </c>
      <c r="DA13" s="20" t="e">
        <f t="shared" ca="1" si="26"/>
        <v>#VALUE!</v>
      </c>
      <c r="DB13" s="20" t="e">
        <f t="shared" ca="1" si="26"/>
        <v>#VALUE!</v>
      </c>
      <c r="DC13" s="20" t="e">
        <f t="shared" ca="1" si="26"/>
        <v>#VALUE!</v>
      </c>
      <c r="DD13" s="20" t="e">
        <f t="shared" ca="1" si="26"/>
        <v>#VALUE!</v>
      </c>
      <c r="DE13" s="20" t="e">
        <f t="shared" ca="1" si="26"/>
        <v>#VALUE!</v>
      </c>
      <c r="DF13" s="20" t="e">
        <f t="shared" ca="1" si="26"/>
        <v>#VALUE!</v>
      </c>
      <c r="DG13" s="18" t="e">
        <f t="shared" ca="1" si="26"/>
        <v>#VALUE!</v>
      </c>
    </row>
    <row r="14" spans="1:111" x14ac:dyDescent="0.55000000000000004">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BA14" s="15" t="e">
        <f t="shared" si="27"/>
        <v>#VALUE!</v>
      </c>
      <c r="BB14" s="7" t="e">
        <f t="shared" si="14"/>
        <v>#VALUE!</v>
      </c>
      <c r="BC14" s="18" t="e">
        <f t="shared" ca="1" si="15"/>
        <v>#VALUE!</v>
      </c>
      <c r="BE14" s="23">
        <f t="shared" si="16"/>
        <v>4</v>
      </c>
      <c r="BF14" s="20">
        <f t="shared" si="17"/>
        <v>11</v>
      </c>
      <c r="BG14" s="20">
        <f t="shared" si="18"/>
        <v>7</v>
      </c>
      <c r="BH14" s="20">
        <f t="shared" si="19"/>
        <v>10</v>
      </c>
      <c r="BI14" s="20">
        <f t="shared" si="20"/>
        <v>9</v>
      </c>
      <c r="BJ14" s="20">
        <f t="shared" si="21"/>
        <v>10</v>
      </c>
      <c r="BK14" s="20">
        <f t="shared" si="22"/>
        <v>15</v>
      </c>
      <c r="BL14" s="18">
        <f t="shared" si="23"/>
        <v>14</v>
      </c>
      <c r="BN14" s="85">
        <f>IF('Intro &amp; Setup'!BX6="", "", 'Intro &amp; Setup'!BX6)</f>
        <v>98</v>
      </c>
      <c r="BO14" s="86">
        <f>IF('Intro &amp; Setup'!BY6="", "", 'Intro &amp; Setup'!BY6)</f>
        <v>85</v>
      </c>
      <c r="BP14" s="86">
        <f>IF('Intro &amp; Setup'!BZ6="", "", 'Intro &amp; Setup'!BZ6)</f>
        <v>76</v>
      </c>
      <c r="BQ14" s="86">
        <f>IF('Intro &amp; Setup'!CA6="", "", 'Intro &amp; Setup'!CA6)</f>
        <v>88</v>
      </c>
      <c r="BR14" s="86">
        <f>IF('Intro &amp; Setup'!CB6="", "", 'Intro &amp; Setup'!CB6)</f>
        <v>99</v>
      </c>
      <c r="BS14" s="86">
        <f>IF('Intro &amp; Setup'!CC6="", "", 'Intro &amp; Setup'!CC6)</f>
        <v>54</v>
      </c>
      <c r="BT14" s="86">
        <f>IF('Intro &amp; Setup'!CD6="", "", 'Intro &amp; Setup'!CD6)</f>
        <v>23</v>
      </c>
      <c r="BU14" s="87">
        <f>IF('Intro &amp; Setup'!CE6="", "", 'Intro &amp; Setup'!CE6)</f>
        <v>9</v>
      </c>
      <c r="BV14" s="89">
        <f>IF('Intro &amp; Setup'!CF6="", "", 'Intro &amp; Setup'!CF6)</f>
        <v>30</v>
      </c>
      <c r="BX14" s="7">
        <f t="shared" si="24"/>
        <v>10</v>
      </c>
      <c r="BZ14" s="7" t="str">
        <f t="shared" ca="1" si="10"/>
        <v/>
      </c>
      <c r="CA14" s="7">
        <v>13</v>
      </c>
      <c r="CB14" s="23" t="str">
        <f t="shared" ca="1" si="1"/>
        <v/>
      </c>
      <c r="CC14" s="23" t="e">
        <f t="shared" ca="1" si="11"/>
        <v>#N/A</v>
      </c>
      <c r="CD14" s="20" t="e">
        <f t="shared" ca="1" si="2"/>
        <v>#N/A</v>
      </c>
      <c r="CE14" s="20" t="e">
        <f t="shared" ca="1" si="3"/>
        <v>#N/A</v>
      </c>
      <c r="CF14" s="20" t="e">
        <f t="shared" ca="1" si="4"/>
        <v>#N/A</v>
      </c>
      <c r="CG14" s="20" t="e">
        <f t="shared" ca="1" si="5"/>
        <v>#N/A</v>
      </c>
      <c r="CH14" s="20" t="e">
        <f t="shared" ca="1" si="6"/>
        <v>#N/A</v>
      </c>
      <c r="CI14" s="20" t="e">
        <f t="shared" ca="1" si="7"/>
        <v>#N/A</v>
      </c>
      <c r="CJ14" s="18" t="e">
        <f t="shared" ca="1" si="8"/>
        <v>#N/A</v>
      </c>
      <c r="CK14" s="7" t="e">
        <f t="shared" ca="1" si="9"/>
        <v>#N/A</v>
      </c>
      <c r="CL14" s="7" t="e">
        <f t="shared" ca="1" si="12"/>
        <v>#N/A</v>
      </c>
      <c r="CN14" s="7" t="e">
        <f ca="1">IF($BC13=1, "X", IF($CN13="X", IF(COUNTIF($CN$10:$CN13, "X")&gt;=6, "", "X"), ""))</f>
        <v>#VALUE!</v>
      </c>
      <c r="CO14" s="7" t="e">
        <f ca="1">IF($BC13=1, "X", IF($CO13="X", IF(COUNTIF($CO$10:$CO13, "X")&gt;=12, "", "X"), ""))</f>
        <v>#VALUE!</v>
      </c>
      <c r="CQ14" s="23" t="e">
        <f t="shared" ca="1" si="28"/>
        <v>#VALUE!</v>
      </c>
      <c r="CR14" s="20" t="e">
        <f t="shared" ca="1" si="25"/>
        <v>#VALUE!</v>
      </c>
      <c r="CS14" s="20" t="e">
        <f t="shared" ca="1" si="25"/>
        <v>#VALUE!</v>
      </c>
      <c r="CT14" s="20" t="e">
        <f t="shared" ca="1" si="25"/>
        <v>#VALUE!</v>
      </c>
      <c r="CU14" s="20" t="e">
        <f t="shared" ca="1" si="25"/>
        <v>#VALUE!</v>
      </c>
      <c r="CV14" s="20" t="e">
        <f t="shared" ca="1" si="25"/>
        <v>#VALUE!</v>
      </c>
      <c r="CW14" s="20" t="e">
        <f t="shared" ca="1" si="25"/>
        <v>#VALUE!</v>
      </c>
      <c r="CX14" s="18" t="e">
        <f t="shared" ca="1" si="25"/>
        <v>#VALUE!</v>
      </c>
      <c r="CZ14" s="23" t="e">
        <f t="shared" ca="1" si="29"/>
        <v>#VALUE!</v>
      </c>
      <c r="DA14" s="20" t="e">
        <f t="shared" ca="1" si="26"/>
        <v>#VALUE!</v>
      </c>
      <c r="DB14" s="20" t="e">
        <f t="shared" ca="1" si="26"/>
        <v>#VALUE!</v>
      </c>
      <c r="DC14" s="20" t="e">
        <f t="shared" ca="1" si="26"/>
        <v>#VALUE!</v>
      </c>
      <c r="DD14" s="20" t="e">
        <f t="shared" ca="1" si="26"/>
        <v>#VALUE!</v>
      </c>
      <c r="DE14" s="20" t="e">
        <f t="shared" ca="1" si="26"/>
        <v>#VALUE!</v>
      </c>
      <c r="DF14" s="20" t="e">
        <f t="shared" ca="1" si="26"/>
        <v>#VALUE!</v>
      </c>
      <c r="DG14" s="18" t="e">
        <f t="shared" ca="1" si="26"/>
        <v>#VALUE!</v>
      </c>
    </row>
    <row r="15" spans="1:111" x14ac:dyDescent="0.55000000000000004">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BA15" s="15" t="e">
        <f t="shared" si="27"/>
        <v>#VALUE!</v>
      </c>
      <c r="BB15" s="7" t="e">
        <f t="shared" si="14"/>
        <v>#VALUE!</v>
      </c>
      <c r="BC15" s="18" t="e">
        <f t="shared" ca="1" si="15"/>
        <v>#VALUE!</v>
      </c>
      <c r="BE15" s="23">
        <f t="shared" si="16"/>
        <v>3</v>
      </c>
      <c r="BF15" s="20">
        <f t="shared" si="17"/>
        <v>11</v>
      </c>
      <c r="BG15" s="20">
        <f t="shared" si="18"/>
        <v>7</v>
      </c>
      <c r="BH15" s="20">
        <f t="shared" si="19"/>
        <v>16</v>
      </c>
      <c r="BI15" s="20">
        <f t="shared" si="20"/>
        <v>9</v>
      </c>
      <c r="BJ15" s="20">
        <f t="shared" si="21"/>
        <v>11</v>
      </c>
      <c r="BK15" s="20">
        <f t="shared" si="22"/>
        <v>15</v>
      </c>
      <c r="BL15" s="18">
        <f t="shared" si="23"/>
        <v>15</v>
      </c>
      <c r="BN15" s="85">
        <f>IF('Intro &amp; Setup'!BX7="", "", 'Intro &amp; Setup'!BX7)</f>
        <v>30</v>
      </c>
      <c r="BO15" s="86">
        <f>IF('Intro &amp; Setup'!BY7="", "", 'Intro &amp; Setup'!BY7)</f>
        <v>53</v>
      </c>
      <c r="BP15" s="86">
        <f>IF('Intro &amp; Setup'!BZ7="", "", 'Intro &amp; Setup'!BZ7)</f>
        <v>38</v>
      </c>
      <c r="BQ15" s="86">
        <f>IF('Intro &amp; Setup'!CA7="", "", 'Intro &amp; Setup'!CA7)</f>
        <v>100</v>
      </c>
      <c r="BR15" s="86">
        <f>IF('Intro &amp; Setup'!CB7="", "", 'Intro &amp; Setup'!CB7)</f>
        <v>54</v>
      </c>
      <c r="BS15" s="86">
        <f>IF('Intro &amp; Setup'!CC7="", "", 'Intro &amp; Setup'!CC7)</f>
        <v>74</v>
      </c>
      <c r="BT15" s="86">
        <f>IF('Intro &amp; Setup'!CD7="", "", 'Intro &amp; Setup'!CD7)</f>
        <v>43</v>
      </c>
      <c r="BU15" s="87">
        <f>IF('Intro &amp; Setup'!CE7="", "", 'Intro &amp; Setup'!CE7)</f>
        <v>78</v>
      </c>
      <c r="BV15" s="89">
        <f>IF('Intro &amp; Setup'!CF7="", "", 'Intro &amp; Setup'!CF7)</f>
        <v>9</v>
      </c>
      <c r="BX15" s="7">
        <f t="shared" si="24"/>
        <v>11</v>
      </c>
      <c r="BZ15" s="7" t="str">
        <f t="shared" ca="1" si="10"/>
        <v/>
      </c>
      <c r="CA15" s="7">
        <v>12</v>
      </c>
      <c r="CB15" s="23" t="str">
        <f t="shared" ca="1" si="1"/>
        <v/>
      </c>
      <c r="CC15" s="23" t="e">
        <f t="shared" ca="1" si="11"/>
        <v>#N/A</v>
      </c>
      <c r="CD15" s="20" t="e">
        <f t="shared" ca="1" si="2"/>
        <v>#N/A</v>
      </c>
      <c r="CE15" s="20" t="e">
        <f t="shared" ca="1" si="3"/>
        <v>#N/A</v>
      </c>
      <c r="CF15" s="20" t="e">
        <f t="shared" ca="1" si="4"/>
        <v>#N/A</v>
      </c>
      <c r="CG15" s="20" t="e">
        <f t="shared" ca="1" si="5"/>
        <v>#N/A</v>
      </c>
      <c r="CH15" s="20" t="e">
        <f t="shared" ca="1" si="6"/>
        <v>#N/A</v>
      </c>
      <c r="CI15" s="20" t="e">
        <f t="shared" ca="1" si="7"/>
        <v>#N/A</v>
      </c>
      <c r="CJ15" s="18" t="e">
        <f t="shared" ca="1" si="8"/>
        <v>#N/A</v>
      </c>
      <c r="CK15" s="7" t="e">
        <f t="shared" ca="1" si="9"/>
        <v>#N/A</v>
      </c>
      <c r="CL15" s="7" t="e">
        <f t="shared" ca="1" si="12"/>
        <v>#N/A</v>
      </c>
      <c r="CN15" s="7" t="e">
        <f ca="1">IF($BC14=1, "X", IF($CN14="X", IF(COUNTIF($CN$10:$CN14, "X")&gt;=6, "", "X"), ""))</f>
        <v>#VALUE!</v>
      </c>
      <c r="CO15" s="7" t="e">
        <f ca="1">IF($BC14=1, "X", IF($CO14="X", IF(COUNTIF($CO$10:$CO14, "X")&gt;=12, "", "X"), ""))</f>
        <v>#VALUE!</v>
      </c>
      <c r="CQ15" s="23" t="e">
        <f t="shared" ca="1" si="28"/>
        <v>#VALUE!</v>
      </c>
      <c r="CR15" s="20" t="e">
        <f t="shared" ca="1" si="25"/>
        <v>#VALUE!</v>
      </c>
      <c r="CS15" s="20" t="e">
        <f t="shared" ca="1" si="25"/>
        <v>#VALUE!</v>
      </c>
      <c r="CT15" s="20" t="e">
        <f t="shared" ca="1" si="25"/>
        <v>#VALUE!</v>
      </c>
      <c r="CU15" s="20" t="e">
        <f t="shared" ca="1" si="25"/>
        <v>#VALUE!</v>
      </c>
      <c r="CV15" s="20" t="e">
        <f t="shared" ca="1" si="25"/>
        <v>#VALUE!</v>
      </c>
      <c r="CW15" s="20" t="e">
        <f t="shared" ca="1" si="25"/>
        <v>#VALUE!</v>
      </c>
      <c r="CX15" s="18" t="e">
        <f t="shared" ca="1" si="25"/>
        <v>#VALUE!</v>
      </c>
      <c r="CZ15" s="23" t="e">
        <f t="shared" ca="1" si="29"/>
        <v>#VALUE!</v>
      </c>
      <c r="DA15" s="20" t="e">
        <f t="shared" ca="1" si="26"/>
        <v>#VALUE!</v>
      </c>
      <c r="DB15" s="20" t="e">
        <f t="shared" ca="1" si="26"/>
        <v>#VALUE!</v>
      </c>
      <c r="DC15" s="20" t="e">
        <f t="shared" ca="1" si="26"/>
        <v>#VALUE!</v>
      </c>
      <c r="DD15" s="20" t="e">
        <f t="shared" ca="1" si="26"/>
        <v>#VALUE!</v>
      </c>
      <c r="DE15" s="20" t="e">
        <f t="shared" ca="1" si="26"/>
        <v>#VALUE!</v>
      </c>
      <c r="DF15" s="20" t="e">
        <f t="shared" ca="1" si="26"/>
        <v>#VALUE!</v>
      </c>
      <c r="DG15" s="18" t="e">
        <f t="shared" ca="1" si="26"/>
        <v>#VALUE!</v>
      </c>
    </row>
    <row r="16" spans="1:111" x14ac:dyDescent="0.55000000000000004">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BA16" s="15" t="e">
        <f t="shared" si="27"/>
        <v>#VALUE!</v>
      </c>
      <c r="BB16" s="7" t="e">
        <f t="shared" si="14"/>
        <v>#VALUE!</v>
      </c>
      <c r="BC16" s="18" t="e">
        <f t="shared" ca="1" si="15"/>
        <v>#VALUE!</v>
      </c>
      <c r="BE16" s="23">
        <f t="shared" si="16"/>
        <v>5</v>
      </c>
      <c r="BF16" s="20">
        <f t="shared" si="17"/>
        <v>12</v>
      </c>
      <c r="BG16" s="20">
        <f t="shared" si="18"/>
        <v>8</v>
      </c>
      <c r="BH16" s="20">
        <f t="shared" si="19"/>
        <v>18</v>
      </c>
      <c r="BI16" s="20">
        <f t="shared" si="20"/>
        <v>8</v>
      </c>
      <c r="BJ16" s="20">
        <f t="shared" si="21"/>
        <v>9</v>
      </c>
      <c r="BK16" s="20">
        <f t="shared" si="22"/>
        <v>15</v>
      </c>
      <c r="BL16" s="18">
        <f t="shared" si="23"/>
        <v>17</v>
      </c>
      <c r="BN16" s="85">
        <f>IF('Intro &amp; Setup'!BX8="", "", 'Intro &amp; Setup'!BX8)</f>
        <v>92</v>
      </c>
      <c r="BO16" s="86">
        <f>IF('Intro &amp; Setup'!BY8="", "", 'Intro &amp; Setup'!BY8)</f>
        <v>82</v>
      </c>
      <c r="BP16" s="86">
        <f>IF('Intro &amp; Setup'!BZ8="", "", 'Intro &amp; Setup'!BZ8)</f>
        <v>73</v>
      </c>
      <c r="BQ16" s="86">
        <f>IF('Intro &amp; Setup'!CA8="", "", 'Intro &amp; Setup'!CA8)</f>
        <v>90</v>
      </c>
      <c r="BR16" s="86">
        <f>IF('Intro &amp; Setup'!CB8="", "", 'Intro &amp; Setup'!CB8)</f>
        <v>17</v>
      </c>
      <c r="BS16" s="86">
        <f>IF('Intro &amp; Setup'!CC8="", "", 'Intro &amp; Setup'!CC8)</f>
        <v>10</v>
      </c>
      <c r="BT16" s="86">
        <f>IF('Intro &amp; Setup'!CD8="", "", 'Intro &amp; Setup'!CD8)</f>
        <v>57</v>
      </c>
      <c r="BU16" s="87">
        <f>IF('Intro &amp; Setup'!CE8="", "", 'Intro &amp; Setup'!CE8)</f>
        <v>95</v>
      </c>
      <c r="BV16" s="89">
        <f>IF('Intro &amp; Setup'!CF8="", "", 'Intro &amp; Setup'!CF8)</f>
        <v>63</v>
      </c>
      <c r="BX16" s="7">
        <f t="shared" si="24"/>
        <v>12</v>
      </c>
      <c r="BZ16" s="7" t="str">
        <f t="shared" ca="1" si="10"/>
        <v/>
      </c>
      <c r="CA16" s="7">
        <v>11</v>
      </c>
      <c r="CB16" s="23" t="str">
        <f t="shared" ca="1" si="1"/>
        <v/>
      </c>
      <c r="CC16" s="23" t="e">
        <f t="shared" ca="1" si="11"/>
        <v>#N/A</v>
      </c>
      <c r="CD16" s="20" t="e">
        <f t="shared" ca="1" si="2"/>
        <v>#N/A</v>
      </c>
      <c r="CE16" s="20" t="e">
        <f t="shared" ca="1" si="3"/>
        <v>#N/A</v>
      </c>
      <c r="CF16" s="20" t="e">
        <f t="shared" ca="1" si="4"/>
        <v>#N/A</v>
      </c>
      <c r="CG16" s="20" t="e">
        <f t="shared" ca="1" si="5"/>
        <v>#N/A</v>
      </c>
      <c r="CH16" s="20" t="e">
        <f t="shared" ca="1" si="6"/>
        <v>#N/A</v>
      </c>
      <c r="CI16" s="20" t="e">
        <f t="shared" ca="1" si="7"/>
        <v>#N/A</v>
      </c>
      <c r="CJ16" s="18" t="e">
        <f t="shared" ca="1" si="8"/>
        <v>#N/A</v>
      </c>
      <c r="CK16" s="7" t="e">
        <f t="shared" ca="1" si="9"/>
        <v>#N/A</v>
      </c>
      <c r="CL16" s="7" t="e">
        <f t="shared" ca="1" si="12"/>
        <v>#N/A</v>
      </c>
      <c r="CN16" s="7" t="e">
        <f ca="1">IF($BC15=1, "X", IF($CN15="X", IF(COUNTIF($CN$10:$CN15, "X")&gt;=6, "", "X"), ""))</f>
        <v>#VALUE!</v>
      </c>
      <c r="CO16" s="7" t="e">
        <f ca="1">IF($BC15=1, "X", IF($CO15="X", IF(COUNTIF($CO$10:$CO15, "X")&gt;=12, "", "X"), ""))</f>
        <v>#VALUE!</v>
      </c>
      <c r="CQ16" s="23" t="e">
        <f t="shared" ca="1" si="28"/>
        <v>#VALUE!</v>
      </c>
      <c r="CR16" s="20" t="e">
        <f t="shared" ca="1" si="25"/>
        <v>#VALUE!</v>
      </c>
      <c r="CS16" s="20" t="e">
        <f t="shared" ca="1" si="25"/>
        <v>#VALUE!</v>
      </c>
      <c r="CT16" s="20" t="e">
        <f t="shared" ca="1" si="25"/>
        <v>#VALUE!</v>
      </c>
      <c r="CU16" s="20" t="e">
        <f t="shared" ca="1" si="25"/>
        <v>#VALUE!</v>
      </c>
      <c r="CV16" s="20" t="e">
        <f t="shared" ca="1" si="25"/>
        <v>#VALUE!</v>
      </c>
      <c r="CW16" s="20" t="e">
        <f t="shared" ca="1" si="25"/>
        <v>#VALUE!</v>
      </c>
      <c r="CX16" s="18" t="e">
        <f t="shared" ca="1" si="25"/>
        <v>#VALUE!</v>
      </c>
      <c r="CZ16" s="23" t="e">
        <f t="shared" ca="1" si="29"/>
        <v>#VALUE!</v>
      </c>
      <c r="DA16" s="20" t="e">
        <f t="shared" ca="1" si="26"/>
        <v>#VALUE!</v>
      </c>
      <c r="DB16" s="20" t="e">
        <f t="shared" ca="1" si="26"/>
        <v>#VALUE!</v>
      </c>
      <c r="DC16" s="20" t="e">
        <f t="shared" ca="1" si="26"/>
        <v>#VALUE!</v>
      </c>
      <c r="DD16" s="20" t="e">
        <f t="shared" ca="1" si="26"/>
        <v>#VALUE!</v>
      </c>
      <c r="DE16" s="20" t="e">
        <f t="shared" ca="1" si="26"/>
        <v>#VALUE!</v>
      </c>
      <c r="DF16" s="20" t="e">
        <f t="shared" ca="1" si="26"/>
        <v>#VALUE!</v>
      </c>
      <c r="DG16" s="18" t="e">
        <f t="shared" ca="1" si="26"/>
        <v>#VALUE!</v>
      </c>
    </row>
    <row r="17" spans="1:111" x14ac:dyDescent="0.55000000000000004">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BA17" s="15" t="e">
        <f t="shared" si="27"/>
        <v>#VALUE!</v>
      </c>
      <c r="BB17" s="7" t="e">
        <f t="shared" si="14"/>
        <v>#VALUE!</v>
      </c>
      <c r="BC17" s="18" t="e">
        <f t="shared" ca="1" si="15"/>
        <v>#VALUE!</v>
      </c>
      <c r="BE17" s="23">
        <f t="shared" si="16"/>
        <v>4</v>
      </c>
      <c r="BF17" s="20">
        <f t="shared" si="17"/>
        <v>13</v>
      </c>
      <c r="BG17" s="20">
        <f t="shared" si="18"/>
        <v>8</v>
      </c>
      <c r="BH17" s="20">
        <f t="shared" si="19"/>
        <v>18</v>
      </c>
      <c r="BI17" s="20">
        <f t="shared" si="20"/>
        <v>9</v>
      </c>
      <c r="BJ17" s="20">
        <f t="shared" si="21"/>
        <v>8</v>
      </c>
      <c r="BK17" s="20">
        <f t="shared" si="22"/>
        <v>15</v>
      </c>
      <c r="BL17" s="18">
        <f t="shared" si="23"/>
        <v>17</v>
      </c>
      <c r="BN17" s="85">
        <f>IF('Intro &amp; Setup'!BX9="", "", 'Intro &amp; Setup'!BX9)</f>
        <v>12</v>
      </c>
      <c r="BO17" s="86">
        <f>IF('Intro &amp; Setup'!BY9="", "", 'Intro &amp; Setup'!BY9)</f>
        <v>72</v>
      </c>
      <c r="BP17" s="86">
        <f>IF('Intro &amp; Setup'!BZ9="", "", 'Intro &amp; Setup'!BZ9)</f>
        <v>60</v>
      </c>
      <c r="BQ17" s="86">
        <f>IF('Intro &amp; Setup'!CA9="", "", 'Intro &amp; Setup'!CA9)</f>
        <v>41</v>
      </c>
      <c r="BR17" s="86">
        <f>IF('Intro &amp; Setup'!CB9="", "", 'Intro &amp; Setup'!CB9)</f>
        <v>85</v>
      </c>
      <c r="BS17" s="86">
        <f>IF('Intro &amp; Setup'!CC9="", "", 'Intro &amp; Setup'!CC9)</f>
        <v>17</v>
      </c>
      <c r="BT17" s="86">
        <f>IF('Intro &amp; Setup'!CD9="", "", 'Intro &amp; Setup'!CD9)</f>
        <v>55</v>
      </c>
      <c r="BU17" s="87">
        <f>IF('Intro &amp; Setup'!CE9="", "", 'Intro &amp; Setup'!CE9)</f>
        <v>56</v>
      </c>
      <c r="BV17" s="89">
        <f>IF('Intro &amp; Setup'!CF9="", "", 'Intro &amp; Setup'!CF9)</f>
        <v>60</v>
      </c>
      <c r="BX17" s="7">
        <f t="shared" si="24"/>
        <v>12</v>
      </c>
      <c r="BZ17" s="7" t="str">
        <f t="shared" ca="1" si="10"/>
        <v/>
      </c>
      <c r="CA17" s="7">
        <v>10</v>
      </c>
      <c r="CB17" s="23" t="str">
        <f t="shared" ca="1" si="1"/>
        <v/>
      </c>
      <c r="CC17" s="23" t="e">
        <f t="shared" ca="1" si="11"/>
        <v>#N/A</v>
      </c>
      <c r="CD17" s="20" t="e">
        <f t="shared" ca="1" si="2"/>
        <v>#N/A</v>
      </c>
      <c r="CE17" s="20" t="e">
        <f t="shared" ca="1" si="3"/>
        <v>#N/A</v>
      </c>
      <c r="CF17" s="20" t="e">
        <f t="shared" ca="1" si="4"/>
        <v>#N/A</v>
      </c>
      <c r="CG17" s="20" t="e">
        <f t="shared" ca="1" si="5"/>
        <v>#N/A</v>
      </c>
      <c r="CH17" s="20" t="e">
        <f t="shared" ca="1" si="6"/>
        <v>#N/A</v>
      </c>
      <c r="CI17" s="20" t="e">
        <f t="shared" ca="1" si="7"/>
        <v>#N/A</v>
      </c>
      <c r="CJ17" s="18" t="e">
        <f t="shared" ca="1" si="8"/>
        <v>#N/A</v>
      </c>
      <c r="CK17" s="7" t="e">
        <f t="shared" ca="1" si="9"/>
        <v>#N/A</v>
      </c>
      <c r="CL17" s="7" t="e">
        <f t="shared" ca="1" si="12"/>
        <v>#N/A</v>
      </c>
      <c r="CN17" s="7" t="e">
        <f ca="1">IF($BC16=1, "X", IF($CN16="X", IF(COUNTIF($CN$10:$CN16, "X")&gt;=6, "", "X"), ""))</f>
        <v>#VALUE!</v>
      </c>
      <c r="CO17" s="7" t="e">
        <f ca="1">IF($BC16=1, "X", IF($CO16="X", IF(COUNTIF($CO$10:$CO16, "X")&gt;=12, "", "X"), ""))</f>
        <v>#VALUE!</v>
      </c>
      <c r="CQ17" s="23" t="e">
        <f t="shared" ca="1" si="28"/>
        <v>#VALUE!</v>
      </c>
      <c r="CR17" s="20" t="e">
        <f t="shared" ca="1" si="25"/>
        <v>#VALUE!</v>
      </c>
      <c r="CS17" s="20" t="e">
        <f t="shared" ca="1" si="25"/>
        <v>#VALUE!</v>
      </c>
      <c r="CT17" s="20" t="e">
        <f t="shared" ca="1" si="25"/>
        <v>#VALUE!</v>
      </c>
      <c r="CU17" s="20" t="e">
        <f t="shared" ca="1" si="25"/>
        <v>#VALUE!</v>
      </c>
      <c r="CV17" s="20" t="e">
        <f t="shared" ca="1" si="25"/>
        <v>#VALUE!</v>
      </c>
      <c r="CW17" s="20" t="e">
        <f t="shared" ca="1" si="25"/>
        <v>#VALUE!</v>
      </c>
      <c r="CX17" s="18" t="e">
        <f t="shared" ca="1" si="25"/>
        <v>#VALUE!</v>
      </c>
      <c r="CZ17" s="23" t="e">
        <f t="shared" ca="1" si="29"/>
        <v>#VALUE!</v>
      </c>
      <c r="DA17" s="20" t="e">
        <f t="shared" ca="1" si="26"/>
        <v>#VALUE!</v>
      </c>
      <c r="DB17" s="20" t="e">
        <f t="shared" ca="1" si="26"/>
        <v>#VALUE!</v>
      </c>
      <c r="DC17" s="20" t="e">
        <f t="shared" ca="1" si="26"/>
        <v>#VALUE!</v>
      </c>
      <c r="DD17" s="20" t="e">
        <f t="shared" ca="1" si="26"/>
        <v>#VALUE!</v>
      </c>
      <c r="DE17" s="20" t="e">
        <f t="shared" ca="1" si="26"/>
        <v>#VALUE!</v>
      </c>
      <c r="DF17" s="20" t="e">
        <f t="shared" ca="1" si="26"/>
        <v>#VALUE!</v>
      </c>
      <c r="DG17" s="18" t="e">
        <f t="shared" ca="1" si="26"/>
        <v>#VALUE!</v>
      </c>
    </row>
    <row r="18" spans="1:111" x14ac:dyDescent="0.55000000000000004">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BA18" s="15" t="e">
        <f t="shared" si="27"/>
        <v>#VALUE!</v>
      </c>
      <c r="BB18" s="7" t="e">
        <f t="shared" si="14"/>
        <v>#VALUE!</v>
      </c>
      <c r="BC18" s="18" t="e">
        <f t="shared" ca="1" si="15"/>
        <v>#VALUE!</v>
      </c>
      <c r="BE18" s="23">
        <f t="shared" si="16"/>
        <v>5</v>
      </c>
      <c r="BF18" s="20">
        <f t="shared" si="17"/>
        <v>12</v>
      </c>
      <c r="BG18" s="20">
        <f t="shared" si="18"/>
        <v>8</v>
      </c>
      <c r="BH18" s="20">
        <f t="shared" si="19"/>
        <v>16</v>
      </c>
      <c r="BI18" s="20">
        <f t="shared" si="20"/>
        <v>9</v>
      </c>
      <c r="BJ18" s="20">
        <f t="shared" si="21"/>
        <v>9</v>
      </c>
      <c r="BK18" s="20">
        <f t="shared" si="22"/>
        <v>17</v>
      </c>
      <c r="BL18" s="18">
        <f t="shared" si="23"/>
        <v>17</v>
      </c>
      <c r="BN18" s="85">
        <f>IF('Intro &amp; Setup'!BX10="", "", 'Intro &amp; Setup'!BX10)</f>
        <v>87</v>
      </c>
      <c r="BO18" s="86">
        <f>IF('Intro &amp; Setup'!BY10="", "", 'Intro &amp; Setup'!BY10)</f>
        <v>36</v>
      </c>
      <c r="BP18" s="86">
        <f>IF('Intro &amp; Setup'!BZ10="", "", 'Intro &amp; Setup'!BZ10)</f>
        <v>51</v>
      </c>
      <c r="BQ18" s="86">
        <f>IF('Intro &amp; Setup'!CA10="", "", 'Intro &amp; Setup'!CA10)</f>
        <v>4</v>
      </c>
      <c r="BR18" s="86">
        <f>IF('Intro &amp; Setup'!CB10="", "", 'Intro &amp; Setup'!CB10)</f>
        <v>43</v>
      </c>
      <c r="BS18" s="86">
        <f>IF('Intro &amp; Setup'!CC10="", "", 'Intro &amp; Setup'!CC10)</f>
        <v>71</v>
      </c>
      <c r="BT18" s="86">
        <f>IF('Intro &amp; Setup'!CD10="", "", 'Intro &amp; Setup'!CD10)</f>
        <v>97</v>
      </c>
      <c r="BU18" s="87">
        <f>IF('Intro &amp; Setup'!CE10="", "", 'Intro &amp; Setup'!CE10)</f>
        <v>49</v>
      </c>
      <c r="BV18" s="89">
        <f>IF('Intro &amp; Setup'!CF10="", "", 'Intro &amp; Setup'!CF10)</f>
        <v>85</v>
      </c>
      <c r="BX18" s="7">
        <f t="shared" si="24"/>
        <v>12</v>
      </c>
      <c r="BZ18" s="7" t="str">
        <f t="shared" ca="1" si="10"/>
        <v/>
      </c>
      <c r="CA18" s="7">
        <v>9</v>
      </c>
      <c r="CB18" s="23" t="str">
        <f t="shared" ca="1" si="1"/>
        <v/>
      </c>
      <c r="CC18" s="23" t="e">
        <f t="shared" ca="1" si="11"/>
        <v>#N/A</v>
      </c>
      <c r="CD18" s="20" t="e">
        <f t="shared" ca="1" si="2"/>
        <v>#N/A</v>
      </c>
      <c r="CE18" s="20" t="e">
        <f t="shared" ca="1" si="3"/>
        <v>#N/A</v>
      </c>
      <c r="CF18" s="20" t="e">
        <f t="shared" ca="1" si="4"/>
        <v>#N/A</v>
      </c>
      <c r="CG18" s="20" t="e">
        <f t="shared" ca="1" si="5"/>
        <v>#N/A</v>
      </c>
      <c r="CH18" s="20" t="e">
        <f t="shared" ca="1" si="6"/>
        <v>#N/A</v>
      </c>
      <c r="CI18" s="20" t="e">
        <f t="shared" ca="1" si="7"/>
        <v>#N/A</v>
      </c>
      <c r="CJ18" s="18" t="e">
        <f t="shared" ca="1" si="8"/>
        <v>#N/A</v>
      </c>
      <c r="CK18" s="7" t="e">
        <f t="shared" ca="1" si="9"/>
        <v>#N/A</v>
      </c>
      <c r="CL18" s="7" t="e">
        <f t="shared" ca="1" si="12"/>
        <v>#N/A</v>
      </c>
      <c r="CN18" s="7" t="e">
        <f ca="1">IF($BC17=1, "X", IF($CN17="X", IF(COUNTIF($CN$10:$CN17, "X")&gt;=6, "", "X"), ""))</f>
        <v>#VALUE!</v>
      </c>
      <c r="CO18" s="7" t="e">
        <f ca="1">IF($BC17=1, "X", IF($CO17="X", IF(COUNTIF($CO$10:$CO17, "X")&gt;=12, "", "X"), ""))</f>
        <v>#VALUE!</v>
      </c>
      <c r="CQ18" s="23" t="e">
        <f t="shared" ca="1" si="28"/>
        <v>#VALUE!</v>
      </c>
      <c r="CR18" s="20" t="e">
        <f t="shared" ca="1" si="25"/>
        <v>#VALUE!</v>
      </c>
      <c r="CS18" s="20" t="e">
        <f t="shared" ca="1" si="25"/>
        <v>#VALUE!</v>
      </c>
      <c r="CT18" s="20" t="e">
        <f t="shared" ca="1" si="25"/>
        <v>#VALUE!</v>
      </c>
      <c r="CU18" s="20" t="e">
        <f t="shared" ca="1" si="25"/>
        <v>#VALUE!</v>
      </c>
      <c r="CV18" s="20" t="e">
        <f t="shared" ca="1" si="25"/>
        <v>#VALUE!</v>
      </c>
      <c r="CW18" s="20" t="e">
        <f t="shared" ca="1" si="25"/>
        <v>#VALUE!</v>
      </c>
      <c r="CX18" s="18" t="e">
        <f t="shared" ca="1" si="25"/>
        <v>#VALUE!</v>
      </c>
      <c r="CZ18" s="23" t="e">
        <f t="shared" ca="1" si="29"/>
        <v>#VALUE!</v>
      </c>
      <c r="DA18" s="20" t="e">
        <f t="shared" ca="1" si="26"/>
        <v>#VALUE!</v>
      </c>
      <c r="DB18" s="20" t="e">
        <f t="shared" ca="1" si="26"/>
        <v>#VALUE!</v>
      </c>
      <c r="DC18" s="20" t="e">
        <f t="shared" ca="1" si="26"/>
        <v>#VALUE!</v>
      </c>
      <c r="DD18" s="20" t="e">
        <f t="shared" ca="1" si="26"/>
        <v>#VALUE!</v>
      </c>
      <c r="DE18" s="20" t="e">
        <f t="shared" ca="1" si="26"/>
        <v>#VALUE!</v>
      </c>
      <c r="DF18" s="20" t="e">
        <f t="shared" ca="1" si="26"/>
        <v>#VALUE!</v>
      </c>
      <c r="DG18" s="18" t="e">
        <f t="shared" ca="1" si="26"/>
        <v>#VALUE!</v>
      </c>
    </row>
    <row r="19" spans="1:111" x14ac:dyDescent="0.55000000000000004">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BA19" s="15" t="e">
        <f t="shared" si="27"/>
        <v>#VALUE!</v>
      </c>
      <c r="BB19" s="7" t="e">
        <f t="shared" si="14"/>
        <v>#VALUE!</v>
      </c>
      <c r="BC19" s="18" t="e">
        <f t="shared" ca="1" si="15"/>
        <v>#VALUE!</v>
      </c>
      <c r="BE19" s="23">
        <f t="shared" si="16"/>
        <v>6</v>
      </c>
      <c r="BF19" s="20">
        <f t="shared" si="17"/>
        <v>13</v>
      </c>
      <c r="BG19" s="20">
        <f t="shared" si="18"/>
        <v>9</v>
      </c>
      <c r="BH19" s="20">
        <f t="shared" si="19"/>
        <v>15</v>
      </c>
      <c r="BI19" s="20">
        <f t="shared" si="20"/>
        <v>10</v>
      </c>
      <c r="BJ19" s="20">
        <f t="shared" si="21"/>
        <v>9</v>
      </c>
      <c r="BK19" s="20">
        <f t="shared" si="22"/>
        <v>18</v>
      </c>
      <c r="BL19" s="18">
        <f t="shared" si="23"/>
        <v>16</v>
      </c>
      <c r="BN19" s="85">
        <f>IF('Intro &amp; Setup'!BX11="", "", 'Intro &amp; Setup'!BX11)</f>
        <v>72</v>
      </c>
      <c r="BO19" s="86">
        <f>IF('Intro &amp; Setup'!BY11="", "", 'Intro &amp; Setup'!BY11)</f>
        <v>66</v>
      </c>
      <c r="BP19" s="86">
        <f>IF('Intro &amp; Setup'!BZ11="", "", 'Intro &amp; Setup'!BZ11)</f>
        <v>71</v>
      </c>
      <c r="BQ19" s="86">
        <f>IF('Intro &amp; Setup'!CA11="", "", 'Intro &amp; Setup'!CA11)</f>
        <v>35</v>
      </c>
      <c r="BR19" s="86">
        <f>IF('Intro &amp; Setup'!CB11="", "", 'Intro &amp; Setup'!CB11)</f>
        <v>78</v>
      </c>
      <c r="BS19" s="86">
        <f>IF('Intro &amp; Setup'!CC11="", "", 'Intro &amp; Setup'!CC11)</f>
        <v>44</v>
      </c>
      <c r="BT19" s="86">
        <f>IF('Intro &amp; Setup'!CD11="", "", 'Intro &amp; Setup'!CD11)</f>
        <v>67</v>
      </c>
      <c r="BU19" s="87">
        <f>IF('Intro &amp; Setup'!CE11="", "", 'Intro &amp; Setup'!CE11)</f>
        <v>28</v>
      </c>
      <c r="BV19" s="89">
        <f>IF('Intro &amp; Setup'!CF11="", "", 'Intro &amp; Setup'!CF11)</f>
        <v>73</v>
      </c>
      <c r="BX19" s="7">
        <f t="shared" si="24"/>
        <v>12</v>
      </c>
      <c r="BZ19" s="7" t="str">
        <f t="shared" ca="1" si="10"/>
        <v/>
      </c>
      <c r="CA19" s="7">
        <v>8</v>
      </c>
      <c r="CB19" s="23" t="str">
        <f t="shared" ca="1" si="1"/>
        <v/>
      </c>
      <c r="CC19" s="23" t="e">
        <f t="shared" ca="1" si="11"/>
        <v>#N/A</v>
      </c>
      <c r="CD19" s="20" t="e">
        <f t="shared" ca="1" si="2"/>
        <v>#N/A</v>
      </c>
      <c r="CE19" s="20" t="e">
        <f t="shared" ca="1" si="3"/>
        <v>#N/A</v>
      </c>
      <c r="CF19" s="20" t="e">
        <f t="shared" ca="1" si="4"/>
        <v>#N/A</v>
      </c>
      <c r="CG19" s="20" t="e">
        <f t="shared" ca="1" si="5"/>
        <v>#N/A</v>
      </c>
      <c r="CH19" s="20" t="e">
        <f t="shared" ca="1" si="6"/>
        <v>#N/A</v>
      </c>
      <c r="CI19" s="20" t="e">
        <f t="shared" ca="1" si="7"/>
        <v>#N/A</v>
      </c>
      <c r="CJ19" s="18" t="e">
        <f t="shared" ca="1" si="8"/>
        <v>#N/A</v>
      </c>
      <c r="CK19" s="7" t="e">
        <f t="shared" ca="1" si="9"/>
        <v>#N/A</v>
      </c>
      <c r="CL19" s="7" t="e">
        <f t="shared" ca="1" si="12"/>
        <v>#N/A</v>
      </c>
      <c r="CN19" s="7" t="e">
        <f ca="1">IF($BC18=1, "X", IF($CN18="X", IF(COUNTIF($CN$10:$CN18, "X")&gt;=6, "", "X"), ""))</f>
        <v>#VALUE!</v>
      </c>
      <c r="CO19" s="7" t="e">
        <f ca="1">IF($BC18=1, "X", IF($CO18="X", IF(COUNTIF($CO$10:$CO18, "X")&gt;=12, "", "X"), ""))</f>
        <v>#VALUE!</v>
      </c>
      <c r="CQ19" s="23" t="e">
        <f t="shared" ca="1" si="28"/>
        <v>#VALUE!</v>
      </c>
      <c r="CR19" s="20" t="e">
        <f t="shared" ca="1" si="25"/>
        <v>#VALUE!</v>
      </c>
      <c r="CS19" s="20" t="e">
        <f t="shared" ca="1" si="25"/>
        <v>#VALUE!</v>
      </c>
      <c r="CT19" s="20" t="e">
        <f t="shared" ca="1" si="25"/>
        <v>#VALUE!</v>
      </c>
      <c r="CU19" s="20" t="e">
        <f t="shared" ca="1" si="25"/>
        <v>#VALUE!</v>
      </c>
      <c r="CV19" s="20" t="e">
        <f t="shared" ca="1" si="25"/>
        <v>#VALUE!</v>
      </c>
      <c r="CW19" s="20" t="e">
        <f t="shared" ca="1" si="25"/>
        <v>#VALUE!</v>
      </c>
      <c r="CX19" s="18" t="e">
        <f t="shared" ca="1" si="25"/>
        <v>#VALUE!</v>
      </c>
      <c r="CZ19" s="23" t="e">
        <f t="shared" ca="1" si="29"/>
        <v>#VALUE!</v>
      </c>
      <c r="DA19" s="20" t="e">
        <f t="shared" ca="1" si="26"/>
        <v>#VALUE!</v>
      </c>
      <c r="DB19" s="20" t="e">
        <f t="shared" ca="1" si="26"/>
        <v>#VALUE!</v>
      </c>
      <c r="DC19" s="20" t="e">
        <f t="shared" ca="1" si="26"/>
        <v>#VALUE!</v>
      </c>
      <c r="DD19" s="20" t="e">
        <f t="shared" ca="1" si="26"/>
        <v>#VALUE!</v>
      </c>
      <c r="DE19" s="20" t="e">
        <f t="shared" ca="1" si="26"/>
        <v>#VALUE!</v>
      </c>
      <c r="DF19" s="20" t="e">
        <f t="shared" ca="1" si="26"/>
        <v>#VALUE!</v>
      </c>
      <c r="DG19" s="18" t="e">
        <f t="shared" ca="1" si="26"/>
        <v>#VALUE!</v>
      </c>
    </row>
    <row r="20" spans="1:111" x14ac:dyDescent="0.55000000000000004">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BA20" s="15" t="e">
        <f t="shared" si="27"/>
        <v>#VALUE!</v>
      </c>
      <c r="BB20" s="7" t="e">
        <f t="shared" si="14"/>
        <v>#VALUE!</v>
      </c>
      <c r="BC20" s="18" t="e">
        <f t="shared" ca="1" si="15"/>
        <v>#VALUE!</v>
      </c>
      <c r="BE20" s="23">
        <f t="shared" si="16"/>
        <v>5</v>
      </c>
      <c r="BF20" s="20">
        <f t="shared" si="17"/>
        <v>12</v>
      </c>
      <c r="BG20" s="20">
        <f t="shared" si="18"/>
        <v>9</v>
      </c>
      <c r="BH20" s="20">
        <f t="shared" si="19"/>
        <v>17</v>
      </c>
      <c r="BI20" s="20">
        <f t="shared" si="20"/>
        <v>9</v>
      </c>
      <c r="BJ20" s="20">
        <f t="shared" si="21"/>
        <v>9</v>
      </c>
      <c r="BK20" s="20">
        <f t="shared" si="22"/>
        <v>19</v>
      </c>
      <c r="BL20" s="18">
        <f t="shared" si="23"/>
        <v>18</v>
      </c>
      <c r="BN20" s="85">
        <f>IF('Intro &amp; Setup'!BX12="", "", 'Intro &amp; Setup'!BX12)</f>
        <v>36</v>
      </c>
      <c r="BO20" s="86">
        <f>IF('Intro &amp; Setup'!BY12="", "", 'Intro &amp; Setup'!BY12)</f>
        <v>12</v>
      </c>
      <c r="BP20" s="86">
        <f>IF('Intro &amp; Setup'!BZ12="", "", 'Intro &amp; Setup'!BZ12)</f>
        <v>53</v>
      </c>
      <c r="BQ20" s="86">
        <f>IF('Intro &amp; Setup'!CA12="", "", 'Intro &amp; Setup'!CA12)</f>
        <v>95</v>
      </c>
      <c r="BR20" s="86">
        <f>IF('Intro &amp; Setup'!CB12="", "", 'Intro &amp; Setup'!CB12)</f>
        <v>27</v>
      </c>
      <c r="BS20" s="86">
        <f>IF('Intro &amp; Setup'!CC12="", "", 'Intro &amp; Setup'!CC12)</f>
        <v>56</v>
      </c>
      <c r="BT20" s="86">
        <f>IF('Intro &amp; Setup'!CD12="", "", 'Intro &amp; Setup'!CD12)</f>
        <v>74</v>
      </c>
      <c r="BU20" s="87">
        <f>IF('Intro &amp; Setup'!CE12="", "", 'Intro &amp; Setup'!CE12)</f>
        <v>95</v>
      </c>
      <c r="BV20" s="89">
        <f>IF('Intro &amp; Setup'!CF12="", "", 'Intro &amp; Setup'!CF12)</f>
        <v>28</v>
      </c>
      <c r="BX20" s="7">
        <f t="shared" si="24"/>
        <v>12</v>
      </c>
      <c r="BZ20" s="7" t="str">
        <f t="shared" ca="1" si="10"/>
        <v/>
      </c>
      <c r="CA20" s="7">
        <v>7</v>
      </c>
      <c r="CB20" s="23" t="str">
        <f t="shared" ca="1" si="1"/>
        <v/>
      </c>
      <c r="CC20" s="23" t="e">
        <f t="shared" ca="1" si="11"/>
        <v>#N/A</v>
      </c>
      <c r="CD20" s="20" t="e">
        <f t="shared" ca="1" si="2"/>
        <v>#N/A</v>
      </c>
      <c r="CE20" s="20" t="e">
        <f t="shared" ca="1" si="3"/>
        <v>#N/A</v>
      </c>
      <c r="CF20" s="20" t="e">
        <f t="shared" ca="1" si="4"/>
        <v>#N/A</v>
      </c>
      <c r="CG20" s="20" t="e">
        <f t="shared" ca="1" si="5"/>
        <v>#N/A</v>
      </c>
      <c r="CH20" s="20" t="e">
        <f t="shared" ca="1" si="6"/>
        <v>#N/A</v>
      </c>
      <c r="CI20" s="20" t="e">
        <f t="shared" ca="1" si="7"/>
        <v>#N/A</v>
      </c>
      <c r="CJ20" s="18" t="e">
        <f t="shared" ca="1" si="8"/>
        <v>#N/A</v>
      </c>
      <c r="CK20" s="7" t="e">
        <f t="shared" ca="1" si="9"/>
        <v>#N/A</v>
      </c>
      <c r="CL20" s="7" t="e">
        <f t="shared" ca="1" si="12"/>
        <v>#N/A</v>
      </c>
      <c r="CN20" s="7" t="e">
        <f ca="1">IF($BC19=1, "X", IF($CN19="X", IF(COUNTIF($CN$10:$CN19, "X")&gt;=6, "", "X"), ""))</f>
        <v>#VALUE!</v>
      </c>
      <c r="CO20" s="7" t="e">
        <f ca="1">IF($BC19=1, "X", IF($CO19="X", IF(COUNTIF($CO$10:$CO19, "X")&gt;=12, "", "X"), ""))</f>
        <v>#VALUE!</v>
      </c>
      <c r="CQ20" s="23" t="e">
        <f t="shared" ca="1" si="28"/>
        <v>#VALUE!</v>
      </c>
      <c r="CR20" s="20" t="e">
        <f t="shared" ca="1" si="25"/>
        <v>#VALUE!</v>
      </c>
      <c r="CS20" s="20" t="e">
        <f t="shared" ca="1" si="25"/>
        <v>#VALUE!</v>
      </c>
      <c r="CT20" s="20" t="e">
        <f t="shared" ca="1" si="25"/>
        <v>#VALUE!</v>
      </c>
      <c r="CU20" s="20" t="e">
        <f t="shared" ca="1" si="25"/>
        <v>#VALUE!</v>
      </c>
      <c r="CV20" s="20" t="e">
        <f t="shared" ca="1" si="25"/>
        <v>#VALUE!</v>
      </c>
      <c r="CW20" s="20" t="e">
        <f t="shared" ca="1" si="25"/>
        <v>#VALUE!</v>
      </c>
      <c r="CX20" s="18" t="e">
        <f t="shared" ca="1" si="25"/>
        <v>#VALUE!</v>
      </c>
      <c r="CZ20" s="23" t="e">
        <f t="shared" ca="1" si="29"/>
        <v>#VALUE!</v>
      </c>
      <c r="DA20" s="20" t="e">
        <f t="shared" ca="1" si="26"/>
        <v>#VALUE!</v>
      </c>
      <c r="DB20" s="20" t="e">
        <f t="shared" ca="1" si="26"/>
        <v>#VALUE!</v>
      </c>
      <c r="DC20" s="20" t="e">
        <f t="shared" ca="1" si="26"/>
        <v>#VALUE!</v>
      </c>
      <c r="DD20" s="20" t="e">
        <f t="shared" ca="1" si="26"/>
        <v>#VALUE!</v>
      </c>
      <c r="DE20" s="20" t="e">
        <f t="shared" ca="1" si="26"/>
        <v>#VALUE!</v>
      </c>
      <c r="DF20" s="20" t="e">
        <f t="shared" ca="1" si="26"/>
        <v>#VALUE!</v>
      </c>
      <c r="DG20" s="18" t="e">
        <f t="shared" ca="1" si="26"/>
        <v>#VALUE!</v>
      </c>
    </row>
    <row r="21" spans="1:111" x14ac:dyDescent="0.55000000000000004">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BA21" s="15" t="e">
        <f t="shared" si="27"/>
        <v>#VALUE!</v>
      </c>
      <c r="BB21" s="7" t="e">
        <f t="shared" si="14"/>
        <v>#VALUE!</v>
      </c>
      <c r="BC21" s="18" t="e">
        <f t="shared" ca="1" si="15"/>
        <v>#VALUE!</v>
      </c>
      <c r="BE21" s="23">
        <f t="shared" si="16"/>
        <v>4</v>
      </c>
      <c r="BF21" s="20">
        <f t="shared" si="17"/>
        <v>11</v>
      </c>
      <c r="BG21" s="20">
        <f t="shared" si="18"/>
        <v>10</v>
      </c>
      <c r="BH21" s="20">
        <f t="shared" si="19"/>
        <v>17</v>
      </c>
      <c r="BI21" s="20">
        <f t="shared" si="20"/>
        <v>9</v>
      </c>
      <c r="BJ21" s="20">
        <f t="shared" si="21"/>
        <v>7</v>
      </c>
      <c r="BK21" s="20">
        <f t="shared" si="22"/>
        <v>19</v>
      </c>
      <c r="BL21" s="18">
        <f t="shared" si="23"/>
        <v>17</v>
      </c>
      <c r="BN21" s="85">
        <f>IF('Intro &amp; Setup'!BX13="", "", 'Intro &amp; Setup'!BX13)</f>
        <v>36</v>
      </c>
      <c r="BO21" s="86">
        <f>IF('Intro &amp; Setup'!BY13="", "", 'Intro &amp; Setup'!BY13)</f>
        <v>12</v>
      </c>
      <c r="BP21" s="86">
        <f>IF('Intro &amp; Setup'!BZ13="", "", 'Intro &amp; Setup'!BZ13)</f>
        <v>81</v>
      </c>
      <c r="BQ21" s="86">
        <f>IF('Intro &amp; Setup'!CA13="", "", 'Intro &amp; Setup'!CA13)</f>
        <v>38</v>
      </c>
      <c r="BR21" s="86">
        <f>IF('Intro &amp; Setup'!CB13="", "", 'Intro &amp; Setup'!CB13)</f>
        <v>39</v>
      </c>
      <c r="BS21" s="86">
        <f>IF('Intro &amp; Setup'!CC13="", "", 'Intro &amp; Setup'!CC13)</f>
        <v>4</v>
      </c>
      <c r="BT21" s="86">
        <f>IF('Intro &amp; Setup'!CD13="", "", 'Intro &amp; Setup'!CD13)</f>
        <v>42</v>
      </c>
      <c r="BU21" s="87">
        <f>IF('Intro &amp; Setup'!CE13="", "", 'Intro &amp; Setup'!CE13)</f>
        <v>32</v>
      </c>
      <c r="BV21" s="89">
        <f>IF('Intro &amp; Setup'!CF13="", "", 'Intro &amp; Setup'!CF13)</f>
        <v>9</v>
      </c>
      <c r="BX21" s="7">
        <f t="shared" si="24"/>
        <v>12</v>
      </c>
      <c r="BZ21" s="7" t="str">
        <f t="shared" ca="1" si="10"/>
        <v/>
      </c>
      <c r="CA21" s="7">
        <v>6</v>
      </c>
      <c r="CB21" s="23" t="str">
        <f t="shared" ca="1" si="1"/>
        <v/>
      </c>
      <c r="CC21" s="23" t="e">
        <f t="shared" ca="1" si="11"/>
        <v>#N/A</v>
      </c>
      <c r="CD21" s="20" t="e">
        <f t="shared" ca="1" si="2"/>
        <v>#N/A</v>
      </c>
      <c r="CE21" s="20" t="e">
        <f t="shared" ca="1" si="3"/>
        <v>#N/A</v>
      </c>
      <c r="CF21" s="20" t="e">
        <f t="shared" ca="1" si="4"/>
        <v>#N/A</v>
      </c>
      <c r="CG21" s="20" t="e">
        <f t="shared" ca="1" si="5"/>
        <v>#N/A</v>
      </c>
      <c r="CH21" s="20" t="e">
        <f t="shared" ca="1" si="6"/>
        <v>#N/A</v>
      </c>
      <c r="CI21" s="20" t="e">
        <f t="shared" ca="1" si="7"/>
        <v>#N/A</v>
      </c>
      <c r="CJ21" s="18" t="e">
        <f t="shared" ca="1" si="8"/>
        <v>#N/A</v>
      </c>
      <c r="CK21" s="7" t="e">
        <f t="shared" ca="1" si="9"/>
        <v>#N/A</v>
      </c>
      <c r="CL21" s="7" t="e">
        <f t="shared" ca="1" si="12"/>
        <v>#N/A</v>
      </c>
      <c r="CN21" s="7" t="e">
        <f ca="1">IF($BC20=1, "X", IF($CN20="X", IF(COUNTIF($CN$10:$CN20, "X")&gt;=6, "", "X"), ""))</f>
        <v>#VALUE!</v>
      </c>
      <c r="CO21" s="7" t="e">
        <f ca="1">IF($BC20=1, "X", IF($CO20="X", IF(COUNTIF($CO$10:$CO20, "X")&gt;=12, "", "X"), ""))</f>
        <v>#VALUE!</v>
      </c>
      <c r="CQ21" s="23" t="e">
        <f t="shared" ca="1" si="28"/>
        <v>#VALUE!</v>
      </c>
      <c r="CR21" s="20" t="e">
        <f t="shared" ca="1" si="25"/>
        <v>#VALUE!</v>
      </c>
      <c r="CS21" s="20" t="e">
        <f t="shared" ca="1" si="25"/>
        <v>#VALUE!</v>
      </c>
      <c r="CT21" s="20" t="e">
        <f t="shared" ca="1" si="25"/>
        <v>#VALUE!</v>
      </c>
      <c r="CU21" s="20" t="e">
        <f t="shared" ca="1" si="25"/>
        <v>#VALUE!</v>
      </c>
      <c r="CV21" s="20" t="e">
        <f t="shared" ca="1" si="25"/>
        <v>#VALUE!</v>
      </c>
      <c r="CW21" s="20" t="e">
        <f t="shared" ca="1" si="25"/>
        <v>#VALUE!</v>
      </c>
      <c r="CX21" s="18" t="e">
        <f t="shared" ca="1" si="25"/>
        <v>#VALUE!</v>
      </c>
      <c r="CZ21" s="23" t="e">
        <f t="shared" ca="1" si="29"/>
        <v>#VALUE!</v>
      </c>
      <c r="DA21" s="20" t="e">
        <f t="shared" ca="1" si="26"/>
        <v>#VALUE!</v>
      </c>
      <c r="DB21" s="20" t="e">
        <f t="shared" ca="1" si="26"/>
        <v>#VALUE!</v>
      </c>
      <c r="DC21" s="20" t="e">
        <f t="shared" ca="1" si="26"/>
        <v>#VALUE!</v>
      </c>
      <c r="DD21" s="20" t="e">
        <f t="shared" ca="1" si="26"/>
        <v>#VALUE!</v>
      </c>
      <c r="DE21" s="20" t="e">
        <f t="shared" ca="1" si="26"/>
        <v>#VALUE!</v>
      </c>
      <c r="DF21" s="20" t="e">
        <f t="shared" ca="1" si="26"/>
        <v>#VALUE!</v>
      </c>
      <c r="DG21" s="18" t="e">
        <f t="shared" ca="1" si="26"/>
        <v>#VALUE!</v>
      </c>
    </row>
    <row r="22" spans="1:111" x14ac:dyDescent="0.55000000000000004">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BA22" s="15" t="e">
        <f t="shared" si="27"/>
        <v>#VALUE!</v>
      </c>
      <c r="BB22" s="7" t="e">
        <f t="shared" si="14"/>
        <v>#VALUE!</v>
      </c>
      <c r="BC22" s="18" t="e">
        <f t="shared" ca="1" si="15"/>
        <v>#VALUE!</v>
      </c>
      <c r="BE22" s="23">
        <f t="shared" si="16"/>
        <v>5</v>
      </c>
      <c r="BF22" s="20">
        <f t="shared" si="17"/>
        <v>12</v>
      </c>
      <c r="BG22" s="20">
        <f t="shared" si="18"/>
        <v>12</v>
      </c>
      <c r="BH22" s="20">
        <f t="shared" si="19"/>
        <v>17</v>
      </c>
      <c r="BI22" s="20">
        <f t="shared" si="20"/>
        <v>10</v>
      </c>
      <c r="BJ22" s="20">
        <f t="shared" si="21"/>
        <v>6</v>
      </c>
      <c r="BK22" s="20">
        <f t="shared" si="22"/>
        <v>19</v>
      </c>
      <c r="BL22" s="18">
        <f t="shared" si="23"/>
        <v>17</v>
      </c>
      <c r="BN22" s="85">
        <f>IF('Intro &amp; Setup'!BX14="", "", 'Intro &amp; Setup'!BX14)</f>
        <v>68</v>
      </c>
      <c r="BO22" s="86">
        <f>IF('Intro &amp; Setup'!BY14="", "", 'Intro &amp; Setup'!BY14)</f>
        <v>89</v>
      </c>
      <c r="BP22" s="86">
        <f>IF('Intro &amp; Setup'!BZ14="", "", 'Intro &amp; Setup'!BZ14)</f>
        <v>93</v>
      </c>
      <c r="BQ22" s="86">
        <f>IF('Intro &amp; Setup'!CA14="", "", 'Intro &amp; Setup'!CA14)</f>
        <v>45</v>
      </c>
      <c r="BR22" s="86">
        <f>IF('Intro &amp; Setup'!CB14="", "", 'Intro &amp; Setup'!CB14)</f>
        <v>65</v>
      </c>
      <c r="BS22" s="86">
        <f>IF('Intro &amp; Setup'!CC14="", "", 'Intro &amp; Setup'!CC14)</f>
        <v>21</v>
      </c>
      <c r="BT22" s="86">
        <f>IF('Intro &amp; Setup'!CD14="", "", 'Intro &amp; Setup'!CD14)</f>
        <v>50</v>
      </c>
      <c r="BU22" s="87">
        <f>IF('Intro &amp; Setup'!CE14="", "", 'Intro &amp; Setup'!CE14)</f>
        <v>58</v>
      </c>
      <c r="BV22" s="89">
        <f>IF('Intro &amp; Setup'!CF14="", "", 'Intro &amp; Setup'!CF14)</f>
        <v>12</v>
      </c>
      <c r="BX22" s="7">
        <f t="shared" si="24"/>
        <v>12</v>
      </c>
      <c r="BZ22" s="7" t="str">
        <f t="shared" ca="1" si="10"/>
        <v/>
      </c>
      <c r="CA22" s="7">
        <v>5</v>
      </c>
      <c r="CB22" s="23" t="str">
        <f t="shared" ca="1" si="1"/>
        <v/>
      </c>
      <c r="CC22" s="23" t="e">
        <f t="shared" ca="1" si="11"/>
        <v>#N/A</v>
      </c>
      <c r="CD22" s="20" t="e">
        <f t="shared" ca="1" si="2"/>
        <v>#N/A</v>
      </c>
      <c r="CE22" s="20" t="e">
        <f t="shared" ca="1" si="3"/>
        <v>#N/A</v>
      </c>
      <c r="CF22" s="20" t="e">
        <f t="shared" ca="1" si="4"/>
        <v>#N/A</v>
      </c>
      <c r="CG22" s="20" t="e">
        <f t="shared" ca="1" si="5"/>
        <v>#N/A</v>
      </c>
      <c r="CH22" s="20" t="e">
        <f t="shared" ca="1" si="6"/>
        <v>#N/A</v>
      </c>
      <c r="CI22" s="20" t="e">
        <f t="shared" ca="1" si="7"/>
        <v>#N/A</v>
      </c>
      <c r="CJ22" s="18" t="e">
        <f t="shared" ca="1" si="8"/>
        <v>#N/A</v>
      </c>
      <c r="CK22" s="7" t="e">
        <f t="shared" ca="1" si="9"/>
        <v>#N/A</v>
      </c>
      <c r="CL22" s="7" t="e">
        <f t="shared" ca="1" si="12"/>
        <v>#N/A</v>
      </c>
      <c r="CN22" s="7" t="e">
        <f ca="1">IF($BC21=1, "X", IF($CN21="X", IF(COUNTIF($CN$10:$CN21, "X")&gt;=6, "", "X"), ""))</f>
        <v>#VALUE!</v>
      </c>
      <c r="CO22" s="7" t="e">
        <f ca="1">IF($BC21=1, "X", IF($CO21="X", IF(COUNTIF($CO$10:$CO21, "X")&gt;=12, "", "X"), ""))</f>
        <v>#VALUE!</v>
      </c>
      <c r="CQ22" s="23" t="e">
        <f t="shared" ca="1" si="28"/>
        <v>#VALUE!</v>
      </c>
      <c r="CR22" s="20" t="e">
        <f t="shared" ca="1" si="25"/>
        <v>#VALUE!</v>
      </c>
      <c r="CS22" s="20" t="e">
        <f t="shared" ca="1" si="25"/>
        <v>#VALUE!</v>
      </c>
      <c r="CT22" s="20" t="e">
        <f t="shared" ca="1" si="25"/>
        <v>#VALUE!</v>
      </c>
      <c r="CU22" s="20" t="e">
        <f t="shared" ca="1" si="25"/>
        <v>#VALUE!</v>
      </c>
      <c r="CV22" s="20" t="e">
        <f t="shared" ca="1" si="25"/>
        <v>#VALUE!</v>
      </c>
      <c r="CW22" s="20" t="e">
        <f t="shared" ca="1" si="25"/>
        <v>#VALUE!</v>
      </c>
      <c r="CX22" s="18" t="e">
        <f t="shared" ca="1" si="25"/>
        <v>#VALUE!</v>
      </c>
      <c r="CZ22" s="23" t="e">
        <f t="shared" ca="1" si="29"/>
        <v>#VALUE!</v>
      </c>
      <c r="DA22" s="20" t="e">
        <f t="shared" ca="1" si="26"/>
        <v>#VALUE!</v>
      </c>
      <c r="DB22" s="20" t="e">
        <f t="shared" ca="1" si="26"/>
        <v>#VALUE!</v>
      </c>
      <c r="DC22" s="20" t="e">
        <f t="shared" ca="1" si="26"/>
        <v>#VALUE!</v>
      </c>
      <c r="DD22" s="20" t="e">
        <f t="shared" ca="1" si="26"/>
        <v>#VALUE!</v>
      </c>
      <c r="DE22" s="20" t="e">
        <f t="shared" ca="1" si="26"/>
        <v>#VALUE!</v>
      </c>
      <c r="DF22" s="20" t="e">
        <f t="shared" ca="1" si="26"/>
        <v>#VALUE!</v>
      </c>
      <c r="DG22" s="18" t="e">
        <f t="shared" ca="1" si="26"/>
        <v>#VALUE!</v>
      </c>
    </row>
    <row r="23" spans="1:111" x14ac:dyDescent="0.55000000000000004">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BA23" s="15" t="e">
        <f t="shared" si="27"/>
        <v>#VALUE!</v>
      </c>
      <c r="BB23" s="7" t="e">
        <f t="shared" si="14"/>
        <v>#VALUE!</v>
      </c>
      <c r="BC23" s="18" t="e">
        <f t="shared" ca="1" si="15"/>
        <v>#VALUE!</v>
      </c>
      <c r="BE23" s="23">
        <f t="shared" si="16"/>
        <v>6</v>
      </c>
      <c r="BF23" s="20">
        <f t="shared" si="17"/>
        <v>12</v>
      </c>
      <c r="BG23" s="20">
        <f t="shared" si="18"/>
        <v>11</v>
      </c>
      <c r="BH23" s="20">
        <f t="shared" si="19"/>
        <v>17</v>
      </c>
      <c r="BI23" s="20">
        <f t="shared" si="20"/>
        <v>9</v>
      </c>
      <c r="BJ23" s="20">
        <f t="shared" si="21"/>
        <v>7</v>
      </c>
      <c r="BK23" s="20">
        <f t="shared" si="22"/>
        <v>19</v>
      </c>
      <c r="BL23" s="18">
        <f t="shared" si="23"/>
        <v>17</v>
      </c>
      <c r="BN23" s="85">
        <f>IF('Intro &amp; Setup'!BX15="", "", 'Intro &amp; Setup'!BX15)</f>
        <v>67</v>
      </c>
      <c r="BO23" s="86">
        <f>IF('Intro &amp; Setup'!BY15="", "", 'Intro &amp; Setup'!BY15)</f>
        <v>47</v>
      </c>
      <c r="BP23" s="86">
        <f>IF('Intro &amp; Setup'!BZ15="", "", 'Intro &amp; Setup'!BZ15)</f>
        <v>21</v>
      </c>
      <c r="BQ23" s="86">
        <f>IF('Intro &amp; Setup'!CA15="", "", 'Intro &amp; Setup'!CA15)</f>
        <v>40</v>
      </c>
      <c r="BR23" s="86">
        <f>IF('Intro &amp; Setup'!CB15="", "", 'Intro &amp; Setup'!CB15)</f>
        <v>14</v>
      </c>
      <c r="BS23" s="86">
        <f>IF('Intro &amp; Setup'!CC15="", "", 'Intro &amp; Setup'!CC15)</f>
        <v>82</v>
      </c>
      <c r="BT23" s="86">
        <f>IF('Intro &amp; Setup'!CD15="", "", 'Intro &amp; Setup'!CD15)</f>
        <v>56</v>
      </c>
      <c r="BU23" s="87">
        <f>IF('Intro &amp; Setup'!CE15="", "", 'Intro &amp; Setup'!CE15)</f>
        <v>40</v>
      </c>
      <c r="BV23" s="89">
        <f>IF('Intro &amp; Setup'!CF15="", "", 'Intro &amp; Setup'!CF15)</f>
        <v>70</v>
      </c>
      <c r="BX23" s="7">
        <f t="shared" si="24"/>
        <v>12</v>
      </c>
      <c r="BZ23" s="7" t="str">
        <f t="shared" ca="1" si="10"/>
        <v/>
      </c>
      <c r="CA23" s="7">
        <v>4</v>
      </c>
      <c r="CB23" s="23" t="str">
        <f t="shared" ca="1" si="1"/>
        <v/>
      </c>
      <c r="CC23" s="23" t="e">
        <f t="shared" ca="1" si="11"/>
        <v>#N/A</v>
      </c>
      <c r="CD23" s="20" t="e">
        <f t="shared" ca="1" si="2"/>
        <v>#N/A</v>
      </c>
      <c r="CE23" s="20" t="e">
        <f t="shared" ca="1" si="3"/>
        <v>#N/A</v>
      </c>
      <c r="CF23" s="20" t="e">
        <f t="shared" ca="1" si="4"/>
        <v>#N/A</v>
      </c>
      <c r="CG23" s="20" t="e">
        <f t="shared" ca="1" si="5"/>
        <v>#N/A</v>
      </c>
      <c r="CH23" s="20" t="e">
        <f t="shared" ca="1" si="6"/>
        <v>#N/A</v>
      </c>
      <c r="CI23" s="20" t="e">
        <f t="shared" ca="1" si="7"/>
        <v>#N/A</v>
      </c>
      <c r="CJ23" s="18" t="e">
        <f t="shared" ca="1" si="8"/>
        <v>#N/A</v>
      </c>
      <c r="CK23" s="7" t="e">
        <f t="shared" ca="1" si="9"/>
        <v>#N/A</v>
      </c>
      <c r="CL23" s="7" t="e">
        <f t="shared" ca="1" si="12"/>
        <v>#N/A</v>
      </c>
      <c r="CN23" s="7" t="e">
        <f ca="1">IF($BC22=1, "X", IF($CN22="X", IF(COUNTIF($CN$10:$CN22, "X")&gt;=6, "", "X"), ""))</f>
        <v>#VALUE!</v>
      </c>
      <c r="CO23" s="7" t="e">
        <f ca="1">IF($BC22=1, "X", IF($CO22="X", IF(COUNTIF($CO$10:$CO22, "X")&gt;=12, "", "X"), ""))</f>
        <v>#VALUE!</v>
      </c>
      <c r="CQ23" s="23" t="e">
        <f t="shared" ca="1" si="28"/>
        <v>#VALUE!</v>
      </c>
      <c r="CR23" s="20" t="e">
        <f t="shared" ca="1" si="25"/>
        <v>#VALUE!</v>
      </c>
      <c r="CS23" s="20" t="e">
        <f t="shared" ca="1" si="25"/>
        <v>#VALUE!</v>
      </c>
      <c r="CT23" s="20" t="e">
        <f t="shared" ca="1" si="25"/>
        <v>#VALUE!</v>
      </c>
      <c r="CU23" s="20" t="e">
        <f t="shared" ca="1" si="25"/>
        <v>#VALUE!</v>
      </c>
      <c r="CV23" s="20" t="e">
        <f t="shared" ca="1" si="25"/>
        <v>#VALUE!</v>
      </c>
      <c r="CW23" s="20" t="e">
        <f t="shared" ca="1" si="25"/>
        <v>#VALUE!</v>
      </c>
      <c r="CX23" s="18" t="e">
        <f t="shared" ca="1" si="25"/>
        <v>#VALUE!</v>
      </c>
      <c r="CZ23" s="23" t="e">
        <f t="shared" ca="1" si="29"/>
        <v>#VALUE!</v>
      </c>
      <c r="DA23" s="20" t="e">
        <f t="shared" ca="1" si="26"/>
        <v>#VALUE!</v>
      </c>
      <c r="DB23" s="20" t="e">
        <f t="shared" ca="1" si="26"/>
        <v>#VALUE!</v>
      </c>
      <c r="DC23" s="20" t="e">
        <f t="shared" ca="1" si="26"/>
        <v>#VALUE!</v>
      </c>
      <c r="DD23" s="20" t="e">
        <f t="shared" ca="1" si="26"/>
        <v>#VALUE!</v>
      </c>
      <c r="DE23" s="20" t="e">
        <f t="shared" ca="1" si="26"/>
        <v>#VALUE!</v>
      </c>
      <c r="DF23" s="20" t="e">
        <f t="shared" ca="1" si="26"/>
        <v>#VALUE!</v>
      </c>
      <c r="DG23" s="18" t="e">
        <f t="shared" ca="1" si="26"/>
        <v>#VALUE!</v>
      </c>
    </row>
    <row r="24" spans="1:111" x14ac:dyDescent="0.55000000000000004">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BA24" s="15" t="e">
        <f t="shared" si="27"/>
        <v>#VALUE!</v>
      </c>
      <c r="BB24" s="7" t="e">
        <f t="shared" si="14"/>
        <v>#VALUE!</v>
      </c>
      <c r="BC24" s="18" t="e">
        <f t="shared" ca="1" si="15"/>
        <v>#VALUE!</v>
      </c>
      <c r="BE24" s="23">
        <f t="shared" si="16"/>
        <v>7</v>
      </c>
      <c r="BF24" s="20">
        <f t="shared" si="17"/>
        <v>14</v>
      </c>
      <c r="BG24" s="20">
        <f t="shared" si="18"/>
        <v>11</v>
      </c>
      <c r="BH24" s="20">
        <f t="shared" si="19"/>
        <v>18</v>
      </c>
      <c r="BI24" s="20">
        <f t="shared" si="20"/>
        <v>9</v>
      </c>
      <c r="BJ24" s="20">
        <f t="shared" si="21"/>
        <v>7</v>
      </c>
      <c r="BK24" s="20">
        <f t="shared" si="22"/>
        <v>19</v>
      </c>
      <c r="BL24" s="18">
        <f t="shared" si="23"/>
        <v>16</v>
      </c>
      <c r="BN24" s="85">
        <f>IF('Intro &amp; Setup'!BX16="", "", 'Intro &amp; Setup'!BX16)</f>
        <v>79</v>
      </c>
      <c r="BO24" s="86">
        <f>IF('Intro &amp; Setup'!BY16="", "", 'Intro &amp; Setup'!BY16)</f>
        <v>98</v>
      </c>
      <c r="BP24" s="86">
        <f>IF('Intro &amp; Setup'!BZ16="", "", 'Intro &amp; Setup'!BZ16)</f>
        <v>41</v>
      </c>
      <c r="BQ24" s="86">
        <f>IF('Intro &amp; Setup'!CA16="", "", 'Intro &amp; Setup'!CA16)</f>
        <v>88</v>
      </c>
      <c r="BR24" s="86">
        <f>IF('Intro &amp; Setup'!CB16="", "", 'Intro &amp; Setup'!CB16)</f>
        <v>54</v>
      </c>
      <c r="BS24" s="86">
        <f>IF('Intro &amp; Setup'!CC16="", "", 'Intro &amp; Setup'!CC16)</f>
        <v>51</v>
      </c>
      <c r="BT24" s="86">
        <f>IF('Intro &amp; Setup'!CD16="", "", 'Intro &amp; Setup'!CD16)</f>
        <v>56</v>
      </c>
      <c r="BU24" s="87">
        <f>IF('Intro &amp; Setup'!CE16="", "", 'Intro &amp; Setup'!CE16)</f>
        <v>12</v>
      </c>
      <c r="BV24" s="89">
        <f>IF('Intro &amp; Setup'!CF16="", "", 'Intro &amp; Setup'!CF16)</f>
        <v>91</v>
      </c>
      <c r="BX24" s="7">
        <f t="shared" si="24"/>
        <v>13</v>
      </c>
      <c r="BZ24" s="7" t="str">
        <f t="shared" ca="1" si="10"/>
        <v/>
      </c>
      <c r="CA24" s="7">
        <v>3</v>
      </c>
      <c r="CB24" s="23" t="str">
        <f t="shared" ca="1" si="1"/>
        <v/>
      </c>
      <c r="CC24" s="23" t="e">
        <f t="shared" ca="1" si="11"/>
        <v>#N/A</v>
      </c>
      <c r="CD24" s="20" t="e">
        <f t="shared" ca="1" si="2"/>
        <v>#N/A</v>
      </c>
      <c r="CE24" s="20" t="e">
        <f t="shared" ca="1" si="3"/>
        <v>#N/A</v>
      </c>
      <c r="CF24" s="20" t="e">
        <f t="shared" ca="1" si="4"/>
        <v>#N/A</v>
      </c>
      <c r="CG24" s="20" t="e">
        <f t="shared" ca="1" si="5"/>
        <v>#N/A</v>
      </c>
      <c r="CH24" s="20" t="e">
        <f t="shared" ca="1" si="6"/>
        <v>#N/A</v>
      </c>
      <c r="CI24" s="20" t="e">
        <f t="shared" ca="1" si="7"/>
        <v>#N/A</v>
      </c>
      <c r="CJ24" s="18" t="e">
        <f t="shared" ca="1" si="8"/>
        <v>#N/A</v>
      </c>
      <c r="CK24" s="7" t="e">
        <f t="shared" ca="1" si="9"/>
        <v>#N/A</v>
      </c>
      <c r="CL24" s="7" t="e">
        <f t="shared" ca="1" si="12"/>
        <v>#N/A</v>
      </c>
      <c r="CN24" s="7" t="e">
        <f ca="1">IF($BC23=1, "X", IF($CN23="X", IF(COUNTIF($CN$10:$CN23, "X")&gt;=6, "", "X"), ""))</f>
        <v>#VALUE!</v>
      </c>
      <c r="CO24" s="7" t="e">
        <f ca="1">IF($BC23=1, "X", IF($CO23="X", IF(COUNTIF($CO$10:$CO23, "X")&gt;=12, "", "X"), ""))</f>
        <v>#VALUE!</v>
      </c>
      <c r="CQ24" s="23" t="e">
        <f t="shared" ca="1" si="28"/>
        <v>#VALUE!</v>
      </c>
      <c r="CR24" s="20" t="e">
        <f t="shared" ca="1" si="25"/>
        <v>#VALUE!</v>
      </c>
      <c r="CS24" s="20" t="e">
        <f t="shared" ca="1" si="25"/>
        <v>#VALUE!</v>
      </c>
      <c r="CT24" s="20" t="e">
        <f t="shared" ca="1" si="25"/>
        <v>#VALUE!</v>
      </c>
      <c r="CU24" s="20" t="e">
        <f t="shared" ca="1" si="25"/>
        <v>#VALUE!</v>
      </c>
      <c r="CV24" s="20" t="e">
        <f t="shared" ca="1" si="25"/>
        <v>#VALUE!</v>
      </c>
      <c r="CW24" s="20" t="e">
        <f t="shared" ca="1" si="25"/>
        <v>#VALUE!</v>
      </c>
      <c r="CX24" s="18" t="e">
        <f t="shared" ca="1" si="25"/>
        <v>#VALUE!</v>
      </c>
      <c r="CZ24" s="23" t="e">
        <f t="shared" ca="1" si="29"/>
        <v>#VALUE!</v>
      </c>
      <c r="DA24" s="20" t="e">
        <f t="shared" ca="1" si="26"/>
        <v>#VALUE!</v>
      </c>
      <c r="DB24" s="20" t="e">
        <f t="shared" ca="1" si="26"/>
        <v>#VALUE!</v>
      </c>
      <c r="DC24" s="20" t="e">
        <f t="shared" ca="1" si="26"/>
        <v>#VALUE!</v>
      </c>
      <c r="DD24" s="20" t="e">
        <f t="shared" ca="1" si="26"/>
        <v>#VALUE!</v>
      </c>
      <c r="DE24" s="20" t="e">
        <f t="shared" ca="1" si="26"/>
        <v>#VALUE!</v>
      </c>
      <c r="DF24" s="20" t="e">
        <f t="shared" ca="1" si="26"/>
        <v>#VALUE!</v>
      </c>
      <c r="DG24" s="18" t="e">
        <f t="shared" ca="1" si="26"/>
        <v>#VALUE!</v>
      </c>
    </row>
    <row r="25" spans="1:111" x14ac:dyDescent="0.55000000000000004">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BA25" s="15" t="e">
        <f t="shared" si="27"/>
        <v>#VALUE!</v>
      </c>
      <c r="BB25" s="7" t="e">
        <f t="shared" si="14"/>
        <v>#VALUE!</v>
      </c>
      <c r="BC25" s="18" t="e">
        <f t="shared" ca="1" si="15"/>
        <v>#VALUE!</v>
      </c>
      <c r="BE25" s="23">
        <f t="shared" si="16"/>
        <v>8</v>
      </c>
      <c r="BF25" s="20">
        <f t="shared" si="17"/>
        <v>15</v>
      </c>
      <c r="BG25" s="20">
        <f t="shared" si="18"/>
        <v>12</v>
      </c>
      <c r="BH25" s="20">
        <f t="shared" si="19"/>
        <v>18</v>
      </c>
      <c r="BI25" s="20">
        <f t="shared" si="20"/>
        <v>9</v>
      </c>
      <c r="BJ25" s="20">
        <f t="shared" si="21"/>
        <v>7</v>
      </c>
      <c r="BK25" s="20">
        <f t="shared" si="22"/>
        <v>19</v>
      </c>
      <c r="BL25" s="18">
        <f t="shared" si="23"/>
        <v>16</v>
      </c>
      <c r="BN25" s="85">
        <f>IF('Intro &amp; Setup'!BX17="", "", 'Intro &amp; Setup'!BX17)</f>
        <v>82</v>
      </c>
      <c r="BO25" s="86">
        <f>IF('Intro &amp; Setup'!BY17="", "", 'Intro &amp; Setup'!BY17)</f>
        <v>67</v>
      </c>
      <c r="BP25" s="86">
        <f>IF('Intro &amp; Setup'!BZ17="", "", 'Intro &amp; Setup'!BZ17)</f>
        <v>70</v>
      </c>
      <c r="BQ25" s="86">
        <f>IF('Intro &amp; Setup'!CA17="", "", 'Intro &amp; Setup'!CA17)</f>
        <v>38</v>
      </c>
      <c r="BR25" s="86">
        <f>IF('Intro &amp; Setup'!CB17="", "", 'Intro &amp; Setup'!CB17)</f>
        <v>44</v>
      </c>
      <c r="BS25" s="86">
        <f>IF('Intro &amp; Setup'!CC17="", "", 'Intro &amp; Setup'!CC17)</f>
        <v>63</v>
      </c>
      <c r="BT25" s="86">
        <f>IF('Intro &amp; Setup'!CD17="", "", 'Intro &amp; Setup'!CD17)</f>
        <v>56</v>
      </c>
      <c r="BU25" s="87">
        <f>IF('Intro &amp; Setup'!CE17="", "", 'Intro &amp; Setup'!CE17)</f>
        <v>60</v>
      </c>
      <c r="BV25" s="89">
        <f>IF('Intro &amp; Setup'!CF17="", "", 'Intro &amp; Setup'!CF17)</f>
        <v>41</v>
      </c>
      <c r="BX25" s="7">
        <f t="shared" si="24"/>
        <v>13</v>
      </c>
      <c r="BZ25" s="7" t="str">
        <f t="shared" ca="1" si="10"/>
        <v/>
      </c>
      <c r="CA25" s="7">
        <v>2</v>
      </c>
      <c r="CB25" s="23" t="str">
        <f t="shared" ca="1" si="1"/>
        <v/>
      </c>
      <c r="CC25" s="23" t="e">
        <f t="shared" ca="1" si="11"/>
        <v>#N/A</v>
      </c>
      <c r="CD25" s="20" t="e">
        <f t="shared" ca="1" si="2"/>
        <v>#N/A</v>
      </c>
      <c r="CE25" s="20" t="e">
        <f t="shared" ca="1" si="3"/>
        <v>#N/A</v>
      </c>
      <c r="CF25" s="20" t="e">
        <f t="shared" ca="1" si="4"/>
        <v>#N/A</v>
      </c>
      <c r="CG25" s="20" t="e">
        <f t="shared" ca="1" si="5"/>
        <v>#N/A</v>
      </c>
      <c r="CH25" s="20" t="e">
        <f t="shared" ca="1" si="6"/>
        <v>#N/A</v>
      </c>
      <c r="CI25" s="20" t="e">
        <f t="shared" ca="1" si="7"/>
        <v>#N/A</v>
      </c>
      <c r="CJ25" s="18" t="e">
        <f t="shared" ca="1" si="8"/>
        <v>#N/A</v>
      </c>
      <c r="CK25" s="7" t="e">
        <f t="shared" ca="1" si="9"/>
        <v>#N/A</v>
      </c>
      <c r="CL25" s="7" t="e">
        <f t="shared" ca="1" si="12"/>
        <v>#N/A</v>
      </c>
      <c r="CN25" s="7" t="e">
        <f ca="1">IF($BC24=1, "X", IF($CN24="X", IF(COUNTIF($CN$10:$CN24, "X")&gt;=6, "", "X"), ""))</f>
        <v>#VALUE!</v>
      </c>
      <c r="CO25" s="7" t="e">
        <f ca="1">IF($BC24=1, "X", IF($CO24="X", IF(COUNTIF($CO$10:$CO24, "X")&gt;=12, "", "X"), ""))</f>
        <v>#VALUE!</v>
      </c>
      <c r="CQ25" s="23" t="e">
        <f t="shared" ca="1" si="28"/>
        <v>#VALUE!</v>
      </c>
      <c r="CR25" s="20" t="e">
        <f t="shared" ca="1" si="25"/>
        <v>#VALUE!</v>
      </c>
      <c r="CS25" s="20" t="e">
        <f t="shared" ca="1" si="25"/>
        <v>#VALUE!</v>
      </c>
      <c r="CT25" s="20" t="e">
        <f t="shared" ca="1" si="25"/>
        <v>#VALUE!</v>
      </c>
      <c r="CU25" s="20" t="e">
        <f t="shared" ca="1" si="25"/>
        <v>#VALUE!</v>
      </c>
      <c r="CV25" s="20" t="e">
        <f t="shared" ca="1" si="25"/>
        <v>#VALUE!</v>
      </c>
      <c r="CW25" s="20" t="e">
        <f t="shared" ca="1" si="25"/>
        <v>#VALUE!</v>
      </c>
      <c r="CX25" s="18" t="e">
        <f t="shared" ca="1" si="25"/>
        <v>#VALUE!</v>
      </c>
      <c r="CZ25" s="23" t="e">
        <f t="shared" ca="1" si="29"/>
        <v>#VALUE!</v>
      </c>
      <c r="DA25" s="20" t="e">
        <f t="shared" ca="1" si="26"/>
        <v>#VALUE!</v>
      </c>
      <c r="DB25" s="20" t="e">
        <f t="shared" ca="1" si="26"/>
        <v>#VALUE!</v>
      </c>
      <c r="DC25" s="20" t="e">
        <f t="shared" ca="1" si="26"/>
        <v>#VALUE!</v>
      </c>
      <c r="DD25" s="20" t="e">
        <f t="shared" ca="1" si="26"/>
        <v>#VALUE!</v>
      </c>
      <c r="DE25" s="20" t="e">
        <f t="shared" ca="1" si="26"/>
        <v>#VALUE!</v>
      </c>
      <c r="DF25" s="20" t="e">
        <f t="shared" ca="1" si="26"/>
        <v>#VALUE!</v>
      </c>
      <c r="DG25" s="18" t="e">
        <f t="shared" ca="1" si="26"/>
        <v>#VALUE!</v>
      </c>
    </row>
    <row r="26" spans="1:111" x14ac:dyDescent="0.55000000000000004">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BA26" s="15" t="e">
        <f t="shared" si="27"/>
        <v>#VALUE!</v>
      </c>
      <c r="BB26" s="7" t="e">
        <f t="shared" si="14"/>
        <v>#VALUE!</v>
      </c>
      <c r="BC26" s="18" t="e">
        <f t="shared" ca="1" si="15"/>
        <v>#VALUE!</v>
      </c>
      <c r="BE26" s="23">
        <f t="shared" si="16"/>
        <v>8</v>
      </c>
      <c r="BF26" s="20">
        <f t="shared" si="17"/>
        <v>16</v>
      </c>
      <c r="BG26" s="20">
        <f t="shared" si="18"/>
        <v>12</v>
      </c>
      <c r="BH26" s="20">
        <f t="shared" si="19"/>
        <v>19</v>
      </c>
      <c r="BI26" s="20">
        <f t="shared" si="20"/>
        <v>8</v>
      </c>
      <c r="BJ26" s="20">
        <f t="shared" si="21"/>
        <v>9</v>
      </c>
      <c r="BK26" s="20">
        <f t="shared" si="22"/>
        <v>20</v>
      </c>
      <c r="BL26" s="18">
        <f t="shared" si="23"/>
        <v>14</v>
      </c>
      <c r="BN26" s="85">
        <f>IF('Intro &amp; Setup'!BX18="", "", 'Intro &amp; Setup'!BX18)</f>
        <v>47</v>
      </c>
      <c r="BO26" s="86">
        <f>IF('Intro &amp; Setup'!BY18="", "", 'Intro &amp; Setup'!BY18)</f>
        <v>87</v>
      </c>
      <c r="BP26" s="86">
        <f>IF('Intro &amp; Setup'!BZ18="", "", 'Intro &amp; Setup'!BZ18)</f>
        <v>45</v>
      </c>
      <c r="BQ26" s="86">
        <f>IF('Intro &amp; Setup'!CA18="", "", 'Intro &amp; Setup'!CA18)</f>
        <v>65</v>
      </c>
      <c r="BR26" s="86">
        <f>IF('Intro &amp; Setup'!CB18="", "", 'Intro &amp; Setup'!CB18)</f>
        <v>14</v>
      </c>
      <c r="BS26" s="86">
        <f>IF('Intro &amp; Setup'!CC18="", "", 'Intro &amp; Setup'!CC18)</f>
        <v>95</v>
      </c>
      <c r="BT26" s="86">
        <f>IF('Intro &amp; Setup'!CD18="", "", 'Intro &amp; Setup'!CD18)</f>
        <v>69</v>
      </c>
      <c r="BU26" s="87">
        <f>IF('Intro &amp; Setup'!CE18="", "", 'Intro &amp; Setup'!CE18)</f>
        <v>2</v>
      </c>
      <c r="BV26" s="89">
        <f>IF('Intro &amp; Setup'!CF18="", "", 'Intro &amp; Setup'!CF18)</f>
        <v>43</v>
      </c>
      <c r="BX26" s="7">
        <f t="shared" si="24"/>
        <v>13</v>
      </c>
      <c r="BZ26" s="8" t="str">
        <f t="shared" ca="1" si="10"/>
        <v/>
      </c>
      <c r="CA26" s="8">
        <v>1</v>
      </c>
      <c r="CB26" s="24" t="str">
        <f t="shared" ca="1" si="1"/>
        <v/>
      </c>
      <c r="CC26" s="24" t="e">
        <f t="shared" ca="1" si="11"/>
        <v>#N/A</v>
      </c>
      <c r="CD26" s="25" t="e">
        <f t="shared" ca="1" si="2"/>
        <v>#N/A</v>
      </c>
      <c r="CE26" s="25" t="e">
        <f t="shared" ca="1" si="3"/>
        <v>#N/A</v>
      </c>
      <c r="CF26" s="25" t="e">
        <f t="shared" ca="1" si="4"/>
        <v>#N/A</v>
      </c>
      <c r="CG26" s="25" t="e">
        <f t="shared" ca="1" si="5"/>
        <v>#N/A</v>
      </c>
      <c r="CH26" s="25" t="e">
        <f t="shared" ca="1" si="6"/>
        <v>#N/A</v>
      </c>
      <c r="CI26" s="25" t="e">
        <f t="shared" ca="1" si="7"/>
        <v>#N/A</v>
      </c>
      <c r="CJ26" s="19" t="e">
        <f t="shared" ca="1" si="8"/>
        <v>#N/A</v>
      </c>
      <c r="CK26" s="8" t="e">
        <f t="shared" ca="1" si="9"/>
        <v>#N/A</v>
      </c>
      <c r="CL26" s="8" t="e">
        <f t="shared" ca="1" si="12"/>
        <v>#N/A</v>
      </c>
      <c r="CN26" s="7" t="e">
        <f ca="1">IF($BC25=1, "X", IF($CN25="X", IF(COUNTIF($CN$10:$CN25, "X")&gt;=6, "", "X"), ""))</f>
        <v>#VALUE!</v>
      </c>
      <c r="CO26" s="7" t="e">
        <f ca="1">IF($BC25=1, "X", IF($CO25="X", IF(COUNTIF($CO$10:$CO25, "X")&gt;=12, "", "X"), ""))</f>
        <v>#VALUE!</v>
      </c>
      <c r="CQ26" s="23" t="e">
        <f t="shared" ca="1" si="28"/>
        <v>#VALUE!</v>
      </c>
      <c r="CR26" s="20" t="e">
        <f t="shared" ca="1" si="25"/>
        <v>#VALUE!</v>
      </c>
      <c r="CS26" s="20" t="e">
        <f t="shared" ca="1" si="25"/>
        <v>#VALUE!</v>
      </c>
      <c r="CT26" s="20" t="e">
        <f t="shared" ca="1" si="25"/>
        <v>#VALUE!</v>
      </c>
      <c r="CU26" s="20" t="e">
        <f t="shared" ca="1" si="25"/>
        <v>#VALUE!</v>
      </c>
      <c r="CV26" s="20" t="e">
        <f t="shared" ca="1" si="25"/>
        <v>#VALUE!</v>
      </c>
      <c r="CW26" s="20" t="e">
        <f t="shared" ca="1" si="25"/>
        <v>#VALUE!</v>
      </c>
      <c r="CX26" s="18" t="e">
        <f t="shared" ca="1" si="25"/>
        <v>#VALUE!</v>
      </c>
      <c r="CZ26" s="23" t="e">
        <f t="shared" ca="1" si="29"/>
        <v>#VALUE!</v>
      </c>
      <c r="DA26" s="20" t="e">
        <f t="shared" ca="1" si="26"/>
        <v>#VALUE!</v>
      </c>
      <c r="DB26" s="20" t="e">
        <f t="shared" ca="1" si="26"/>
        <v>#VALUE!</v>
      </c>
      <c r="DC26" s="20" t="e">
        <f t="shared" ca="1" si="26"/>
        <v>#VALUE!</v>
      </c>
      <c r="DD26" s="20" t="e">
        <f t="shared" ca="1" si="26"/>
        <v>#VALUE!</v>
      </c>
      <c r="DE26" s="20" t="e">
        <f t="shared" ca="1" si="26"/>
        <v>#VALUE!</v>
      </c>
      <c r="DF26" s="20" t="e">
        <f t="shared" ca="1" si="26"/>
        <v>#VALUE!</v>
      </c>
      <c r="DG26" s="18" t="e">
        <f t="shared" ca="1" si="26"/>
        <v>#VALUE!</v>
      </c>
    </row>
    <row r="27" spans="1:111" x14ac:dyDescent="0.55000000000000004">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BA27" s="15" t="e">
        <f t="shared" si="27"/>
        <v>#VALUE!</v>
      </c>
      <c r="BB27" s="7" t="e">
        <f t="shared" si="14"/>
        <v>#VALUE!</v>
      </c>
      <c r="BC27" s="18" t="e">
        <f t="shared" ca="1" si="15"/>
        <v>#VALUE!</v>
      </c>
      <c r="BE27" s="23">
        <f t="shared" si="16"/>
        <v>9</v>
      </c>
      <c r="BF27" s="20">
        <f t="shared" si="17"/>
        <v>18</v>
      </c>
      <c r="BG27" s="20">
        <f t="shared" si="18"/>
        <v>11</v>
      </c>
      <c r="BH27" s="20">
        <f t="shared" si="19"/>
        <v>18</v>
      </c>
      <c r="BI27" s="20">
        <f t="shared" si="20"/>
        <v>7</v>
      </c>
      <c r="BJ27" s="20">
        <f t="shared" si="21"/>
        <v>7</v>
      </c>
      <c r="BK27" s="20">
        <f t="shared" si="22"/>
        <v>18</v>
      </c>
      <c r="BL27" s="18">
        <f t="shared" si="23"/>
        <v>15</v>
      </c>
      <c r="BN27" s="85">
        <f>IF('Intro &amp; Setup'!BX19="", "", 'Intro &amp; Setup'!BX19)</f>
        <v>83</v>
      </c>
      <c r="BO27" s="86">
        <f>IF('Intro &amp; Setup'!BY19="", "", 'Intro &amp; Setup'!BY19)</f>
        <v>92</v>
      </c>
      <c r="BP27" s="86">
        <f>IF('Intro &amp; Setup'!BZ19="", "", 'Intro &amp; Setup'!BZ19)</f>
        <v>20</v>
      </c>
      <c r="BQ27" s="86">
        <f>IF('Intro &amp; Setup'!CA19="", "", 'Intro &amp; Setup'!CA19)</f>
        <v>24</v>
      </c>
      <c r="BR27" s="86">
        <f>IF('Intro &amp; Setup'!CB19="", "", 'Intro &amp; Setup'!CB19)</f>
        <v>13</v>
      </c>
      <c r="BS27" s="86">
        <f>IF('Intro &amp; Setup'!CC19="", "", 'Intro &amp; Setup'!CC19)</f>
        <v>2</v>
      </c>
      <c r="BT27" s="86">
        <f>IF('Intro &amp; Setup'!CD19="", "", 'Intro &amp; Setup'!CD19)</f>
        <v>9</v>
      </c>
      <c r="BU27" s="87">
        <f>IF('Intro &amp; Setup'!CE19="", "", 'Intro &amp; Setup'!CE19)</f>
        <v>76</v>
      </c>
      <c r="BV27" s="89">
        <f>IF('Intro &amp; Setup'!CF19="", "", 'Intro &amp; Setup'!CF19)</f>
        <v>53</v>
      </c>
      <c r="BX27" s="7">
        <f t="shared" si="24"/>
        <v>13</v>
      </c>
      <c r="CN27" s="7" t="e">
        <f ca="1">IF($BC26=1, "X", IF($CN26="X", IF(COUNTIF($CN$10:$CN26, "X")&gt;=6, "", "X"), ""))</f>
        <v>#VALUE!</v>
      </c>
      <c r="CO27" s="7" t="e">
        <f ca="1">IF($BC26=1, "X", IF($CO26="X", IF(COUNTIF($CO$10:$CO26, "X")&gt;=12, "", "X"), ""))</f>
        <v>#VALUE!</v>
      </c>
      <c r="CQ27" s="23" t="e">
        <f t="shared" ca="1" si="28"/>
        <v>#VALUE!</v>
      </c>
      <c r="CR27" s="20" t="e">
        <f t="shared" ref="CR27:CR90" ca="1" si="30">IF($CN27="X", IF($BV27&lt;=10, IF(BO27&lt;4, 4, IF(BO27&gt;97, 97,BO27)), BO27), "")</f>
        <v>#VALUE!</v>
      </c>
      <c r="CS27" s="20" t="e">
        <f t="shared" ref="CS27:CS90" ca="1" si="31">IF($CN27="X", IF($BV27&lt;=10, IF(BP27&lt;4, 4, IF(BP27&gt;97, 97,BP27)), BP27), "")</f>
        <v>#VALUE!</v>
      </c>
      <c r="CT27" s="20" t="e">
        <f t="shared" ref="CT27:CT90" ca="1" si="32">IF($CN27="X", IF($BV27&lt;=10, IF(BQ27&lt;4, 4, IF(BQ27&gt;97, 97,BQ27)), BQ27), "")</f>
        <v>#VALUE!</v>
      </c>
      <c r="CU27" s="20" t="e">
        <f t="shared" ref="CU27:CU90" ca="1" si="33">IF($CN27="X", IF($BV27&lt;=10, IF(BR27&lt;4, 4, IF(BR27&gt;97, 97,BR27)), BR27), "")</f>
        <v>#VALUE!</v>
      </c>
      <c r="CV27" s="20" t="e">
        <f t="shared" ref="CV27:CV90" ca="1" si="34">IF($CN27="X", IF($BV27&lt;=10, IF(BS27&lt;4, 4, IF(BS27&gt;97, 97,BS27)), BS27), "")</f>
        <v>#VALUE!</v>
      </c>
      <c r="CW27" s="20" t="e">
        <f t="shared" ref="CW27:CW90" ca="1" si="35">IF($CN27="X", IF($BV27&lt;=10, IF(BT27&lt;4, 4, IF(BT27&gt;97, 97,BT27)), BT27), "")</f>
        <v>#VALUE!</v>
      </c>
      <c r="CX27" s="18" t="e">
        <f t="shared" ref="CX27:CX90" ca="1" si="36">IF($CN27="X", IF($BV27&lt;=10, IF(BU27&lt;4, 4, IF(BU27&gt;97, 97,BU27)), BU27), "")</f>
        <v>#VALUE!</v>
      </c>
      <c r="CZ27" s="23" t="e">
        <f t="shared" ca="1" si="29"/>
        <v>#VALUE!</v>
      </c>
      <c r="DA27" s="20" t="e">
        <f t="shared" ref="DA27:DA90" ca="1" si="37">IF($CO27="X", IF($BV27&lt;=10, IF(BO27&lt;4, 4, IF(BO27&gt;97, 97,BO27)), BO27), "")</f>
        <v>#VALUE!</v>
      </c>
      <c r="DB27" s="20" t="e">
        <f t="shared" ref="DB27:DB90" ca="1" si="38">IF($CO27="X", IF($BV27&lt;=10, IF(BP27&lt;4, 4, IF(BP27&gt;97, 97,BP27)), BP27), "")</f>
        <v>#VALUE!</v>
      </c>
      <c r="DC27" s="20" t="e">
        <f t="shared" ref="DC27:DC90" ca="1" si="39">IF($CO27="X", IF($BV27&lt;=10, IF(BQ27&lt;4, 4, IF(BQ27&gt;97, 97,BQ27)), BQ27), "")</f>
        <v>#VALUE!</v>
      </c>
      <c r="DD27" s="20" t="e">
        <f t="shared" ref="DD27:DD90" ca="1" si="40">IF($CO27="X", IF($BV27&lt;=10, IF(BR27&lt;4, 4, IF(BR27&gt;97, 97,BR27)), BR27), "")</f>
        <v>#VALUE!</v>
      </c>
      <c r="DE27" s="20" t="e">
        <f t="shared" ref="DE27:DE90" ca="1" si="41">IF($CO27="X", IF($BV27&lt;=10, IF(BS27&lt;4, 4, IF(BS27&gt;97, 97,BS27)), BS27), "")</f>
        <v>#VALUE!</v>
      </c>
      <c r="DF27" s="20" t="e">
        <f t="shared" ref="DF27:DF90" ca="1" si="42">IF($CO27="X", IF($BV27&lt;=10, IF(BT27&lt;4, 4, IF(BT27&gt;97, 97,BT27)), BT27), "")</f>
        <v>#VALUE!</v>
      </c>
      <c r="DG27" s="18" t="e">
        <f t="shared" ref="DG27:DG90" ca="1" si="43">IF($CO27="X", IF($BV27&lt;=10, IF(BU27&lt;4, 4, IF(BU27&gt;97, 97,BU27)), BU27), "")</f>
        <v>#VALUE!</v>
      </c>
    </row>
    <row r="28" spans="1:111" x14ac:dyDescent="0.55000000000000004">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BA28" s="15" t="e">
        <f t="shared" si="27"/>
        <v>#VALUE!</v>
      </c>
      <c r="BB28" s="7" t="e">
        <f t="shared" si="14"/>
        <v>#VALUE!</v>
      </c>
      <c r="BC28" s="18" t="e">
        <f t="shared" ca="1" si="15"/>
        <v>#VALUE!</v>
      </c>
      <c r="BE28" s="23">
        <f t="shared" si="16"/>
        <v>8</v>
      </c>
      <c r="BF28" s="20">
        <f t="shared" si="17"/>
        <v>18</v>
      </c>
      <c r="BG28" s="20">
        <f t="shared" si="18"/>
        <v>10</v>
      </c>
      <c r="BH28" s="20">
        <f t="shared" si="19"/>
        <v>17</v>
      </c>
      <c r="BI28" s="20">
        <f t="shared" si="20"/>
        <v>6</v>
      </c>
      <c r="BJ28" s="20">
        <f t="shared" si="21"/>
        <v>19</v>
      </c>
      <c r="BK28" s="20">
        <f t="shared" si="22"/>
        <v>16</v>
      </c>
      <c r="BL28" s="18">
        <f t="shared" si="23"/>
        <v>16</v>
      </c>
      <c r="BN28" s="85">
        <f>IF('Intro &amp; Setup'!BX20="", "", 'Intro &amp; Setup'!BX20)</f>
        <v>12</v>
      </c>
      <c r="BO28" s="86">
        <f>IF('Intro &amp; Setup'!BY20="", "", 'Intro &amp; Setup'!BY20)</f>
        <v>55</v>
      </c>
      <c r="BP28" s="86">
        <f>IF('Intro &amp; Setup'!BZ20="", "", 'Intro &amp; Setup'!BZ20)</f>
        <v>13</v>
      </c>
      <c r="BQ28" s="86">
        <f>IF('Intro &amp; Setup'!CA20="", "", 'Intro &amp; Setup'!CA20)</f>
        <v>15</v>
      </c>
      <c r="BR28" s="86">
        <f>IF('Intro &amp; Setup'!CB20="", "", 'Intro &amp; Setup'!CB20)</f>
        <v>34</v>
      </c>
      <c r="BS28" s="86">
        <f>IF('Intro &amp; Setup'!CC20="", "", 'Intro &amp; Setup'!CC20)</f>
        <v>100</v>
      </c>
      <c r="BT28" s="86">
        <f>IF('Intro &amp; Setup'!CD20="", "", 'Intro &amp; Setup'!CD20)</f>
        <v>5</v>
      </c>
      <c r="BU28" s="87">
        <f>IF('Intro &amp; Setup'!CE20="", "", 'Intro &amp; Setup'!CE20)</f>
        <v>66</v>
      </c>
      <c r="BV28" s="89">
        <f>IF('Intro &amp; Setup'!CF20="", "", 'Intro &amp; Setup'!CF20)</f>
        <v>12</v>
      </c>
      <c r="BX28" s="7">
        <f t="shared" si="24"/>
        <v>14</v>
      </c>
      <c r="CN28" s="7" t="e">
        <f ca="1">IF($BC27=1, "X", IF($CN27="X", IF(COUNTIF($CN$10:$CN27, "X")&gt;=6, "", "X"), ""))</f>
        <v>#VALUE!</v>
      </c>
      <c r="CO28" s="7" t="e">
        <f ca="1">IF($BC27=1, "X", IF($CO27="X", IF(COUNTIF($CO$10:$CO27, "X")&gt;=12, "", "X"), ""))</f>
        <v>#VALUE!</v>
      </c>
      <c r="CQ28" s="23" t="e">
        <f t="shared" ca="1" si="28"/>
        <v>#VALUE!</v>
      </c>
      <c r="CR28" s="20" t="e">
        <f t="shared" ca="1" si="30"/>
        <v>#VALUE!</v>
      </c>
      <c r="CS28" s="20" t="e">
        <f t="shared" ca="1" si="31"/>
        <v>#VALUE!</v>
      </c>
      <c r="CT28" s="20" t="e">
        <f t="shared" ca="1" si="32"/>
        <v>#VALUE!</v>
      </c>
      <c r="CU28" s="20" t="e">
        <f t="shared" ca="1" si="33"/>
        <v>#VALUE!</v>
      </c>
      <c r="CV28" s="20" t="e">
        <f t="shared" ca="1" si="34"/>
        <v>#VALUE!</v>
      </c>
      <c r="CW28" s="20" t="e">
        <f t="shared" ca="1" si="35"/>
        <v>#VALUE!</v>
      </c>
      <c r="CX28" s="18" t="e">
        <f t="shared" ca="1" si="36"/>
        <v>#VALUE!</v>
      </c>
      <c r="CZ28" s="23" t="e">
        <f t="shared" ca="1" si="29"/>
        <v>#VALUE!</v>
      </c>
      <c r="DA28" s="20" t="e">
        <f t="shared" ca="1" si="37"/>
        <v>#VALUE!</v>
      </c>
      <c r="DB28" s="20" t="e">
        <f t="shared" ca="1" si="38"/>
        <v>#VALUE!</v>
      </c>
      <c r="DC28" s="20" t="e">
        <f t="shared" ca="1" si="39"/>
        <v>#VALUE!</v>
      </c>
      <c r="DD28" s="20" t="e">
        <f t="shared" ca="1" si="40"/>
        <v>#VALUE!</v>
      </c>
      <c r="DE28" s="20" t="e">
        <f t="shared" ca="1" si="41"/>
        <v>#VALUE!</v>
      </c>
      <c r="DF28" s="20" t="e">
        <f t="shared" ca="1" si="42"/>
        <v>#VALUE!</v>
      </c>
      <c r="DG28" s="18" t="e">
        <f t="shared" ca="1" si="43"/>
        <v>#VALUE!</v>
      </c>
    </row>
    <row r="29" spans="1:111" x14ac:dyDescent="0.55000000000000004">
      <c r="A29" s="11"/>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1"/>
      <c r="BA29" s="15" t="e">
        <f t="shared" si="27"/>
        <v>#VALUE!</v>
      </c>
      <c r="BB29" s="7" t="e">
        <f t="shared" si="14"/>
        <v>#VALUE!</v>
      </c>
      <c r="BC29" s="18" t="e">
        <f t="shared" ca="1" si="15"/>
        <v>#VALUE!</v>
      </c>
      <c r="BE29" s="23">
        <f t="shared" si="16"/>
        <v>9</v>
      </c>
      <c r="BF29" s="20">
        <f t="shared" si="17"/>
        <v>17</v>
      </c>
      <c r="BG29" s="20">
        <f t="shared" si="18"/>
        <v>11</v>
      </c>
      <c r="BH29" s="20">
        <f t="shared" si="19"/>
        <v>16</v>
      </c>
      <c r="BI29" s="20">
        <f t="shared" si="20"/>
        <v>6</v>
      </c>
      <c r="BJ29" s="20">
        <f t="shared" si="21"/>
        <v>18</v>
      </c>
      <c r="BK29" s="20">
        <f t="shared" si="22"/>
        <v>15</v>
      </c>
      <c r="BL29" s="18">
        <f t="shared" si="23"/>
        <v>15</v>
      </c>
      <c r="BN29" s="85">
        <f>IF('Intro &amp; Setup'!BX21="", "", 'Intro &amp; Setup'!BX21)</f>
        <v>68</v>
      </c>
      <c r="BO29" s="86">
        <f>IF('Intro &amp; Setup'!BY21="", "", 'Intro &amp; Setup'!BY21)</f>
        <v>20</v>
      </c>
      <c r="BP29" s="86">
        <f>IF('Intro &amp; Setup'!BZ21="", "", 'Intro &amp; Setup'!BZ21)</f>
        <v>84</v>
      </c>
      <c r="BQ29" s="86">
        <f>IF('Intro &amp; Setup'!CA21="", "", 'Intro &amp; Setup'!CA21)</f>
        <v>18</v>
      </c>
      <c r="BR29" s="86">
        <f>IF('Intro &amp; Setup'!CB21="", "", 'Intro &amp; Setup'!CB21)</f>
        <v>52</v>
      </c>
      <c r="BS29" s="86">
        <f>IF('Intro &amp; Setup'!CC21="", "", 'Intro &amp; Setup'!CC21)</f>
        <v>19</v>
      </c>
      <c r="BT29" s="86">
        <f>IF('Intro &amp; Setup'!CD21="", "", 'Intro &amp; Setup'!CD21)</f>
        <v>36</v>
      </c>
      <c r="BU29" s="87">
        <f>IF('Intro &amp; Setup'!CE21="", "", 'Intro &amp; Setup'!CE21)</f>
        <v>22</v>
      </c>
      <c r="BV29" s="89">
        <f>IF('Intro &amp; Setup'!CF21="", "", 'Intro &amp; Setup'!CF21)</f>
        <v>8</v>
      </c>
      <c r="BX29" s="7">
        <f t="shared" si="24"/>
        <v>13</v>
      </c>
      <c r="CN29" s="7" t="e">
        <f ca="1">IF($BC28=1, "X", IF($CN28="X", IF(COUNTIF($CN$10:$CN28, "X")&gt;=6, "", "X"), ""))</f>
        <v>#VALUE!</v>
      </c>
      <c r="CO29" s="7" t="e">
        <f ca="1">IF($BC28=1, "X", IF($CO28="X", IF(COUNTIF($CO$10:$CO28, "X")&gt;=12, "", "X"), ""))</f>
        <v>#VALUE!</v>
      </c>
      <c r="CQ29" s="23" t="e">
        <f t="shared" ca="1" si="28"/>
        <v>#VALUE!</v>
      </c>
      <c r="CR29" s="20" t="e">
        <f t="shared" ca="1" si="30"/>
        <v>#VALUE!</v>
      </c>
      <c r="CS29" s="20" t="e">
        <f t="shared" ca="1" si="31"/>
        <v>#VALUE!</v>
      </c>
      <c r="CT29" s="20" t="e">
        <f t="shared" ca="1" si="32"/>
        <v>#VALUE!</v>
      </c>
      <c r="CU29" s="20" t="e">
        <f t="shared" ca="1" si="33"/>
        <v>#VALUE!</v>
      </c>
      <c r="CV29" s="20" t="e">
        <f t="shared" ca="1" si="34"/>
        <v>#VALUE!</v>
      </c>
      <c r="CW29" s="20" t="e">
        <f t="shared" ca="1" si="35"/>
        <v>#VALUE!</v>
      </c>
      <c r="CX29" s="18" t="e">
        <f t="shared" ca="1" si="36"/>
        <v>#VALUE!</v>
      </c>
      <c r="CZ29" s="23" t="e">
        <f t="shared" ca="1" si="29"/>
        <v>#VALUE!</v>
      </c>
      <c r="DA29" s="20" t="e">
        <f t="shared" ca="1" si="37"/>
        <v>#VALUE!</v>
      </c>
      <c r="DB29" s="20" t="e">
        <f t="shared" ca="1" si="38"/>
        <v>#VALUE!</v>
      </c>
      <c r="DC29" s="20" t="e">
        <f t="shared" ca="1" si="39"/>
        <v>#VALUE!</v>
      </c>
      <c r="DD29" s="20" t="e">
        <f t="shared" ca="1" si="40"/>
        <v>#VALUE!</v>
      </c>
      <c r="DE29" s="20" t="e">
        <f t="shared" ca="1" si="41"/>
        <v>#VALUE!</v>
      </c>
      <c r="DF29" s="20" t="e">
        <f t="shared" ca="1" si="42"/>
        <v>#VALUE!</v>
      </c>
      <c r="DG29" s="18" t="e">
        <f t="shared" ca="1" si="43"/>
        <v>#VALUE!</v>
      </c>
    </row>
    <row r="30" spans="1:111" x14ac:dyDescent="0.55000000000000004">
      <c r="A30" s="11"/>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1"/>
      <c r="BA30" s="15" t="e">
        <f t="shared" si="27"/>
        <v>#VALUE!</v>
      </c>
      <c r="BB30" s="7" t="e">
        <f t="shared" si="14"/>
        <v>#VALUE!</v>
      </c>
      <c r="BC30" s="18" t="e">
        <f t="shared" ca="1" si="15"/>
        <v>#VALUE!</v>
      </c>
      <c r="BE30" s="23">
        <f t="shared" si="16"/>
        <v>8</v>
      </c>
      <c r="BF30" s="20">
        <f t="shared" si="17"/>
        <v>18</v>
      </c>
      <c r="BG30" s="20">
        <f t="shared" si="18"/>
        <v>13</v>
      </c>
      <c r="BH30" s="20">
        <f t="shared" si="19"/>
        <v>17</v>
      </c>
      <c r="BI30" s="20">
        <f t="shared" si="20"/>
        <v>5</v>
      </c>
      <c r="BJ30" s="20">
        <f t="shared" si="21"/>
        <v>17</v>
      </c>
      <c r="BK30" s="20">
        <f t="shared" si="22"/>
        <v>15</v>
      </c>
      <c r="BL30" s="18">
        <f t="shared" si="23"/>
        <v>19</v>
      </c>
      <c r="BN30" s="85">
        <f>IF('Intro &amp; Setup'!BX22="", "", 'Intro &amp; Setup'!BX22)</f>
        <v>30</v>
      </c>
      <c r="BO30" s="86">
        <f>IF('Intro &amp; Setup'!BY22="", "", 'Intro &amp; Setup'!BY22)</f>
        <v>70</v>
      </c>
      <c r="BP30" s="86">
        <f>IF('Intro &amp; Setup'!BZ22="", "", 'Intro &amp; Setup'!BZ22)</f>
        <v>99</v>
      </c>
      <c r="BQ30" s="86">
        <f>IF('Intro &amp; Setup'!CA22="", "", 'Intro &amp; Setup'!CA22)</f>
        <v>66</v>
      </c>
      <c r="BR30" s="86">
        <f>IF('Intro &amp; Setup'!CB22="", "", 'Intro &amp; Setup'!CB22)</f>
        <v>25</v>
      </c>
      <c r="BS30" s="86">
        <f>IF('Intro &amp; Setup'!CC22="", "", 'Intro &amp; Setup'!CC22)</f>
        <v>27</v>
      </c>
      <c r="BT30" s="86">
        <f>IF('Intro &amp; Setup'!CD22="", "", 'Intro &amp; Setup'!CD22)</f>
        <v>54</v>
      </c>
      <c r="BU30" s="87">
        <f>IF('Intro &amp; Setup'!CE22="", "", 'Intro &amp; Setup'!CE22)</f>
        <v>100</v>
      </c>
      <c r="BV30" s="89">
        <f>IF('Intro &amp; Setup'!CF22="", "", 'Intro &amp; Setup'!CF22)</f>
        <v>43</v>
      </c>
      <c r="BX30" s="7">
        <f t="shared" si="24"/>
        <v>14</v>
      </c>
      <c r="CN30" s="7" t="e">
        <f ca="1">IF($BC29=1, "X", IF($CN29="X", IF(COUNTIF($CN$10:$CN29, "X")&gt;=6, "", "X"), ""))</f>
        <v>#VALUE!</v>
      </c>
      <c r="CO30" s="7" t="e">
        <f ca="1">IF($BC29=1, "X", IF($CO29="X", IF(COUNTIF($CO$10:$CO29, "X")&gt;=12, "", "X"), ""))</f>
        <v>#VALUE!</v>
      </c>
      <c r="CQ30" s="23" t="e">
        <f t="shared" ca="1" si="28"/>
        <v>#VALUE!</v>
      </c>
      <c r="CR30" s="20" t="e">
        <f t="shared" ca="1" si="30"/>
        <v>#VALUE!</v>
      </c>
      <c r="CS30" s="20" t="e">
        <f t="shared" ca="1" si="31"/>
        <v>#VALUE!</v>
      </c>
      <c r="CT30" s="20" t="e">
        <f t="shared" ca="1" si="32"/>
        <v>#VALUE!</v>
      </c>
      <c r="CU30" s="20" t="e">
        <f t="shared" ca="1" si="33"/>
        <v>#VALUE!</v>
      </c>
      <c r="CV30" s="20" t="e">
        <f t="shared" ca="1" si="34"/>
        <v>#VALUE!</v>
      </c>
      <c r="CW30" s="20" t="e">
        <f t="shared" ca="1" si="35"/>
        <v>#VALUE!</v>
      </c>
      <c r="CX30" s="18" t="e">
        <f t="shared" ca="1" si="36"/>
        <v>#VALUE!</v>
      </c>
      <c r="CZ30" s="23" t="e">
        <f t="shared" ca="1" si="29"/>
        <v>#VALUE!</v>
      </c>
      <c r="DA30" s="20" t="e">
        <f t="shared" ca="1" si="37"/>
        <v>#VALUE!</v>
      </c>
      <c r="DB30" s="20" t="e">
        <f t="shared" ca="1" si="38"/>
        <v>#VALUE!</v>
      </c>
      <c r="DC30" s="20" t="e">
        <f t="shared" ca="1" si="39"/>
        <v>#VALUE!</v>
      </c>
      <c r="DD30" s="20" t="e">
        <f t="shared" ca="1" si="40"/>
        <v>#VALUE!</v>
      </c>
      <c r="DE30" s="20" t="e">
        <f t="shared" ca="1" si="41"/>
        <v>#VALUE!</v>
      </c>
      <c r="DF30" s="20" t="e">
        <f t="shared" ca="1" si="42"/>
        <v>#VALUE!</v>
      </c>
      <c r="DG30" s="18" t="e">
        <f t="shared" ca="1" si="43"/>
        <v>#VALUE!</v>
      </c>
    </row>
    <row r="31" spans="1:111" x14ac:dyDescent="0.55000000000000004">
      <c r="A31" s="11"/>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1"/>
      <c r="BA31" s="15" t="e">
        <f t="shared" si="27"/>
        <v>#VALUE!</v>
      </c>
      <c r="BB31" s="7" t="e">
        <f t="shared" si="14"/>
        <v>#VALUE!</v>
      </c>
      <c r="BC31" s="18" t="e">
        <f t="shared" ca="1" si="15"/>
        <v>#VALUE!</v>
      </c>
      <c r="BE31" s="23">
        <f t="shared" si="16"/>
        <v>8</v>
      </c>
      <c r="BF31" s="20">
        <f t="shared" si="17"/>
        <v>16</v>
      </c>
      <c r="BG31" s="20">
        <f t="shared" si="18"/>
        <v>12</v>
      </c>
      <c r="BH31" s="20">
        <f t="shared" si="19"/>
        <v>18</v>
      </c>
      <c r="BI31" s="20">
        <f t="shared" si="20"/>
        <v>5</v>
      </c>
      <c r="BJ31" s="20">
        <f t="shared" si="21"/>
        <v>18</v>
      </c>
      <c r="BK31" s="20">
        <f t="shared" si="22"/>
        <v>14</v>
      </c>
      <c r="BL31" s="18">
        <f t="shared" si="23"/>
        <v>18</v>
      </c>
      <c r="BN31" s="85">
        <f>IF('Intro &amp; Setup'!BX23="", "", 'Intro &amp; Setup'!BX23)</f>
        <v>50</v>
      </c>
      <c r="BO31" s="86">
        <f>IF('Intro &amp; Setup'!BY23="", "", 'Intro &amp; Setup'!BY23)</f>
        <v>9</v>
      </c>
      <c r="BP31" s="86">
        <f>IF('Intro &amp; Setup'!BZ23="", "", 'Intro &amp; Setup'!BZ23)</f>
        <v>12</v>
      </c>
      <c r="BQ31" s="86">
        <f>IF('Intro &amp; Setup'!CA23="", "", 'Intro &amp; Setup'!CA23)</f>
        <v>69</v>
      </c>
      <c r="BR31" s="86">
        <f>IF('Intro &amp; Setup'!CB23="", "", 'Intro &amp; Setup'!CB23)</f>
        <v>57</v>
      </c>
      <c r="BS31" s="86">
        <f>IF('Intro &amp; Setup'!CC23="", "", 'Intro &amp; Setup'!CC23)</f>
        <v>70</v>
      </c>
      <c r="BT31" s="86">
        <f>IF('Intro &amp; Setup'!CD23="", "", 'Intro &amp; Setup'!CD23)</f>
        <v>24</v>
      </c>
      <c r="BU31" s="87">
        <f>IF('Intro &amp; Setup'!CE23="", "", 'Intro &amp; Setup'!CE23)</f>
        <v>33</v>
      </c>
      <c r="BV31" s="89">
        <f>IF('Intro &amp; Setup'!CF23="", "", 'Intro &amp; Setup'!CF23)</f>
        <v>70</v>
      </c>
      <c r="BX31" s="7">
        <f t="shared" si="24"/>
        <v>14</v>
      </c>
      <c r="CN31" s="7" t="e">
        <f ca="1">IF($BC30=1, "X", IF($CN30="X", IF(COUNTIF($CN$10:$CN30, "X")&gt;=6, "", "X"), ""))</f>
        <v>#VALUE!</v>
      </c>
      <c r="CO31" s="7" t="e">
        <f ca="1">IF($BC30=1, "X", IF($CO30="X", IF(COUNTIF($CO$10:$CO30, "X")&gt;=12, "", "X"), ""))</f>
        <v>#VALUE!</v>
      </c>
      <c r="CQ31" s="23" t="e">
        <f t="shared" ca="1" si="28"/>
        <v>#VALUE!</v>
      </c>
      <c r="CR31" s="20" t="e">
        <f t="shared" ca="1" si="30"/>
        <v>#VALUE!</v>
      </c>
      <c r="CS31" s="20" t="e">
        <f t="shared" ca="1" si="31"/>
        <v>#VALUE!</v>
      </c>
      <c r="CT31" s="20" t="e">
        <f t="shared" ca="1" si="32"/>
        <v>#VALUE!</v>
      </c>
      <c r="CU31" s="20" t="e">
        <f t="shared" ca="1" si="33"/>
        <v>#VALUE!</v>
      </c>
      <c r="CV31" s="20" t="e">
        <f t="shared" ca="1" si="34"/>
        <v>#VALUE!</v>
      </c>
      <c r="CW31" s="20" t="e">
        <f t="shared" ca="1" si="35"/>
        <v>#VALUE!</v>
      </c>
      <c r="CX31" s="18" t="e">
        <f t="shared" ca="1" si="36"/>
        <v>#VALUE!</v>
      </c>
      <c r="CZ31" s="23" t="e">
        <f t="shared" ca="1" si="29"/>
        <v>#VALUE!</v>
      </c>
      <c r="DA31" s="20" t="e">
        <f t="shared" ca="1" si="37"/>
        <v>#VALUE!</v>
      </c>
      <c r="DB31" s="20" t="e">
        <f t="shared" ca="1" si="38"/>
        <v>#VALUE!</v>
      </c>
      <c r="DC31" s="20" t="e">
        <f t="shared" ca="1" si="39"/>
        <v>#VALUE!</v>
      </c>
      <c r="DD31" s="20" t="e">
        <f t="shared" ca="1" si="40"/>
        <v>#VALUE!</v>
      </c>
      <c r="DE31" s="20" t="e">
        <f t="shared" ca="1" si="41"/>
        <v>#VALUE!</v>
      </c>
      <c r="DF31" s="20" t="e">
        <f t="shared" ca="1" si="42"/>
        <v>#VALUE!</v>
      </c>
      <c r="DG31" s="18" t="e">
        <f t="shared" ca="1" si="43"/>
        <v>#VALUE!</v>
      </c>
    </row>
    <row r="32" spans="1:111" x14ac:dyDescent="0.55000000000000004">
      <c r="A32" s="11"/>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1"/>
      <c r="BA32" s="15" t="e">
        <f t="shared" si="27"/>
        <v>#VALUE!</v>
      </c>
      <c r="BB32" s="7" t="e">
        <f t="shared" si="14"/>
        <v>#VALUE!</v>
      </c>
      <c r="BC32" s="18" t="e">
        <f t="shared" ca="1" si="15"/>
        <v>#VALUE!</v>
      </c>
      <c r="BE32" s="23">
        <f t="shared" si="16"/>
        <v>7</v>
      </c>
      <c r="BF32" s="20">
        <f t="shared" si="17"/>
        <v>16</v>
      </c>
      <c r="BG32" s="20">
        <f t="shared" si="18"/>
        <v>14</v>
      </c>
      <c r="BH32" s="20">
        <f t="shared" si="19"/>
        <v>18</v>
      </c>
      <c r="BI32" s="20">
        <f t="shared" si="20"/>
        <v>4</v>
      </c>
      <c r="BJ32" s="20">
        <f t="shared" si="21"/>
        <v>18</v>
      </c>
      <c r="BK32" s="20">
        <f t="shared" si="22"/>
        <v>14</v>
      </c>
      <c r="BL32" s="18">
        <f t="shared" si="23"/>
        <v>18</v>
      </c>
      <c r="BN32" s="85">
        <f>IF('Intro &amp; Setup'!BX24="", "", 'Intro &amp; Setup'!BX24)</f>
        <v>26</v>
      </c>
      <c r="BO32" s="86">
        <f>IF('Intro &amp; Setup'!BY24="", "", 'Intro &amp; Setup'!BY24)</f>
        <v>60</v>
      </c>
      <c r="BP32" s="86">
        <f>IF('Intro &amp; Setup'!BZ24="", "", 'Intro &amp; Setup'!BZ24)</f>
        <v>99</v>
      </c>
      <c r="BQ32" s="86">
        <f>IF('Intro &amp; Setup'!CA24="", "", 'Intro &amp; Setup'!CA24)</f>
        <v>54</v>
      </c>
      <c r="BR32" s="86">
        <f>IF('Intro &amp; Setup'!CB24="", "", 'Intro &amp; Setup'!CB24)</f>
        <v>13</v>
      </c>
      <c r="BS32" s="86">
        <f>IF('Intro &amp; Setup'!CC24="", "", 'Intro &amp; Setup'!CC24)</f>
        <v>45</v>
      </c>
      <c r="BT32" s="86">
        <f>IF('Intro &amp; Setup'!CD24="", "", 'Intro &amp; Setup'!CD24)</f>
        <v>38</v>
      </c>
      <c r="BU32" s="87">
        <f>IF('Intro &amp; Setup'!CE24="", "", 'Intro &amp; Setup'!CE24)</f>
        <v>60</v>
      </c>
      <c r="BV32" s="89">
        <f>IF('Intro &amp; Setup'!CF24="", "", 'Intro &amp; Setup'!CF24)</f>
        <v>98</v>
      </c>
      <c r="BX32" s="7">
        <f t="shared" si="24"/>
        <v>14</v>
      </c>
      <c r="CN32" s="7" t="e">
        <f ca="1">IF($BC31=1, "X", IF($CN31="X", IF(COUNTIF($CN$10:$CN31, "X")&gt;=6, "", "X"), ""))</f>
        <v>#VALUE!</v>
      </c>
      <c r="CO32" s="7" t="e">
        <f ca="1">IF($BC31=1, "X", IF($CO31="X", IF(COUNTIF($CO$10:$CO31, "X")&gt;=12, "", "X"), ""))</f>
        <v>#VALUE!</v>
      </c>
      <c r="CQ32" s="23" t="e">
        <f t="shared" ca="1" si="28"/>
        <v>#VALUE!</v>
      </c>
      <c r="CR32" s="20" t="e">
        <f t="shared" ca="1" si="30"/>
        <v>#VALUE!</v>
      </c>
      <c r="CS32" s="20" t="e">
        <f t="shared" ca="1" si="31"/>
        <v>#VALUE!</v>
      </c>
      <c r="CT32" s="20" t="e">
        <f t="shared" ca="1" si="32"/>
        <v>#VALUE!</v>
      </c>
      <c r="CU32" s="20" t="e">
        <f t="shared" ca="1" si="33"/>
        <v>#VALUE!</v>
      </c>
      <c r="CV32" s="20" t="e">
        <f t="shared" ca="1" si="34"/>
        <v>#VALUE!</v>
      </c>
      <c r="CW32" s="20" t="e">
        <f t="shared" ca="1" si="35"/>
        <v>#VALUE!</v>
      </c>
      <c r="CX32" s="18" t="e">
        <f t="shared" ca="1" si="36"/>
        <v>#VALUE!</v>
      </c>
      <c r="CZ32" s="23" t="e">
        <f t="shared" ca="1" si="29"/>
        <v>#VALUE!</v>
      </c>
      <c r="DA32" s="20" t="e">
        <f t="shared" ca="1" si="37"/>
        <v>#VALUE!</v>
      </c>
      <c r="DB32" s="20" t="e">
        <f t="shared" ca="1" si="38"/>
        <v>#VALUE!</v>
      </c>
      <c r="DC32" s="20" t="e">
        <f t="shared" ca="1" si="39"/>
        <v>#VALUE!</v>
      </c>
      <c r="DD32" s="20" t="e">
        <f t="shared" ca="1" si="40"/>
        <v>#VALUE!</v>
      </c>
      <c r="DE32" s="20" t="e">
        <f t="shared" ca="1" si="41"/>
        <v>#VALUE!</v>
      </c>
      <c r="DF32" s="20" t="e">
        <f t="shared" ca="1" si="42"/>
        <v>#VALUE!</v>
      </c>
      <c r="DG32" s="18" t="e">
        <f t="shared" ca="1" si="43"/>
        <v>#VALUE!</v>
      </c>
    </row>
    <row r="33" spans="1:111" x14ac:dyDescent="0.55000000000000004">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BA33" s="15" t="e">
        <f t="shared" si="27"/>
        <v>#VALUE!</v>
      </c>
      <c r="BB33" s="7" t="e">
        <f t="shared" si="14"/>
        <v>#VALUE!</v>
      </c>
      <c r="BC33" s="18" t="e">
        <f t="shared" ca="1" si="15"/>
        <v>#VALUE!</v>
      </c>
      <c r="BE33" s="23">
        <f t="shared" si="16"/>
        <v>8</v>
      </c>
      <c r="BF33" s="20">
        <f t="shared" si="17"/>
        <v>16</v>
      </c>
      <c r="BG33" s="20">
        <f t="shared" si="18"/>
        <v>13</v>
      </c>
      <c r="BH33" s="20">
        <f t="shared" si="19"/>
        <v>20</v>
      </c>
      <c r="BI33" s="20">
        <f t="shared" si="20"/>
        <v>3</v>
      </c>
      <c r="BJ33" s="20">
        <f t="shared" si="21"/>
        <v>3</v>
      </c>
      <c r="BK33" s="20">
        <f t="shared" si="22"/>
        <v>13</v>
      </c>
      <c r="BL33" s="18">
        <f t="shared" si="23"/>
        <v>19</v>
      </c>
      <c r="BN33" s="85">
        <f>IF('Intro &amp; Setup'!BX25="", "", 'Intro &amp; Setup'!BX25)</f>
        <v>87</v>
      </c>
      <c r="BO33" s="86">
        <f>IF('Intro &amp; Setup'!BY25="", "", 'Intro &amp; Setup'!BY25)</f>
        <v>59</v>
      </c>
      <c r="BP33" s="86">
        <f>IF('Intro &amp; Setup'!BZ25="", "", 'Intro &amp; Setup'!BZ25)</f>
        <v>26</v>
      </c>
      <c r="BQ33" s="86">
        <f>IF('Intro &amp; Setup'!CA25="", "", 'Intro &amp; Setup'!CA25)</f>
        <v>91</v>
      </c>
      <c r="BR33" s="86">
        <f>IF('Intro &amp; Setup'!CB25="", "", 'Intro &amp; Setup'!CB25)</f>
        <v>35</v>
      </c>
      <c r="BS33" s="86">
        <f>IF('Intro &amp; Setup'!CC25="", "", 'Intro &amp; Setup'!CC25)</f>
        <v>1</v>
      </c>
      <c r="BT33" s="86">
        <f>IF('Intro &amp; Setup'!CD25="", "", 'Intro &amp; Setup'!CD25)</f>
        <v>17</v>
      </c>
      <c r="BU33" s="87">
        <f>IF('Intro &amp; Setup'!CE25="", "", 'Intro &amp; Setup'!CE25)</f>
        <v>77</v>
      </c>
      <c r="BV33" s="89">
        <f>IF('Intro &amp; Setup'!CF25="", "", 'Intro &amp; Setup'!CF25)</f>
        <v>13</v>
      </c>
      <c r="BX33" s="7">
        <f t="shared" si="24"/>
        <v>12</v>
      </c>
      <c r="CN33" s="7" t="e">
        <f ca="1">IF($BC32=1, "X", IF($CN32="X", IF(COUNTIF($CN$10:$CN32, "X")&gt;=6, "", "X"), ""))</f>
        <v>#VALUE!</v>
      </c>
      <c r="CO33" s="7" t="e">
        <f ca="1">IF($BC32=1, "X", IF($CO32="X", IF(COUNTIF($CO$10:$CO32, "X")&gt;=12, "", "X"), ""))</f>
        <v>#VALUE!</v>
      </c>
      <c r="CQ33" s="23" t="e">
        <f t="shared" ca="1" si="28"/>
        <v>#VALUE!</v>
      </c>
      <c r="CR33" s="20" t="e">
        <f t="shared" ca="1" si="30"/>
        <v>#VALUE!</v>
      </c>
      <c r="CS33" s="20" t="e">
        <f t="shared" ca="1" si="31"/>
        <v>#VALUE!</v>
      </c>
      <c r="CT33" s="20" t="e">
        <f t="shared" ca="1" si="32"/>
        <v>#VALUE!</v>
      </c>
      <c r="CU33" s="20" t="e">
        <f t="shared" ca="1" si="33"/>
        <v>#VALUE!</v>
      </c>
      <c r="CV33" s="20" t="e">
        <f t="shared" ca="1" si="34"/>
        <v>#VALUE!</v>
      </c>
      <c r="CW33" s="20" t="e">
        <f t="shared" ca="1" si="35"/>
        <v>#VALUE!</v>
      </c>
      <c r="CX33" s="18" t="e">
        <f t="shared" ca="1" si="36"/>
        <v>#VALUE!</v>
      </c>
      <c r="CZ33" s="23" t="e">
        <f t="shared" ca="1" si="29"/>
        <v>#VALUE!</v>
      </c>
      <c r="DA33" s="20" t="e">
        <f t="shared" ca="1" si="37"/>
        <v>#VALUE!</v>
      </c>
      <c r="DB33" s="20" t="e">
        <f t="shared" ca="1" si="38"/>
        <v>#VALUE!</v>
      </c>
      <c r="DC33" s="20" t="e">
        <f t="shared" ca="1" si="39"/>
        <v>#VALUE!</v>
      </c>
      <c r="DD33" s="20" t="e">
        <f t="shared" ca="1" si="40"/>
        <v>#VALUE!</v>
      </c>
      <c r="DE33" s="20" t="e">
        <f t="shared" ca="1" si="41"/>
        <v>#VALUE!</v>
      </c>
      <c r="DF33" s="20" t="e">
        <f t="shared" ca="1" si="42"/>
        <v>#VALUE!</v>
      </c>
      <c r="DG33" s="18" t="e">
        <f t="shared" ca="1" si="43"/>
        <v>#VALUE!</v>
      </c>
    </row>
    <row r="34" spans="1:111" hidden="1" x14ac:dyDescent="0.55000000000000004">
      <c r="BA34" s="15" t="e">
        <f t="shared" si="27"/>
        <v>#VALUE!</v>
      </c>
      <c r="BB34" s="7" t="e">
        <f t="shared" si="14"/>
        <v>#VALUE!</v>
      </c>
      <c r="BC34" s="18" t="e">
        <f t="shared" ca="1" si="15"/>
        <v>#VALUE!</v>
      </c>
      <c r="BE34" s="23">
        <f t="shared" si="16"/>
        <v>8</v>
      </c>
      <c r="BF34" s="20">
        <f t="shared" si="17"/>
        <v>15</v>
      </c>
      <c r="BG34" s="20">
        <f t="shared" si="18"/>
        <v>14</v>
      </c>
      <c r="BH34" s="20">
        <f t="shared" si="19"/>
        <v>20</v>
      </c>
      <c r="BI34" s="20">
        <f t="shared" si="20"/>
        <v>2</v>
      </c>
      <c r="BJ34" s="20">
        <f t="shared" si="21"/>
        <v>4</v>
      </c>
      <c r="BK34" s="20">
        <f t="shared" si="22"/>
        <v>13</v>
      </c>
      <c r="BL34" s="18">
        <f t="shared" si="23"/>
        <v>20</v>
      </c>
      <c r="BN34" s="85">
        <f>IF('Intro &amp; Setup'!BX26="", "", 'Intro &amp; Setup'!BX26)</f>
        <v>52</v>
      </c>
      <c r="BO34" s="86">
        <f>IF('Intro &amp; Setup'!BY26="", "", 'Intro &amp; Setup'!BY26)</f>
        <v>19</v>
      </c>
      <c r="BP34" s="86">
        <f>IF('Intro &amp; Setup'!BZ26="", "", 'Intro &amp; Setup'!BZ26)</f>
        <v>70</v>
      </c>
      <c r="BQ34" s="86">
        <f>IF('Intro &amp; Setup'!CA26="", "", 'Intro &amp; Setup'!CA26)</f>
        <v>94</v>
      </c>
      <c r="BR34" s="86">
        <f>IF('Intro &amp; Setup'!CB26="", "", 'Intro &amp; Setup'!CB26)</f>
        <v>35</v>
      </c>
      <c r="BS34" s="86">
        <f>IF('Intro &amp; Setup'!CC26="", "", 'Intro &amp; Setup'!CC26)</f>
        <v>71</v>
      </c>
      <c r="BT34" s="86">
        <f>IF('Intro &amp; Setup'!CD26="", "", 'Intro &amp; Setup'!CD26)</f>
        <v>60</v>
      </c>
      <c r="BU34" s="87">
        <f>IF('Intro &amp; Setup'!CE26="", "", 'Intro &amp; Setup'!CE26)</f>
        <v>77</v>
      </c>
      <c r="BV34" s="89">
        <f>IF('Intro &amp; Setup'!CF26="", "", 'Intro &amp; Setup'!CF26)</f>
        <v>94</v>
      </c>
      <c r="BX34" s="7">
        <f t="shared" si="24"/>
        <v>12</v>
      </c>
      <c r="CN34" s="7" t="e">
        <f ca="1">IF($BC33=1, "X", IF($CN33="X", IF(COUNTIF($CN$10:$CN33, "X")&gt;=6, "", "X"), ""))</f>
        <v>#VALUE!</v>
      </c>
      <c r="CO34" s="7" t="e">
        <f ca="1">IF($BC33=1, "X", IF($CO33="X", IF(COUNTIF($CO$10:$CO33, "X")&gt;=12, "", "X"), ""))</f>
        <v>#VALUE!</v>
      </c>
      <c r="CQ34" s="23" t="e">
        <f t="shared" ca="1" si="28"/>
        <v>#VALUE!</v>
      </c>
      <c r="CR34" s="20" t="e">
        <f t="shared" ca="1" si="30"/>
        <v>#VALUE!</v>
      </c>
      <c r="CS34" s="20" t="e">
        <f t="shared" ca="1" si="31"/>
        <v>#VALUE!</v>
      </c>
      <c r="CT34" s="20" t="e">
        <f t="shared" ca="1" si="32"/>
        <v>#VALUE!</v>
      </c>
      <c r="CU34" s="20" t="e">
        <f t="shared" ca="1" si="33"/>
        <v>#VALUE!</v>
      </c>
      <c r="CV34" s="20" t="e">
        <f t="shared" ca="1" si="34"/>
        <v>#VALUE!</v>
      </c>
      <c r="CW34" s="20" t="e">
        <f t="shared" ca="1" si="35"/>
        <v>#VALUE!</v>
      </c>
      <c r="CX34" s="18" t="e">
        <f t="shared" ca="1" si="36"/>
        <v>#VALUE!</v>
      </c>
      <c r="CZ34" s="23" t="e">
        <f t="shared" ca="1" si="29"/>
        <v>#VALUE!</v>
      </c>
      <c r="DA34" s="20" t="e">
        <f t="shared" ca="1" si="37"/>
        <v>#VALUE!</v>
      </c>
      <c r="DB34" s="20" t="e">
        <f t="shared" ca="1" si="38"/>
        <v>#VALUE!</v>
      </c>
      <c r="DC34" s="20" t="e">
        <f t="shared" ca="1" si="39"/>
        <v>#VALUE!</v>
      </c>
      <c r="DD34" s="20" t="e">
        <f t="shared" ca="1" si="40"/>
        <v>#VALUE!</v>
      </c>
      <c r="DE34" s="20" t="e">
        <f t="shared" ca="1" si="41"/>
        <v>#VALUE!</v>
      </c>
      <c r="DF34" s="20" t="e">
        <f t="shared" ca="1" si="42"/>
        <v>#VALUE!</v>
      </c>
      <c r="DG34" s="18" t="e">
        <f t="shared" ca="1" si="43"/>
        <v>#VALUE!</v>
      </c>
    </row>
    <row r="35" spans="1:111" hidden="1" x14ac:dyDescent="0.55000000000000004">
      <c r="BA35" s="15" t="e">
        <f t="shared" si="27"/>
        <v>#VALUE!</v>
      </c>
      <c r="BB35" s="7" t="e">
        <f t="shared" si="14"/>
        <v>#VALUE!</v>
      </c>
      <c r="BC35" s="18" t="e">
        <f t="shared" ca="1" si="15"/>
        <v>#VALUE!</v>
      </c>
      <c r="BE35" s="23">
        <f t="shared" si="16"/>
        <v>9</v>
      </c>
      <c r="BF35" s="20">
        <f t="shared" si="17"/>
        <v>15</v>
      </c>
      <c r="BG35" s="20">
        <f t="shared" si="18"/>
        <v>16</v>
      </c>
      <c r="BH35" s="20">
        <f t="shared" si="19"/>
        <v>20</v>
      </c>
      <c r="BI35" s="20">
        <f t="shared" si="20"/>
        <v>2</v>
      </c>
      <c r="BJ35" s="20">
        <f t="shared" si="21"/>
        <v>5</v>
      </c>
      <c r="BK35" s="20">
        <f t="shared" si="22"/>
        <v>13</v>
      </c>
      <c r="BL35" s="18">
        <f t="shared" si="23"/>
        <v>20</v>
      </c>
      <c r="BN35" s="85">
        <f>IF('Intro &amp; Setup'!BX27="", "", 'Intro &amp; Setup'!BX27)</f>
        <v>84</v>
      </c>
      <c r="BO35" s="86">
        <f>IF('Intro &amp; Setup'!BY27="", "", 'Intro &amp; Setup'!BY27)</f>
        <v>55</v>
      </c>
      <c r="BP35" s="86">
        <f>IF('Intro &amp; Setup'!BZ27="", "", 'Intro &amp; Setup'!BZ27)</f>
        <v>91</v>
      </c>
      <c r="BQ35" s="86">
        <f>IF('Intro &amp; Setup'!CA27="", "", 'Intro &amp; Setup'!CA27)</f>
        <v>49</v>
      </c>
      <c r="BR35" s="86">
        <f>IF('Intro &amp; Setup'!CB27="", "", 'Intro &amp; Setup'!CB27)</f>
        <v>47</v>
      </c>
      <c r="BS35" s="86">
        <f>IF('Intro &amp; Setup'!CC27="", "", 'Intro &amp; Setup'!CC27)</f>
        <v>75</v>
      </c>
      <c r="BT35" s="86">
        <f>IF('Intro &amp; Setup'!CD27="", "", 'Intro &amp; Setup'!CD27)</f>
        <v>46</v>
      </c>
      <c r="BU35" s="87">
        <f>IF('Intro &amp; Setup'!CE27="", "", 'Intro &amp; Setup'!CE27)</f>
        <v>40</v>
      </c>
      <c r="BV35" s="89">
        <f>IF('Intro &amp; Setup'!CF27="", "", 'Intro &amp; Setup'!CF27)</f>
        <v>58</v>
      </c>
      <c r="BX35" s="7">
        <f t="shared" si="24"/>
        <v>13</v>
      </c>
      <c r="CN35" s="7" t="e">
        <f ca="1">IF($BC34=1, "X", IF($CN34="X", IF(COUNTIF($CN$10:$CN34, "X")&gt;=6, "", "X"), ""))</f>
        <v>#VALUE!</v>
      </c>
      <c r="CO35" s="7" t="e">
        <f ca="1">IF($BC34=1, "X", IF($CO34="X", IF(COUNTIF($CO$10:$CO34, "X")&gt;=12, "", "X"), ""))</f>
        <v>#VALUE!</v>
      </c>
      <c r="CQ35" s="23" t="e">
        <f t="shared" ca="1" si="28"/>
        <v>#VALUE!</v>
      </c>
      <c r="CR35" s="20" t="e">
        <f t="shared" ca="1" si="30"/>
        <v>#VALUE!</v>
      </c>
      <c r="CS35" s="20" t="e">
        <f t="shared" ca="1" si="31"/>
        <v>#VALUE!</v>
      </c>
      <c r="CT35" s="20" t="e">
        <f t="shared" ca="1" si="32"/>
        <v>#VALUE!</v>
      </c>
      <c r="CU35" s="20" t="e">
        <f t="shared" ca="1" si="33"/>
        <v>#VALUE!</v>
      </c>
      <c r="CV35" s="20" t="e">
        <f t="shared" ca="1" si="34"/>
        <v>#VALUE!</v>
      </c>
      <c r="CW35" s="20" t="e">
        <f t="shared" ca="1" si="35"/>
        <v>#VALUE!</v>
      </c>
      <c r="CX35" s="18" t="e">
        <f t="shared" ca="1" si="36"/>
        <v>#VALUE!</v>
      </c>
      <c r="CZ35" s="23" t="e">
        <f t="shared" ca="1" si="29"/>
        <v>#VALUE!</v>
      </c>
      <c r="DA35" s="20" t="e">
        <f t="shared" ca="1" si="37"/>
        <v>#VALUE!</v>
      </c>
      <c r="DB35" s="20" t="e">
        <f t="shared" ca="1" si="38"/>
        <v>#VALUE!</v>
      </c>
      <c r="DC35" s="20" t="e">
        <f t="shared" ca="1" si="39"/>
        <v>#VALUE!</v>
      </c>
      <c r="DD35" s="20" t="e">
        <f t="shared" ca="1" si="40"/>
        <v>#VALUE!</v>
      </c>
      <c r="DE35" s="20" t="e">
        <f t="shared" ca="1" si="41"/>
        <v>#VALUE!</v>
      </c>
      <c r="DF35" s="20" t="e">
        <f t="shared" ca="1" si="42"/>
        <v>#VALUE!</v>
      </c>
      <c r="DG35" s="18" t="e">
        <f t="shared" ca="1" si="43"/>
        <v>#VALUE!</v>
      </c>
    </row>
    <row r="36" spans="1:111" hidden="1" x14ac:dyDescent="0.55000000000000004">
      <c r="BA36" s="15" t="e">
        <f t="shared" si="27"/>
        <v>#VALUE!</v>
      </c>
      <c r="BB36" s="7" t="e">
        <f t="shared" si="14"/>
        <v>#VALUE!</v>
      </c>
      <c r="BC36" s="18" t="e">
        <f t="shared" ca="1" si="15"/>
        <v>#VALUE!</v>
      </c>
      <c r="BE36" s="23">
        <f t="shared" si="16"/>
        <v>10</v>
      </c>
      <c r="BF36" s="20">
        <f t="shared" si="17"/>
        <v>13</v>
      </c>
      <c r="BG36" s="20">
        <f t="shared" si="18"/>
        <v>16</v>
      </c>
      <c r="BH36" s="20">
        <f t="shared" si="19"/>
        <v>20</v>
      </c>
      <c r="BI36" s="20">
        <f t="shared" si="20"/>
        <v>4</v>
      </c>
      <c r="BJ36" s="20">
        <f t="shared" si="21"/>
        <v>7</v>
      </c>
      <c r="BK36" s="20">
        <f t="shared" si="22"/>
        <v>14</v>
      </c>
      <c r="BL36" s="18">
        <f t="shared" si="23"/>
        <v>20</v>
      </c>
      <c r="BN36" s="85">
        <f>IF('Intro &amp; Setup'!BX28="", "", 'Intro &amp; Setup'!BX28)</f>
        <v>64</v>
      </c>
      <c r="BO36" s="86">
        <f>IF('Intro &amp; Setup'!BY28="", "", 'Intro &amp; Setup'!BY28)</f>
        <v>10</v>
      </c>
      <c r="BP36" s="86">
        <f>IF('Intro &amp; Setup'!BZ28="", "", 'Intro &amp; Setup'!BZ28)</f>
        <v>59</v>
      </c>
      <c r="BQ36" s="86">
        <f>IF('Intro &amp; Setup'!CA28="", "", 'Intro &amp; Setup'!CA28)</f>
        <v>89</v>
      </c>
      <c r="BR36" s="86">
        <f>IF('Intro &amp; Setup'!CB28="", "", 'Intro &amp; Setup'!CB28)</f>
        <v>95</v>
      </c>
      <c r="BS36" s="86">
        <f>IF('Intro &amp; Setup'!CC28="", "", 'Intro &amp; Setup'!CC28)</f>
        <v>99</v>
      </c>
      <c r="BT36" s="86">
        <f>IF('Intro &amp; Setup'!CD28="", "", 'Intro &amp; Setup'!CD28)</f>
        <v>70</v>
      </c>
      <c r="BU36" s="87">
        <f>IF('Intro &amp; Setup'!CE28="", "", 'Intro &amp; Setup'!CE28)</f>
        <v>99</v>
      </c>
      <c r="BV36" s="89">
        <f>IF('Intro &amp; Setup'!CF28="", "", 'Intro &amp; Setup'!CF28)</f>
        <v>71</v>
      </c>
      <c r="BX36" s="7">
        <f t="shared" si="24"/>
        <v>13</v>
      </c>
      <c r="CN36" s="7" t="e">
        <f ca="1">IF($BC35=1, "X", IF($CN35="X", IF(COUNTIF($CN$10:$CN35, "X")&gt;=6, "", "X"), ""))</f>
        <v>#VALUE!</v>
      </c>
      <c r="CO36" s="7" t="e">
        <f ca="1">IF($BC35=1, "X", IF($CO35="X", IF(COUNTIF($CO$10:$CO35, "X")&gt;=12, "", "X"), ""))</f>
        <v>#VALUE!</v>
      </c>
      <c r="CQ36" s="23" t="e">
        <f t="shared" ca="1" si="28"/>
        <v>#VALUE!</v>
      </c>
      <c r="CR36" s="20" t="e">
        <f t="shared" ca="1" si="30"/>
        <v>#VALUE!</v>
      </c>
      <c r="CS36" s="20" t="e">
        <f t="shared" ca="1" si="31"/>
        <v>#VALUE!</v>
      </c>
      <c r="CT36" s="20" t="e">
        <f t="shared" ca="1" si="32"/>
        <v>#VALUE!</v>
      </c>
      <c r="CU36" s="20" t="e">
        <f t="shared" ca="1" si="33"/>
        <v>#VALUE!</v>
      </c>
      <c r="CV36" s="20" t="e">
        <f t="shared" ca="1" si="34"/>
        <v>#VALUE!</v>
      </c>
      <c r="CW36" s="20" t="e">
        <f t="shared" ca="1" si="35"/>
        <v>#VALUE!</v>
      </c>
      <c r="CX36" s="18" t="e">
        <f t="shared" ca="1" si="36"/>
        <v>#VALUE!</v>
      </c>
      <c r="CZ36" s="23" t="e">
        <f t="shared" ca="1" si="29"/>
        <v>#VALUE!</v>
      </c>
      <c r="DA36" s="20" t="e">
        <f t="shared" ca="1" si="37"/>
        <v>#VALUE!</v>
      </c>
      <c r="DB36" s="20" t="e">
        <f t="shared" ca="1" si="38"/>
        <v>#VALUE!</v>
      </c>
      <c r="DC36" s="20" t="e">
        <f t="shared" ca="1" si="39"/>
        <v>#VALUE!</v>
      </c>
      <c r="DD36" s="20" t="e">
        <f t="shared" ca="1" si="40"/>
        <v>#VALUE!</v>
      </c>
      <c r="DE36" s="20" t="e">
        <f t="shared" ca="1" si="41"/>
        <v>#VALUE!</v>
      </c>
      <c r="DF36" s="20" t="e">
        <f t="shared" ca="1" si="42"/>
        <v>#VALUE!</v>
      </c>
      <c r="DG36" s="18" t="e">
        <f t="shared" ca="1" si="43"/>
        <v>#VALUE!</v>
      </c>
    </row>
    <row r="37" spans="1:111" hidden="1" x14ac:dyDescent="0.55000000000000004">
      <c r="BA37" s="15" t="e">
        <f t="shared" si="27"/>
        <v>#VALUE!</v>
      </c>
      <c r="BB37" s="7" t="e">
        <f t="shared" si="14"/>
        <v>#VALUE!</v>
      </c>
      <c r="BC37" s="18" t="e">
        <f t="shared" ca="1" si="15"/>
        <v>#VALUE!</v>
      </c>
      <c r="BE37" s="23">
        <f t="shared" si="16"/>
        <v>10</v>
      </c>
      <c r="BF37" s="20">
        <f t="shared" si="17"/>
        <v>12</v>
      </c>
      <c r="BG37" s="20">
        <f t="shared" si="18"/>
        <v>16</v>
      </c>
      <c r="BH37" s="20">
        <f t="shared" si="19"/>
        <v>20</v>
      </c>
      <c r="BI37" s="20">
        <f t="shared" si="20"/>
        <v>2</v>
      </c>
      <c r="BJ37" s="20">
        <f t="shared" si="21"/>
        <v>7</v>
      </c>
      <c r="BK37" s="20">
        <f t="shared" si="22"/>
        <v>13</v>
      </c>
      <c r="BL37" s="18">
        <f t="shared" si="23"/>
        <v>20</v>
      </c>
      <c r="BN37" s="85">
        <f>IF('Intro &amp; Setup'!BX29="", "", 'Intro &amp; Setup'!BX29)</f>
        <v>46</v>
      </c>
      <c r="BO37" s="86">
        <f>IF('Intro &amp; Setup'!BY29="", "", 'Intro &amp; Setup'!BY29)</f>
        <v>16</v>
      </c>
      <c r="BP37" s="86">
        <f>IF('Intro &amp; Setup'!BZ29="", "", 'Intro &amp; Setup'!BZ29)</f>
        <v>46</v>
      </c>
      <c r="BQ37" s="86">
        <f>IF('Intro &amp; Setup'!CA29="", "", 'Intro &amp; Setup'!CA29)</f>
        <v>96</v>
      </c>
      <c r="BR37" s="86">
        <f>IF('Intro &amp; Setup'!CB29="", "", 'Intro &amp; Setup'!CB29)</f>
        <v>8</v>
      </c>
      <c r="BS37" s="86">
        <f>IF('Intro &amp; Setup'!CC29="", "", 'Intro &amp; Setup'!CC29)</f>
        <v>43</v>
      </c>
      <c r="BT37" s="86">
        <f>IF('Intro &amp; Setup'!CD29="", "", 'Intro &amp; Setup'!CD29)</f>
        <v>13</v>
      </c>
      <c r="BU37" s="87">
        <f>IF('Intro &amp; Setup'!CE29="", "", 'Intro &amp; Setup'!CE29)</f>
        <v>67</v>
      </c>
      <c r="BV37" s="89">
        <f>IF('Intro &amp; Setup'!CF29="", "", 'Intro &amp; Setup'!CF29)</f>
        <v>62</v>
      </c>
      <c r="BX37" s="7">
        <f t="shared" si="24"/>
        <v>13</v>
      </c>
      <c r="CN37" s="7" t="e">
        <f ca="1">IF($BC36=1, "X", IF($CN36="X", IF(COUNTIF($CN$10:$CN36, "X")&gt;=6, "", "X"), ""))</f>
        <v>#VALUE!</v>
      </c>
      <c r="CO37" s="7" t="e">
        <f ca="1">IF($BC36=1, "X", IF($CO36="X", IF(COUNTIF($CO$10:$CO36, "X")&gt;=12, "", "X"), ""))</f>
        <v>#VALUE!</v>
      </c>
      <c r="CQ37" s="23" t="e">
        <f t="shared" ca="1" si="28"/>
        <v>#VALUE!</v>
      </c>
      <c r="CR37" s="20" t="e">
        <f t="shared" ca="1" si="30"/>
        <v>#VALUE!</v>
      </c>
      <c r="CS37" s="20" t="e">
        <f t="shared" ca="1" si="31"/>
        <v>#VALUE!</v>
      </c>
      <c r="CT37" s="20" t="e">
        <f t="shared" ca="1" si="32"/>
        <v>#VALUE!</v>
      </c>
      <c r="CU37" s="20" t="e">
        <f t="shared" ca="1" si="33"/>
        <v>#VALUE!</v>
      </c>
      <c r="CV37" s="20" t="e">
        <f t="shared" ca="1" si="34"/>
        <v>#VALUE!</v>
      </c>
      <c r="CW37" s="20" t="e">
        <f t="shared" ca="1" si="35"/>
        <v>#VALUE!</v>
      </c>
      <c r="CX37" s="18" t="e">
        <f t="shared" ca="1" si="36"/>
        <v>#VALUE!</v>
      </c>
      <c r="CZ37" s="23" t="e">
        <f t="shared" ca="1" si="29"/>
        <v>#VALUE!</v>
      </c>
      <c r="DA37" s="20" t="e">
        <f t="shared" ca="1" si="37"/>
        <v>#VALUE!</v>
      </c>
      <c r="DB37" s="20" t="e">
        <f t="shared" ca="1" si="38"/>
        <v>#VALUE!</v>
      </c>
      <c r="DC37" s="20" t="e">
        <f t="shared" ca="1" si="39"/>
        <v>#VALUE!</v>
      </c>
      <c r="DD37" s="20" t="e">
        <f t="shared" ca="1" si="40"/>
        <v>#VALUE!</v>
      </c>
      <c r="DE37" s="20" t="e">
        <f t="shared" ca="1" si="41"/>
        <v>#VALUE!</v>
      </c>
      <c r="DF37" s="20" t="e">
        <f t="shared" ca="1" si="42"/>
        <v>#VALUE!</v>
      </c>
      <c r="DG37" s="18" t="e">
        <f t="shared" ca="1" si="43"/>
        <v>#VALUE!</v>
      </c>
    </row>
    <row r="38" spans="1:111" hidden="1" x14ac:dyDescent="0.55000000000000004">
      <c r="BA38" s="15" t="e">
        <f t="shared" si="27"/>
        <v>#VALUE!</v>
      </c>
      <c r="BB38" s="7" t="e">
        <f t="shared" si="14"/>
        <v>#VALUE!</v>
      </c>
      <c r="BC38" s="18" t="e">
        <f t="shared" ca="1" si="15"/>
        <v>#VALUE!</v>
      </c>
      <c r="BE38" s="23">
        <f t="shared" si="16"/>
        <v>8</v>
      </c>
      <c r="BF38" s="20">
        <f t="shared" si="17"/>
        <v>14</v>
      </c>
      <c r="BG38" s="20">
        <f t="shared" si="18"/>
        <v>16</v>
      </c>
      <c r="BH38" s="20">
        <f t="shared" si="19"/>
        <v>20</v>
      </c>
      <c r="BI38" s="20">
        <f t="shared" si="20"/>
        <v>3</v>
      </c>
      <c r="BJ38" s="20">
        <f t="shared" si="21"/>
        <v>6</v>
      </c>
      <c r="BK38" s="20">
        <f t="shared" si="22"/>
        <v>12</v>
      </c>
      <c r="BL38" s="18">
        <f t="shared" si="23"/>
        <v>18</v>
      </c>
      <c r="BN38" s="85">
        <f>IF('Intro &amp; Setup'!BX30="", "", 'Intro &amp; Setup'!BX30)</f>
        <v>7</v>
      </c>
      <c r="BO38" s="86">
        <f>IF('Intro &amp; Setup'!BY30="", "", 'Intro &amp; Setup'!BY30)</f>
        <v>91</v>
      </c>
      <c r="BP38" s="86">
        <f>IF('Intro &amp; Setup'!BZ30="", "", 'Intro &amp; Setup'!BZ30)</f>
        <v>41</v>
      </c>
      <c r="BQ38" s="86">
        <f>IF('Intro &amp; Setup'!CA30="", "", 'Intro &amp; Setup'!CA30)</f>
        <v>51</v>
      </c>
      <c r="BR38" s="86">
        <f>IF('Intro &amp; Setup'!CB30="", "", 'Intro &amp; Setup'!CB30)</f>
        <v>78</v>
      </c>
      <c r="BS38" s="86">
        <f>IF('Intro &amp; Setup'!CC30="", "", 'Intro &amp; Setup'!CC30)</f>
        <v>37</v>
      </c>
      <c r="BT38" s="86">
        <f>IF('Intro &amp; Setup'!CD30="", "", 'Intro &amp; Setup'!CD30)</f>
        <v>17</v>
      </c>
      <c r="BU38" s="87">
        <f>IF('Intro &amp; Setup'!CE30="", "", 'Intro &amp; Setup'!CE30)</f>
        <v>3</v>
      </c>
      <c r="BV38" s="89">
        <f>IF('Intro &amp; Setup'!CF30="", "", 'Intro &amp; Setup'!CF30)</f>
        <v>94</v>
      </c>
      <c r="BX38" s="7">
        <f t="shared" si="24"/>
        <v>12</v>
      </c>
      <c r="CN38" s="7" t="e">
        <f ca="1">IF($BC37=1, "X", IF($CN37="X", IF(COUNTIF($CN$10:$CN37, "X")&gt;=6, "", "X"), ""))</f>
        <v>#VALUE!</v>
      </c>
      <c r="CO38" s="7" t="e">
        <f ca="1">IF($BC37=1, "X", IF($CO37="X", IF(COUNTIF($CO$10:$CO37, "X")&gt;=12, "", "X"), ""))</f>
        <v>#VALUE!</v>
      </c>
      <c r="CQ38" s="23" t="e">
        <f t="shared" ca="1" si="28"/>
        <v>#VALUE!</v>
      </c>
      <c r="CR38" s="20" t="e">
        <f t="shared" ca="1" si="30"/>
        <v>#VALUE!</v>
      </c>
      <c r="CS38" s="20" t="e">
        <f t="shared" ca="1" si="31"/>
        <v>#VALUE!</v>
      </c>
      <c r="CT38" s="20" t="e">
        <f t="shared" ca="1" si="32"/>
        <v>#VALUE!</v>
      </c>
      <c r="CU38" s="20" t="e">
        <f t="shared" ca="1" si="33"/>
        <v>#VALUE!</v>
      </c>
      <c r="CV38" s="20" t="e">
        <f t="shared" ca="1" si="34"/>
        <v>#VALUE!</v>
      </c>
      <c r="CW38" s="20" t="e">
        <f t="shared" ca="1" si="35"/>
        <v>#VALUE!</v>
      </c>
      <c r="CX38" s="18" t="e">
        <f t="shared" ca="1" si="36"/>
        <v>#VALUE!</v>
      </c>
      <c r="CZ38" s="23" t="e">
        <f t="shared" ca="1" si="29"/>
        <v>#VALUE!</v>
      </c>
      <c r="DA38" s="20" t="e">
        <f t="shared" ca="1" si="37"/>
        <v>#VALUE!</v>
      </c>
      <c r="DB38" s="20" t="e">
        <f t="shared" ca="1" si="38"/>
        <v>#VALUE!</v>
      </c>
      <c r="DC38" s="20" t="e">
        <f t="shared" ca="1" si="39"/>
        <v>#VALUE!</v>
      </c>
      <c r="DD38" s="20" t="e">
        <f t="shared" ca="1" si="40"/>
        <v>#VALUE!</v>
      </c>
      <c r="DE38" s="20" t="e">
        <f t="shared" ca="1" si="41"/>
        <v>#VALUE!</v>
      </c>
      <c r="DF38" s="20" t="e">
        <f t="shared" ca="1" si="42"/>
        <v>#VALUE!</v>
      </c>
      <c r="DG38" s="18" t="e">
        <f t="shared" ca="1" si="43"/>
        <v>#VALUE!</v>
      </c>
    </row>
    <row r="39" spans="1:111" hidden="1" x14ac:dyDescent="0.55000000000000004">
      <c r="BA39" s="15" t="e">
        <f t="shared" si="27"/>
        <v>#VALUE!</v>
      </c>
      <c r="BB39" s="7" t="e">
        <f t="shared" si="14"/>
        <v>#VALUE!</v>
      </c>
      <c r="BC39" s="18" t="e">
        <f t="shared" ca="1" si="15"/>
        <v>#VALUE!</v>
      </c>
      <c r="BE39" s="23">
        <f t="shared" ref="BE39:BF54" si="44">IF(BN39=$BE$5, IF(MIN($BE38:$BL38)=1, 1, MIN($BE38:$BL38)-1), IF(BN39&lt;=$BF$5, IF(BE38+$BF$4&lt;1, 1, BE38+$BF$4), IF(BN39&lt;=$BG$5, IF(BE38+$BG$4&lt;1, 1, BE38+$BG$4), IF(BN39&lt;=$BH$5, BE38+$BH$4, IF(BN39&lt;=$BI$5, IF(BE38+$BI$4&gt;20, 20, BE38+$BI$4), IF(BN39&lt;=$BJ$5, IF(BE38+$BJ$4&gt;20, 20, BE38+$BJ$4), IF(BN39&lt;=$BK$5, IF(MAX($BE38:$BL38)=20, 20, MAX($BE38:$BL38)+1), "")))))))</f>
        <v>7</v>
      </c>
      <c r="BF39" s="20">
        <f t="shared" si="44"/>
        <v>15</v>
      </c>
      <c r="BG39" s="20">
        <f>IF(BP39=$BE$5, IF(MIN($BE38:$BL38)=1, 1, MIN($BE38:$BL38)-1), IF(BP39&lt;=$BF$5, IF(BG38+$BF$4&lt;1, 1, BG38+$BF$4), IF(BP39&lt;=$BG$5, IF(BG38+$BG$4&lt;1, 1, BG38+$BG$4), IF(BP39&lt;=$BH$5, BG38+$BH$4, IF(BP39&lt;=$BI$5, IF(BG38+$BI$4&gt;20, 20, BG38+$BI$4), IF(BP39&lt;=$BJ$5, IF(BG38+$BJ$4&gt;20, 20, BG38+$BJ$4), IF(BP39&lt;=$BK$5, IF(MAX($BE38:$BL38)=20, 20, MAX($BE38:$BL38)+1), "")))))))</f>
        <v>15</v>
      </c>
      <c r="BH39" s="20">
        <f t="shared" ref="BH39:BL54" si="45">IF(BQ39=$BE$5, IF(MIN($BE38:$BL38)=1, 1, MIN($BE38:$BL38)-1), IF(BQ39&lt;=$BF$5, IF(BH38+$BF$4&lt;1, 1, BH38+$BF$4), IF(BQ39&lt;=$BG$5, IF(BH38+$BG$4&lt;1, 1, BH38+$BG$4), IF(BQ39&lt;=$BH$5, BH38+$BH$4, IF(BQ39&lt;=$BI$5, IF(BH38+$BI$4&gt;20, 20, BH38+$BI$4), IF(BQ39&lt;=$BJ$5, IF(BH38+$BJ$4&gt;20, 20, BH38+$BJ$4), IF(BQ39&lt;=$BK$5, IF(MAX($BE38:$BL38)=20, 20, MAX($BE38:$BL38)+1), "")))))))</f>
        <v>18</v>
      </c>
      <c r="BI39" s="20">
        <f t="shared" si="45"/>
        <v>2</v>
      </c>
      <c r="BJ39" s="20">
        <f t="shared" si="45"/>
        <v>8</v>
      </c>
      <c r="BK39" s="20">
        <f t="shared" si="45"/>
        <v>14</v>
      </c>
      <c r="BL39" s="18">
        <f t="shared" si="45"/>
        <v>19</v>
      </c>
      <c r="BN39" s="85">
        <f>IF('Intro &amp; Setup'!BX31="", "", 'Intro &amp; Setup'!BX31)</f>
        <v>24</v>
      </c>
      <c r="BO39" s="86">
        <f>IF('Intro &amp; Setup'!BY31="", "", 'Intro &amp; Setup'!BY31)</f>
        <v>72</v>
      </c>
      <c r="BP39" s="86">
        <f>IF('Intro &amp; Setup'!BZ31="", "", 'Intro &amp; Setup'!BZ31)</f>
        <v>30</v>
      </c>
      <c r="BQ39" s="86">
        <f>IF('Intro &amp; Setup'!CA31="", "", 'Intro &amp; Setup'!CA31)</f>
        <v>6</v>
      </c>
      <c r="BR39" s="86">
        <f>IF('Intro &amp; Setup'!CB31="", "", 'Intro &amp; Setup'!CB31)</f>
        <v>13</v>
      </c>
      <c r="BS39" s="86">
        <f>IF('Intro &amp; Setup'!CC31="", "", 'Intro &amp; Setup'!CC31)</f>
        <v>94</v>
      </c>
      <c r="BT39" s="86">
        <f>IF('Intro &amp; Setup'!CD31="", "", 'Intro &amp; Setup'!CD31)</f>
        <v>92</v>
      </c>
      <c r="BU39" s="87">
        <f>IF('Intro &amp; Setup'!CE31="", "", 'Intro &amp; Setup'!CE31)</f>
        <v>69</v>
      </c>
      <c r="BV39" s="89">
        <f>IF('Intro &amp; Setup'!CF31="", "", 'Intro &amp; Setup'!CF31)</f>
        <v>84</v>
      </c>
      <c r="BX39" s="7">
        <f t="shared" si="24"/>
        <v>12</v>
      </c>
      <c r="CN39" s="7" t="e">
        <f ca="1">IF($BC38=1, "X", IF($CN38="X", IF(COUNTIF($CN$10:$CN38, "X")&gt;=6, "", "X"), ""))</f>
        <v>#VALUE!</v>
      </c>
      <c r="CO39" s="7" t="e">
        <f ca="1">IF($BC38=1, "X", IF($CO38="X", IF(COUNTIF($CO$10:$CO38, "X")&gt;=12, "", "X"), ""))</f>
        <v>#VALUE!</v>
      </c>
      <c r="CQ39" s="23" t="e">
        <f t="shared" ca="1" si="28"/>
        <v>#VALUE!</v>
      </c>
      <c r="CR39" s="20" t="e">
        <f t="shared" ca="1" si="30"/>
        <v>#VALUE!</v>
      </c>
      <c r="CS39" s="20" t="e">
        <f t="shared" ca="1" si="31"/>
        <v>#VALUE!</v>
      </c>
      <c r="CT39" s="20" t="e">
        <f t="shared" ca="1" si="32"/>
        <v>#VALUE!</v>
      </c>
      <c r="CU39" s="20" t="e">
        <f t="shared" ca="1" si="33"/>
        <v>#VALUE!</v>
      </c>
      <c r="CV39" s="20" t="e">
        <f t="shared" ca="1" si="34"/>
        <v>#VALUE!</v>
      </c>
      <c r="CW39" s="20" t="e">
        <f t="shared" ca="1" si="35"/>
        <v>#VALUE!</v>
      </c>
      <c r="CX39" s="18" t="e">
        <f t="shared" ca="1" si="36"/>
        <v>#VALUE!</v>
      </c>
      <c r="CZ39" s="23" t="e">
        <f t="shared" ca="1" si="29"/>
        <v>#VALUE!</v>
      </c>
      <c r="DA39" s="20" t="e">
        <f t="shared" ca="1" si="37"/>
        <v>#VALUE!</v>
      </c>
      <c r="DB39" s="20" t="e">
        <f t="shared" ca="1" si="38"/>
        <v>#VALUE!</v>
      </c>
      <c r="DC39" s="20" t="e">
        <f t="shared" ca="1" si="39"/>
        <v>#VALUE!</v>
      </c>
      <c r="DD39" s="20" t="e">
        <f t="shared" ca="1" si="40"/>
        <v>#VALUE!</v>
      </c>
      <c r="DE39" s="20" t="e">
        <f t="shared" ca="1" si="41"/>
        <v>#VALUE!</v>
      </c>
      <c r="DF39" s="20" t="e">
        <f t="shared" ca="1" si="42"/>
        <v>#VALUE!</v>
      </c>
      <c r="DG39" s="18" t="e">
        <f t="shared" ca="1" si="43"/>
        <v>#VALUE!</v>
      </c>
    </row>
    <row r="40" spans="1:111" hidden="1" x14ac:dyDescent="0.55000000000000004">
      <c r="BA40" s="15" t="e">
        <f t="shared" si="27"/>
        <v>#VALUE!</v>
      </c>
      <c r="BB40" s="7" t="e">
        <f t="shared" si="14"/>
        <v>#VALUE!</v>
      </c>
      <c r="BC40" s="18" t="e">
        <f t="shared" ca="1" si="15"/>
        <v>#VALUE!</v>
      </c>
      <c r="BE40" s="23">
        <f t="shared" si="44"/>
        <v>8</v>
      </c>
      <c r="BF40" s="20">
        <f t="shared" si="44"/>
        <v>16</v>
      </c>
      <c r="BG40" s="20">
        <f t="shared" ref="BG40:BG103" si="46">IF(BP40=$BE$5, IF(MIN($BE39:$BL39)=1, 1, MIN($BE39:$BL39)-1), IF(BP40&lt;=$BF$5, IF(BG39+$BF$4&lt;1, 1, BG39+$BF$4), IF(BP40&lt;=$BG$5, IF(BG39+$BG$4&lt;1, 1, BG39+$BG$4), IF(BP40&lt;=$BH$5, BG39+$BH$4, IF(BP40&lt;=$BI$5, IF(BG39+$BI$4&gt;20, 20, BG39+$BI$4), IF(BP40&lt;=$BJ$5, IF(BG39+$BJ$4&gt;20, 20, BG39+$BJ$4), IF(BP40&lt;=$BK$5, IF(MAX($BE39:$BL39)=20, 20, MAX($BE39:$BL39)+1), "")))))))</f>
        <v>14</v>
      </c>
      <c r="BH40" s="20">
        <f t="shared" si="45"/>
        <v>20</v>
      </c>
      <c r="BI40" s="20">
        <f t="shared" si="45"/>
        <v>1</v>
      </c>
      <c r="BJ40" s="20">
        <f t="shared" si="45"/>
        <v>9</v>
      </c>
      <c r="BK40" s="20">
        <f t="shared" si="45"/>
        <v>14</v>
      </c>
      <c r="BL40" s="18">
        <f t="shared" si="45"/>
        <v>18</v>
      </c>
      <c r="BN40" s="85">
        <f>IF('Intro &amp; Setup'!BX32="", "", 'Intro &amp; Setup'!BX32)</f>
        <v>86</v>
      </c>
      <c r="BO40" s="86">
        <f>IF('Intro &amp; Setup'!BY32="", "", 'Intro &amp; Setup'!BY32)</f>
        <v>79</v>
      </c>
      <c r="BP40" s="86">
        <f>IF('Intro &amp; Setup'!BZ32="", "", 'Intro &amp; Setup'!BZ32)</f>
        <v>16</v>
      </c>
      <c r="BQ40" s="86">
        <f>IF('Intro &amp; Setup'!CA32="", "", 'Intro &amp; Setup'!CA32)</f>
        <v>95</v>
      </c>
      <c r="BR40" s="86">
        <f>IF('Intro &amp; Setup'!CB32="", "", 'Intro &amp; Setup'!CB32)</f>
        <v>16</v>
      </c>
      <c r="BS40" s="86">
        <f>IF('Intro &amp; Setup'!CC32="", "", 'Intro &amp; Setup'!CC32)</f>
        <v>80</v>
      </c>
      <c r="BT40" s="86">
        <f>IF('Intro &amp; Setup'!CD32="", "", 'Intro &amp; Setup'!CD32)</f>
        <v>53</v>
      </c>
      <c r="BU40" s="87">
        <f>IF('Intro &amp; Setup'!CE32="", "", 'Intro &amp; Setup'!CE32)</f>
        <v>20</v>
      </c>
      <c r="BV40" s="89">
        <f>IF('Intro &amp; Setup'!CF32="", "", 'Intro &amp; Setup'!CF32)</f>
        <v>99</v>
      </c>
      <c r="BX40" s="7">
        <f t="shared" si="24"/>
        <v>13</v>
      </c>
      <c r="CN40" s="7" t="e">
        <f ca="1">IF($BC39=1, "X", IF($CN39="X", IF(COUNTIF($CN$10:$CN39, "X")&gt;=6, "", "X"), ""))</f>
        <v>#VALUE!</v>
      </c>
      <c r="CO40" s="7" t="e">
        <f ca="1">IF($BC39=1, "X", IF($CO39="X", IF(COUNTIF($CO$10:$CO39, "X")&gt;=12, "", "X"), ""))</f>
        <v>#VALUE!</v>
      </c>
      <c r="CQ40" s="23" t="e">
        <f t="shared" ca="1" si="28"/>
        <v>#VALUE!</v>
      </c>
      <c r="CR40" s="20" t="e">
        <f t="shared" ca="1" si="30"/>
        <v>#VALUE!</v>
      </c>
      <c r="CS40" s="20" t="e">
        <f t="shared" ca="1" si="31"/>
        <v>#VALUE!</v>
      </c>
      <c r="CT40" s="20" t="e">
        <f t="shared" ca="1" si="32"/>
        <v>#VALUE!</v>
      </c>
      <c r="CU40" s="20" t="e">
        <f t="shared" ca="1" si="33"/>
        <v>#VALUE!</v>
      </c>
      <c r="CV40" s="20" t="e">
        <f t="shared" ca="1" si="34"/>
        <v>#VALUE!</v>
      </c>
      <c r="CW40" s="20" t="e">
        <f t="shared" ca="1" si="35"/>
        <v>#VALUE!</v>
      </c>
      <c r="CX40" s="18" t="e">
        <f t="shared" ca="1" si="36"/>
        <v>#VALUE!</v>
      </c>
      <c r="CZ40" s="23" t="e">
        <f t="shared" ca="1" si="29"/>
        <v>#VALUE!</v>
      </c>
      <c r="DA40" s="20" t="e">
        <f t="shared" ca="1" si="37"/>
        <v>#VALUE!</v>
      </c>
      <c r="DB40" s="20" t="e">
        <f t="shared" ca="1" si="38"/>
        <v>#VALUE!</v>
      </c>
      <c r="DC40" s="20" t="e">
        <f t="shared" ca="1" si="39"/>
        <v>#VALUE!</v>
      </c>
      <c r="DD40" s="20" t="e">
        <f t="shared" ca="1" si="40"/>
        <v>#VALUE!</v>
      </c>
      <c r="DE40" s="20" t="e">
        <f t="shared" ca="1" si="41"/>
        <v>#VALUE!</v>
      </c>
      <c r="DF40" s="20" t="e">
        <f t="shared" ca="1" si="42"/>
        <v>#VALUE!</v>
      </c>
      <c r="DG40" s="18" t="e">
        <f t="shared" ca="1" si="43"/>
        <v>#VALUE!</v>
      </c>
    </row>
    <row r="41" spans="1:111" hidden="1" x14ac:dyDescent="0.55000000000000004">
      <c r="BA41" s="15" t="e">
        <f t="shared" si="27"/>
        <v>#VALUE!</v>
      </c>
      <c r="BB41" s="7" t="e">
        <f t="shared" si="14"/>
        <v>#VALUE!</v>
      </c>
      <c r="BC41" s="18" t="e">
        <f t="shared" ca="1" si="15"/>
        <v>#VALUE!</v>
      </c>
      <c r="BE41" s="23">
        <f t="shared" si="44"/>
        <v>6</v>
      </c>
      <c r="BF41" s="20">
        <f t="shared" si="44"/>
        <v>17</v>
      </c>
      <c r="BG41" s="20">
        <f t="shared" si="46"/>
        <v>13</v>
      </c>
      <c r="BH41" s="20">
        <f t="shared" si="45"/>
        <v>20</v>
      </c>
      <c r="BI41" s="20">
        <f t="shared" si="45"/>
        <v>2</v>
      </c>
      <c r="BJ41" s="20">
        <f t="shared" si="45"/>
        <v>7</v>
      </c>
      <c r="BK41" s="20">
        <f t="shared" si="45"/>
        <v>14</v>
      </c>
      <c r="BL41" s="18">
        <f t="shared" si="45"/>
        <v>18</v>
      </c>
      <c r="BN41" s="85">
        <f>IF('Intro &amp; Setup'!BX33="", "", 'Intro &amp; Setup'!BX33)</f>
        <v>4</v>
      </c>
      <c r="BO41" s="86">
        <f>IF('Intro &amp; Setup'!BY33="", "", 'Intro &amp; Setup'!BY33)</f>
        <v>72</v>
      </c>
      <c r="BP41" s="86">
        <f>IF('Intro &amp; Setup'!BZ33="", "", 'Intro &amp; Setup'!BZ33)</f>
        <v>26</v>
      </c>
      <c r="BQ41" s="86">
        <f>IF('Intro &amp; Setup'!CA33="", "", 'Intro &amp; Setup'!CA33)</f>
        <v>52</v>
      </c>
      <c r="BR41" s="86">
        <f>IF('Intro &amp; Setup'!CB33="", "", 'Intro &amp; Setup'!CB33)</f>
        <v>77</v>
      </c>
      <c r="BS41" s="86">
        <f>IF('Intro &amp; Setup'!CC33="", "", 'Intro &amp; Setup'!CC33)</f>
        <v>4</v>
      </c>
      <c r="BT41" s="86">
        <f>IF('Intro &amp; Setup'!CD33="", "", 'Intro &amp; Setup'!CD33)</f>
        <v>43</v>
      </c>
      <c r="BU41" s="87">
        <f>IF('Intro &amp; Setup'!CE33="", "", 'Intro &amp; Setup'!CE33)</f>
        <v>49</v>
      </c>
      <c r="BV41" s="89">
        <f>IF('Intro &amp; Setup'!CF33="", "", 'Intro &amp; Setup'!CF33)</f>
        <v>47</v>
      </c>
      <c r="BX41" s="7">
        <f t="shared" si="24"/>
        <v>12</v>
      </c>
      <c r="CN41" s="7" t="e">
        <f ca="1">IF($BC40=1, "X", IF($CN40="X", IF(COUNTIF($CN$10:$CN40, "X")&gt;=6, "", "X"), ""))</f>
        <v>#VALUE!</v>
      </c>
      <c r="CO41" s="7" t="e">
        <f ca="1">IF($BC40=1, "X", IF($CO40="X", IF(COUNTIF($CO$10:$CO40, "X")&gt;=12, "", "X"), ""))</f>
        <v>#VALUE!</v>
      </c>
      <c r="CQ41" s="23" t="e">
        <f t="shared" ca="1" si="28"/>
        <v>#VALUE!</v>
      </c>
      <c r="CR41" s="20" t="e">
        <f t="shared" ca="1" si="30"/>
        <v>#VALUE!</v>
      </c>
      <c r="CS41" s="20" t="e">
        <f t="shared" ca="1" si="31"/>
        <v>#VALUE!</v>
      </c>
      <c r="CT41" s="20" t="e">
        <f t="shared" ca="1" si="32"/>
        <v>#VALUE!</v>
      </c>
      <c r="CU41" s="20" t="e">
        <f t="shared" ca="1" si="33"/>
        <v>#VALUE!</v>
      </c>
      <c r="CV41" s="20" t="e">
        <f t="shared" ca="1" si="34"/>
        <v>#VALUE!</v>
      </c>
      <c r="CW41" s="20" t="e">
        <f t="shared" ca="1" si="35"/>
        <v>#VALUE!</v>
      </c>
      <c r="CX41" s="18" t="e">
        <f t="shared" ca="1" si="36"/>
        <v>#VALUE!</v>
      </c>
      <c r="CZ41" s="23" t="e">
        <f t="shared" ca="1" si="29"/>
        <v>#VALUE!</v>
      </c>
      <c r="DA41" s="20" t="e">
        <f t="shared" ca="1" si="37"/>
        <v>#VALUE!</v>
      </c>
      <c r="DB41" s="20" t="e">
        <f t="shared" ca="1" si="38"/>
        <v>#VALUE!</v>
      </c>
      <c r="DC41" s="20" t="e">
        <f t="shared" ca="1" si="39"/>
        <v>#VALUE!</v>
      </c>
      <c r="DD41" s="20" t="e">
        <f t="shared" ca="1" si="40"/>
        <v>#VALUE!</v>
      </c>
      <c r="DE41" s="20" t="e">
        <f t="shared" ca="1" si="41"/>
        <v>#VALUE!</v>
      </c>
      <c r="DF41" s="20" t="e">
        <f t="shared" ca="1" si="42"/>
        <v>#VALUE!</v>
      </c>
      <c r="DG41" s="18" t="e">
        <f t="shared" ca="1" si="43"/>
        <v>#VALUE!</v>
      </c>
    </row>
    <row r="42" spans="1:111" hidden="1" x14ac:dyDescent="0.55000000000000004">
      <c r="BA42" s="15" t="e">
        <f t="shared" si="27"/>
        <v>#VALUE!</v>
      </c>
      <c r="BB42" s="7" t="e">
        <f t="shared" si="14"/>
        <v>#VALUE!</v>
      </c>
      <c r="BC42" s="18" t="e">
        <f t="shared" ca="1" si="15"/>
        <v>#VALUE!</v>
      </c>
      <c r="BE42" s="23">
        <f t="shared" si="44"/>
        <v>7</v>
      </c>
      <c r="BF42" s="20">
        <f t="shared" si="44"/>
        <v>18</v>
      </c>
      <c r="BG42" s="20">
        <f t="shared" si="46"/>
        <v>12</v>
      </c>
      <c r="BH42" s="20">
        <f t="shared" si="45"/>
        <v>20</v>
      </c>
      <c r="BI42" s="20">
        <f t="shared" si="45"/>
        <v>4</v>
      </c>
      <c r="BJ42" s="20">
        <f t="shared" si="45"/>
        <v>7</v>
      </c>
      <c r="BK42" s="20">
        <f t="shared" si="45"/>
        <v>16</v>
      </c>
      <c r="BL42" s="18">
        <f t="shared" si="45"/>
        <v>18</v>
      </c>
      <c r="BN42" s="85">
        <f>IF('Intro &amp; Setup'!BX34="", "", 'Intro &amp; Setup'!BX34)</f>
        <v>72</v>
      </c>
      <c r="BO42" s="86">
        <f>IF('Intro &amp; Setup'!BY34="", "", 'Intro &amp; Setup'!BY34)</f>
        <v>88</v>
      </c>
      <c r="BP42" s="86">
        <f>IF('Intro &amp; Setup'!BZ34="", "", 'Intro &amp; Setup'!BZ34)</f>
        <v>17</v>
      </c>
      <c r="BQ42" s="86">
        <f>IF('Intro &amp; Setup'!CA34="", "", 'Intro &amp; Setup'!CA34)</f>
        <v>39</v>
      </c>
      <c r="BR42" s="86">
        <f>IF('Intro &amp; Setup'!CB34="", "", 'Intro &amp; Setup'!CB34)</f>
        <v>99</v>
      </c>
      <c r="BS42" s="86">
        <f>IF('Intro &amp; Setup'!CC34="", "", 'Intro &amp; Setup'!CC34)</f>
        <v>48</v>
      </c>
      <c r="BT42" s="86">
        <f>IF('Intro &amp; Setup'!CD34="", "", 'Intro &amp; Setup'!CD34)</f>
        <v>94</v>
      </c>
      <c r="BU42" s="87">
        <f>IF('Intro &amp; Setup'!CE34="", "", 'Intro &amp; Setup'!CE34)</f>
        <v>63</v>
      </c>
      <c r="BV42" s="89">
        <f>IF('Intro &amp; Setup'!CF34="", "", 'Intro &amp; Setup'!CF34)</f>
        <v>100</v>
      </c>
      <c r="BX42" s="7">
        <f t="shared" si="24"/>
        <v>13</v>
      </c>
      <c r="CN42" s="7" t="e">
        <f ca="1">IF($BC41=1, "X", IF($CN41="X", IF(COUNTIF($CN$10:$CN41, "X")&gt;=6, "", "X"), ""))</f>
        <v>#VALUE!</v>
      </c>
      <c r="CO42" s="7" t="e">
        <f ca="1">IF($BC41=1, "X", IF($CO41="X", IF(COUNTIF($CO$10:$CO41, "X")&gt;=12, "", "X"), ""))</f>
        <v>#VALUE!</v>
      </c>
      <c r="CQ42" s="23" t="e">
        <f t="shared" ca="1" si="28"/>
        <v>#VALUE!</v>
      </c>
      <c r="CR42" s="20" t="e">
        <f t="shared" ca="1" si="30"/>
        <v>#VALUE!</v>
      </c>
      <c r="CS42" s="20" t="e">
        <f t="shared" ca="1" si="31"/>
        <v>#VALUE!</v>
      </c>
      <c r="CT42" s="20" t="e">
        <f t="shared" ca="1" si="32"/>
        <v>#VALUE!</v>
      </c>
      <c r="CU42" s="20" t="e">
        <f t="shared" ca="1" si="33"/>
        <v>#VALUE!</v>
      </c>
      <c r="CV42" s="20" t="e">
        <f t="shared" ca="1" si="34"/>
        <v>#VALUE!</v>
      </c>
      <c r="CW42" s="20" t="e">
        <f t="shared" ca="1" si="35"/>
        <v>#VALUE!</v>
      </c>
      <c r="CX42" s="18" t="e">
        <f t="shared" ca="1" si="36"/>
        <v>#VALUE!</v>
      </c>
      <c r="CZ42" s="23" t="e">
        <f t="shared" ca="1" si="29"/>
        <v>#VALUE!</v>
      </c>
      <c r="DA42" s="20" t="e">
        <f t="shared" ca="1" si="37"/>
        <v>#VALUE!</v>
      </c>
      <c r="DB42" s="20" t="e">
        <f t="shared" ca="1" si="38"/>
        <v>#VALUE!</v>
      </c>
      <c r="DC42" s="20" t="e">
        <f t="shared" ca="1" si="39"/>
        <v>#VALUE!</v>
      </c>
      <c r="DD42" s="20" t="e">
        <f t="shared" ca="1" si="40"/>
        <v>#VALUE!</v>
      </c>
      <c r="DE42" s="20" t="e">
        <f t="shared" ca="1" si="41"/>
        <v>#VALUE!</v>
      </c>
      <c r="DF42" s="20" t="e">
        <f t="shared" ca="1" si="42"/>
        <v>#VALUE!</v>
      </c>
      <c r="DG42" s="18" t="e">
        <f t="shared" ca="1" si="43"/>
        <v>#VALUE!</v>
      </c>
    </row>
    <row r="43" spans="1:111" hidden="1" x14ac:dyDescent="0.55000000000000004">
      <c r="BA43" s="15" t="e">
        <f t="shared" si="27"/>
        <v>#VALUE!</v>
      </c>
      <c r="BB43" s="7" t="e">
        <f t="shared" si="14"/>
        <v>#VALUE!</v>
      </c>
      <c r="BC43" s="18" t="e">
        <f t="shared" ca="1" si="15"/>
        <v>#VALUE!</v>
      </c>
      <c r="BE43" s="23">
        <f t="shared" si="44"/>
        <v>6</v>
      </c>
      <c r="BF43" s="20">
        <f t="shared" si="44"/>
        <v>17</v>
      </c>
      <c r="BG43" s="20">
        <f t="shared" si="46"/>
        <v>11</v>
      </c>
      <c r="BH43" s="20">
        <f t="shared" si="45"/>
        <v>20</v>
      </c>
      <c r="BI43" s="20">
        <f t="shared" si="45"/>
        <v>4</v>
      </c>
      <c r="BJ43" s="20">
        <f t="shared" si="45"/>
        <v>7</v>
      </c>
      <c r="BK43" s="20">
        <f t="shared" si="45"/>
        <v>15</v>
      </c>
      <c r="BL43" s="18">
        <f t="shared" si="45"/>
        <v>19</v>
      </c>
      <c r="BN43" s="85">
        <f>IF('Intro &amp; Setup'!BX35="", "", 'Intro &amp; Setup'!BX35)</f>
        <v>14</v>
      </c>
      <c r="BO43" s="86">
        <f>IF('Intro &amp; Setup'!BY35="", "", 'Intro &amp; Setup'!BY35)</f>
        <v>19</v>
      </c>
      <c r="BP43" s="86">
        <f>IF('Intro &amp; Setup'!BZ35="", "", 'Intro &amp; Setup'!BZ35)</f>
        <v>17</v>
      </c>
      <c r="BQ43" s="86">
        <f>IF('Intro &amp; Setup'!CA35="", "", 'Intro &amp; Setup'!CA35)</f>
        <v>87</v>
      </c>
      <c r="BR43" s="86">
        <f>IF('Intro &amp; Setup'!CB35="", "", 'Intro &amp; Setup'!CB35)</f>
        <v>51</v>
      </c>
      <c r="BS43" s="86">
        <f>IF('Intro &amp; Setup'!CC35="", "", 'Intro &amp; Setup'!CC35)</f>
        <v>47</v>
      </c>
      <c r="BT43" s="86">
        <f>IF('Intro &amp; Setup'!CD35="", "", 'Intro &amp; Setup'!CD35)</f>
        <v>14</v>
      </c>
      <c r="BU43" s="87">
        <f>IF('Intro &amp; Setup'!CE35="", "", 'Intro &amp; Setup'!CE35)</f>
        <v>71</v>
      </c>
      <c r="BV43" s="89">
        <f>IF('Intro &amp; Setup'!CF35="", "", 'Intro &amp; Setup'!CF35)</f>
        <v>87</v>
      </c>
      <c r="BX43" s="7">
        <f t="shared" si="24"/>
        <v>12</v>
      </c>
      <c r="CN43" s="7" t="e">
        <f ca="1">IF($BC42=1, "X", IF($CN42="X", IF(COUNTIF($CN$10:$CN42, "X")&gt;=6, "", "X"), ""))</f>
        <v>#VALUE!</v>
      </c>
      <c r="CO43" s="7" t="e">
        <f ca="1">IF($BC42=1, "X", IF($CO42="X", IF(COUNTIF($CO$10:$CO42, "X")&gt;=12, "", "X"), ""))</f>
        <v>#VALUE!</v>
      </c>
      <c r="CQ43" s="23" t="e">
        <f t="shared" ca="1" si="28"/>
        <v>#VALUE!</v>
      </c>
      <c r="CR43" s="20" t="e">
        <f t="shared" ca="1" si="30"/>
        <v>#VALUE!</v>
      </c>
      <c r="CS43" s="20" t="e">
        <f t="shared" ca="1" si="31"/>
        <v>#VALUE!</v>
      </c>
      <c r="CT43" s="20" t="e">
        <f t="shared" ca="1" si="32"/>
        <v>#VALUE!</v>
      </c>
      <c r="CU43" s="20" t="e">
        <f t="shared" ca="1" si="33"/>
        <v>#VALUE!</v>
      </c>
      <c r="CV43" s="20" t="e">
        <f t="shared" ca="1" si="34"/>
        <v>#VALUE!</v>
      </c>
      <c r="CW43" s="20" t="e">
        <f t="shared" ca="1" si="35"/>
        <v>#VALUE!</v>
      </c>
      <c r="CX43" s="18" t="e">
        <f t="shared" ca="1" si="36"/>
        <v>#VALUE!</v>
      </c>
      <c r="CZ43" s="23" t="e">
        <f t="shared" ca="1" si="29"/>
        <v>#VALUE!</v>
      </c>
      <c r="DA43" s="20" t="e">
        <f t="shared" ca="1" si="37"/>
        <v>#VALUE!</v>
      </c>
      <c r="DB43" s="20" t="e">
        <f t="shared" ca="1" si="38"/>
        <v>#VALUE!</v>
      </c>
      <c r="DC43" s="20" t="e">
        <f t="shared" ca="1" si="39"/>
        <v>#VALUE!</v>
      </c>
      <c r="DD43" s="20" t="e">
        <f t="shared" ca="1" si="40"/>
        <v>#VALUE!</v>
      </c>
      <c r="DE43" s="20" t="e">
        <f t="shared" ca="1" si="41"/>
        <v>#VALUE!</v>
      </c>
      <c r="DF43" s="20" t="e">
        <f t="shared" ca="1" si="42"/>
        <v>#VALUE!</v>
      </c>
      <c r="DG43" s="18" t="e">
        <f t="shared" ca="1" si="43"/>
        <v>#VALUE!</v>
      </c>
    </row>
    <row r="44" spans="1:111" hidden="1" x14ac:dyDescent="0.55000000000000004">
      <c r="BA44" s="15" t="e">
        <f t="shared" si="27"/>
        <v>#VALUE!</v>
      </c>
      <c r="BB44" s="7" t="e">
        <f t="shared" si="14"/>
        <v>#VALUE!</v>
      </c>
      <c r="BC44" s="18" t="e">
        <f t="shared" ca="1" si="15"/>
        <v>#VALUE!</v>
      </c>
      <c r="BE44" s="23">
        <f t="shared" si="44"/>
        <v>8</v>
      </c>
      <c r="BF44" s="20">
        <f t="shared" si="44"/>
        <v>17</v>
      </c>
      <c r="BG44" s="20">
        <f t="shared" si="46"/>
        <v>11</v>
      </c>
      <c r="BH44" s="20">
        <f t="shared" si="45"/>
        <v>20</v>
      </c>
      <c r="BI44" s="20">
        <f t="shared" si="45"/>
        <v>3</v>
      </c>
      <c r="BJ44" s="20">
        <f t="shared" si="45"/>
        <v>6</v>
      </c>
      <c r="BK44" s="20">
        <f t="shared" si="45"/>
        <v>17</v>
      </c>
      <c r="BL44" s="18">
        <f t="shared" si="45"/>
        <v>18</v>
      </c>
      <c r="BN44" s="85">
        <f>IF('Intro &amp; Setup'!BX36="", "", 'Intro &amp; Setup'!BX36)</f>
        <v>95</v>
      </c>
      <c r="BO44" s="86">
        <f>IF('Intro &amp; Setup'!BY36="", "", 'Intro &amp; Setup'!BY36)</f>
        <v>52</v>
      </c>
      <c r="BP44" s="86">
        <f>IF('Intro &amp; Setup'!BZ36="", "", 'Intro &amp; Setup'!BZ36)</f>
        <v>60</v>
      </c>
      <c r="BQ44" s="86">
        <f>IF('Intro &amp; Setup'!CA36="", "", 'Intro &amp; Setup'!CA36)</f>
        <v>98</v>
      </c>
      <c r="BR44" s="86">
        <f>IF('Intro &amp; Setup'!CB36="", "", 'Intro &amp; Setup'!CB36)</f>
        <v>12</v>
      </c>
      <c r="BS44" s="86">
        <f>IF('Intro &amp; Setup'!CC36="", "", 'Intro &amp; Setup'!CC36)</f>
        <v>17</v>
      </c>
      <c r="BT44" s="86">
        <f>IF('Intro &amp; Setup'!CD36="", "", 'Intro &amp; Setup'!CD36)</f>
        <v>94</v>
      </c>
      <c r="BU44" s="87">
        <f>IF('Intro &amp; Setup'!CE36="", "", 'Intro &amp; Setup'!CE36)</f>
        <v>16</v>
      </c>
      <c r="BV44" s="89">
        <f>IF('Intro &amp; Setup'!CF36="", "", 'Intro &amp; Setup'!CF36)</f>
        <v>61</v>
      </c>
      <c r="BX44" s="7">
        <f t="shared" si="24"/>
        <v>13</v>
      </c>
      <c r="CN44" s="7" t="e">
        <f ca="1">IF($BC43=1, "X", IF($CN43="X", IF(COUNTIF($CN$10:$CN43, "X")&gt;=6, "", "X"), ""))</f>
        <v>#VALUE!</v>
      </c>
      <c r="CO44" s="7" t="e">
        <f ca="1">IF($BC43=1, "X", IF($CO43="X", IF(COUNTIF($CO$10:$CO43, "X")&gt;=12, "", "X"), ""))</f>
        <v>#VALUE!</v>
      </c>
      <c r="CQ44" s="23" t="e">
        <f t="shared" ca="1" si="28"/>
        <v>#VALUE!</v>
      </c>
      <c r="CR44" s="20" t="e">
        <f t="shared" ca="1" si="30"/>
        <v>#VALUE!</v>
      </c>
      <c r="CS44" s="20" t="e">
        <f t="shared" ca="1" si="31"/>
        <v>#VALUE!</v>
      </c>
      <c r="CT44" s="20" t="e">
        <f t="shared" ca="1" si="32"/>
        <v>#VALUE!</v>
      </c>
      <c r="CU44" s="20" t="e">
        <f t="shared" ca="1" si="33"/>
        <v>#VALUE!</v>
      </c>
      <c r="CV44" s="20" t="e">
        <f t="shared" ca="1" si="34"/>
        <v>#VALUE!</v>
      </c>
      <c r="CW44" s="20" t="e">
        <f t="shared" ca="1" si="35"/>
        <v>#VALUE!</v>
      </c>
      <c r="CX44" s="18" t="e">
        <f t="shared" ca="1" si="36"/>
        <v>#VALUE!</v>
      </c>
      <c r="CZ44" s="23" t="e">
        <f t="shared" ca="1" si="29"/>
        <v>#VALUE!</v>
      </c>
      <c r="DA44" s="20" t="e">
        <f t="shared" ca="1" si="37"/>
        <v>#VALUE!</v>
      </c>
      <c r="DB44" s="20" t="e">
        <f t="shared" ca="1" si="38"/>
        <v>#VALUE!</v>
      </c>
      <c r="DC44" s="20" t="e">
        <f t="shared" ca="1" si="39"/>
        <v>#VALUE!</v>
      </c>
      <c r="DD44" s="20" t="e">
        <f t="shared" ca="1" si="40"/>
        <v>#VALUE!</v>
      </c>
      <c r="DE44" s="20" t="e">
        <f t="shared" ca="1" si="41"/>
        <v>#VALUE!</v>
      </c>
      <c r="DF44" s="20" t="e">
        <f t="shared" ca="1" si="42"/>
        <v>#VALUE!</v>
      </c>
      <c r="DG44" s="18" t="e">
        <f t="shared" ca="1" si="43"/>
        <v>#VALUE!</v>
      </c>
    </row>
    <row r="45" spans="1:111" hidden="1" x14ac:dyDescent="0.55000000000000004">
      <c r="BA45" s="15" t="e">
        <f t="shared" si="27"/>
        <v>#VALUE!</v>
      </c>
      <c r="BB45" s="7" t="e">
        <f t="shared" si="14"/>
        <v>#VALUE!</v>
      </c>
      <c r="BC45" s="18" t="e">
        <f t="shared" ca="1" si="15"/>
        <v>#VALUE!</v>
      </c>
      <c r="BE45" s="23">
        <f t="shared" si="44"/>
        <v>9</v>
      </c>
      <c r="BF45" s="20">
        <f t="shared" si="44"/>
        <v>18</v>
      </c>
      <c r="BG45" s="20">
        <f t="shared" si="46"/>
        <v>10</v>
      </c>
      <c r="BH45" s="20">
        <f t="shared" si="45"/>
        <v>20</v>
      </c>
      <c r="BI45" s="20">
        <f t="shared" si="45"/>
        <v>4</v>
      </c>
      <c r="BJ45" s="20">
        <f t="shared" si="45"/>
        <v>6</v>
      </c>
      <c r="BK45" s="20">
        <f t="shared" si="45"/>
        <v>16</v>
      </c>
      <c r="BL45" s="18">
        <f t="shared" si="45"/>
        <v>16</v>
      </c>
      <c r="BN45" s="85">
        <f>IF('Intro &amp; Setup'!BX37="", "", 'Intro &amp; Setup'!BX37)</f>
        <v>65</v>
      </c>
      <c r="BO45" s="86">
        <f>IF('Intro &amp; Setup'!BY37="", "", 'Intro &amp; Setup'!BY37)</f>
        <v>82</v>
      </c>
      <c r="BP45" s="86">
        <f>IF('Intro &amp; Setup'!BZ37="", "", 'Intro &amp; Setup'!BZ37)</f>
        <v>31</v>
      </c>
      <c r="BQ45" s="86">
        <f>IF('Intro &amp; Setup'!CA37="", "", 'Intro &amp; Setup'!CA37)</f>
        <v>75</v>
      </c>
      <c r="BR45" s="86">
        <f>IF('Intro &amp; Setup'!CB37="", "", 'Intro &amp; Setup'!CB37)</f>
        <v>70</v>
      </c>
      <c r="BS45" s="86">
        <f>IF('Intro &amp; Setup'!CC37="", "", 'Intro &amp; Setup'!CC37)</f>
        <v>44</v>
      </c>
      <c r="BT45" s="86">
        <f>IF('Intro &amp; Setup'!CD37="", "", 'Intro &amp; Setup'!CD37)</f>
        <v>33</v>
      </c>
      <c r="BU45" s="87">
        <f>IF('Intro &amp; Setup'!CE37="", "", 'Intro &amp; Setup'!CE37)</f>
        <v>9</v>
      </c>
      <c r="BV45" s="89">
        <f>IF('Intro &amp; Setup'!CF37="", "", 'Intro &amp; Setup'!CF37)</f>
        <v>10</v>
      </c>
      <c r="BX45" s="7">
        <f t="shared" si="24"/>
        <v>12</v>
      </c>
      <c r="CN45" s="7" t="e">
        <f ca="1">IF($BC44=1, "X", IF($CN44="X", IF(COUNTIF($CN$10:$CN44, "X")&gt;=6, "", "X"), ""))</f>
        <v>#VALUE!</v>
      </c>
      <c r="CO45" s="7" t="e">
        <f ca="1">IF($BC44=1, "X", IF($CO44="X", IF(COUNTIF($CO$10:$CO44, "X")&gt;=12, "", "X"), ""))</f>
        <v>#VALUE!</v>
      </c>
      <c r="CQ45" s="23" t="e">
        <f t="shared" ca="1" si="28"/>
        <v>#VALUE!</v>
      </c>
      <c r="CR45" s="20" t="e">
        <f t="shared" ca="1" si="30"/>
        <v>#VALUE!</v>
      </c>
      <c r="CS45" s="20" t="e">
        <f t="shared" ca="1" si="31"/>
        <v>#VALUE!</v>
      </c>
      <c r="CT45" s="20" t="e">
        <f t="shared" ca="1" si="32"/>
        <v>#VALUE!</v>
      </c>
      <c r="CU45" s="20" t="e">
        <f t="shared" ca="1" si="33"/>
        <v>#VALUE!</v>
      </c>
      <c r="CV45" s="20" t="e">
        <f t="shared" ca="1" si="34"/>
        <v>#VALUE!</v>
      </c>
      <c r="CW45" s="20" t="e">
        <f t="shared" ca="1" si="35"/>
        <v>#VALUE!</v>
      </c>
      <c r="CX45" s="18" t="e">
        <f t="shared" ca="1" si="36"/>
        <v>#VALUE!</v>
      </c>
      <c r="CZ45" s="23" t="e">
        <f t="shared" ca="1" si="29"/>
        <v>#VALUE!</v>
      </c>
      <c r="DA45" s="20" t="e">
        <f t="shared" ca="1" si="37"/>
        <v>#VALUE!</v>
      </c>
      <c r="DB45" s="20" t="e">
        <f t="shared" ca="1" si="38"/>
        <v>#VALUE!</v>
      </c>
      <c r="DC45" s="20" t="e">
        <f t="shared" ca="1" si="39"/>
        <v>#VALUE!</v>
      </c>
      <c r="DD45" s="20" t="e">
        <f t="shared" ca="1" si="40"/>
        <v>#VALUE!</v>
      </c>
      <c r="DE45" s="20" t="e">
        <f t="shared" ca="1" si="41"/>
        <v>#VALUE!</v>
      </c>
      <c r="DF45" s="20" t="e">
        <f t="shared" ca="1" si="42"/>
        <v>#VALUE!</v>
      </c>
      <c r="DG45" s="18" t="e">
        <f t="shared" ca="1" si="43"/>
        <v>#VALUE!</v>
      </c>
    </row>
    <row r="46" spans="1:111" hidden="1" x14ac:dyDescent="0.55000000000000004">
      <c r="BA46" s="15" t="e">
        <f t="shared" si="27"/>
        <v>#VALUE!</v>
      </c>
      <c r="BB46" s="7" t="e">
        <f t="shared" si="14"/>
        <v>#VALUE!</v>
      </c>
      <c r="BC46" s="18" t="e">
        <f t="shared" ca="1" si="15"/>
        <v>#VALUE!</v>
      </c>
      <c r="BE46" s="23">
        <f t="shared" si="44"/>
        <v>9</v>
      </c>
      <c r="BF46" s="20">
        <f t="shared" si="44"/>
        <v>19</v>
      </c>
      <c r="BG46" s="20">
        <f t="shared" si="46"/>
        <v>12</v>
      </c>
      <c r="BH46" s="20">
        <f t="shared" si="45"/>
        <v>20</v>
      </c>
      <c r="BI46" s="20">
        <f t="shared" si="45"/>
        <v>5</v>
      </c>
      <c r="BJ46" s="20">
        <f t="shared" si="45"/>
        <v>6</v>
      </c>
      <c r="BK46" s="20">
        <f t="shared" si="45"/>
        <v>17</v>
      </c>
      <c r="BL46" s="18">
        <f t="shared" si="45"/>
        <v>18</v>
      </c>
      <c r="BN46" s="85">
        <f>IF('Intro &amp; Setup'!BX38="", "", 'Intro &amp; Setup'!BX38)</f>
        <v>48</v>
      </c>
      <c r="BO46" s="86">
        <f>IF('Intro &amp; Setup'!BY38="", "", 'Intro &amp; Setup'!BY38)</f>
        <v>81</v>
      </c>
      <c r="BP46" s="86">
        <f>IF('Intro &amp; Setup'!BZ38="", "", 'Intro &amp; Setup'!BZ38)</f>
        <v>97</v>
      </c>
      <c r="BQ46" s="86">
        <f>IF('Intro &amp; Setup'!CA38="", "", 'Intro &amp; Setup'!CA38)</f>
        <v>45</v>
      </c>
      <c r="BR46" s="86">
        <f>IF('Intro &amp; Setup'!CB38="", "", 'Intro &amp; Setup'!CB38)</f>
        <v>65</v>
      </c>
      <c r="BS46" s="86">
        <f>IF('Intro &amp; Setup'!CC38="", "", 'Intro &amp; Setup'!CC38)</f>
        <v>63</v>
      </c>
      <c r="BT46" s="86">
        <f>IF('Intro &amp; Setup'!CD38="", "", 'Intro &amp; Setup'!CD38)</f>
        <v>83</v>
      </c>
      <c r="BU46" s="87">
        <f>IF('Intro &amp; Setup'!CE38="", "", 'Intro &amp; Setup'!CE38)</f>
        <v>98</v>
      </c>
      <c r="BV46" s="89">
        <f>IF('Intro &amp; Setup'!CF38="", "", 'Intro &amp; Setup'!CF38)</f>
        <v>38</v>
      </c>
      <c r="BX46" s="7">
        <f t="shared" si="24"/>
        <v>13</v>
      </c>
      <c r="CN46" s="7" t="e">
        <f ca="1">IF($BC45=1, "X", IF($CN45="X", IF(COUNTIF($CN$10:$CN45, "X")&gt;=6, "", "X"), ""))</f>
        <v>#VALUE!</v>
      </c>
      <c r="CO46" s="7" t="e">
        <f ca="1">IF($BC45=1, "X", IF($CO45="X", IF(COUNTIF($CO$10:$CO45, "X")&gt;=12, "", "X"), ""))</f>
        <v>#VALUE!</v>
      </c>
      <c r="CQ46" s="23" t="e">
        <f t="shared" ca="1" si="28"/>
        <v>#VALUE!</v>
      </c>
      <c r="CR46" s="20" t="e">
        <f t="shared" ca="1" si="30"/>
        <v>#VALUE!</v>
      </c>
      <c r="CS46" s="20" t="e">
        <f t="shared" ca="1" si="31"/>
        <v>#VALUE!</v>
      </c>
      <c r="CT46" s="20" t="e">
        <f t="shared" ca="1" si="32"/>
        <v>#VALUE!</v>
      </c>
      <c r="CU46" s="20" t="e">
        <f t="shared" ca="1" si="33"/>
        <v>#VALUE!</v>
      </c>
      <c r="CV46" s="20" t="e">
        <f t="shared" ca="1" si="34"/>
        <v>#VALUE!</v>
      </c>
      <c r="CW46" s="20" t="e">
        <f t="shared" ca="1" si="35"/>
        <v>#VALUE!</v>
      </c>
      <c r="CX46" s="18" t="e">
        <f t="shared" ca="1" si="36"/>
        <v>#VALUE!</v>
      </c>
      <c r="CZ46" s="23" t="e">
        <f t="shared" ca="1" si="29"/>
        <v>#VALUE!</v>
      </c>
      <c r="DA46" s="20" t="e">
        <f t="shared" ca="1" si="37"/>
        <v>#VALUE!</v>
      </c>
      <c r="DB46" s="20" t="e">
        <f t="shared" ca="1" si="38"/>
        <v>#VALUE!</v>
      </c>
      <c r="DC46" s="20" t="e">
        <f t="shared" ca="1" si="39"/>
        <v>#VALUE!</v>
      </c>
      <c r="DD46" s="20" t="e">
        <f t="shared" ca="1" si="40"/>
        <v>#VALUE!</v>
      </c>
      <c r="DE46" s="20" t="e">
        <f t="shared" ca="1" si="41"/>
        <v>#VALUE!</v>
      </c>
      <c r="DF46" s="20" t="e">
        <f t="shared" ca="1" si="42"/>
        <v>#VALUE!</v>
      </c>
      <c r="DG46" s="18" t="e">
        <f t="shared" ca="1" si="43"/>
        <v>#VALUE!</v>
      </c>
    </row>
    <row r="47" spans="1:111" hidden="1" x14ac:dyDescent="0.55000000000000004">
      <c r="BA47" s="15" t="e">
        <f t="shared" si="27"/>
        <v>#VALUE!</v>
      </c>
      <c r="BB47" s="7" t="e">
        <f t="shared" si="14"/>
        <v>#VALUE!</v>
      </c>
      <c r="BC47" s="18" t="e">
        <f t="shared" ca="1" si="15"/>
        <v>#VALUE!</v>
      </c>
      <c r="BE47" s="23">
        <f t="shared" si="44"/>
        <v>9</v>
      </c>
      <c r="BF47" s="20">
        <f t="shared" si="44"/>
        <v>18</v>
      </c>
      <c r="BG47" s="20">
        <f t="shared" si="46"/>
        <v>12</v>
      </c>
      <c r="BH47" s="20">
        <f t="shared" si="45"/>
        <v>20</v>
      </c>
      <c r="BI47" s="20">
        <f t="shared" si="45"/>
        <v>5</v>
      </c>
      <c r="BJ47" s="20">
        <f t="shared" si="45"/>
        <v>7</v>
      </c>
      <c r="BK47" s="20">
        <f t="shared" si="45"/>
        <v>16</v>
      </c>
      <c r="BL47" s="18">
        <f t="shared" si="45"/>
        <v>18</v>
      </c>
      <c r="BN47" s="85">
        <f>IF('Intro &amp; Setup'!BX39="", "", 'Intro &amp; Setup'!BX39)</f>
        <v>59</v>
      </c>
      <c r="BO47" s="86">
        <f>IF('Intro &amp; Setup'!BY39="", "", 'Intro &amp; Setup'!BY39)</f>
        <v>19</v>
      </c>
      <c r="BP47" s="86">
        <f>IF('Intro &amp; Setup'!BZ39="", "", 'Intro &amp; Setup'!BZ39)</f>
        <v>54</v>
      </c>
      <c r="BQ47" s="86">
        <f>IF('Intro &amp; Setup'!CA39="", "", 'Intro &amp; Setup'!CA39)</f>
        <v>78</v>
      </c>
      <c r="BR47" s="86">
        <f>IF('Intro &amp; Setup'!CB39="", "", 'Intro &amp; Setup'!CB39)</f>
        <v>59</v>
      </c>
      <c r="BS47" s="86">
        <f>IF('Intro &amp; Setup'!CC39="", "", 'Intro &amp; Setup'!CC39)</f>
        <v>70</v>
      </c>
      <c r="BT47" s="86">
        <f>IF('Intro &amp; Setup'!CD39="", "", 'Intro &amp; Setup'!CD39)</f>
        <v>13</v>
      </c>
      <c r="BU47" s="87">
        <f>IF('Intro &amp; Setup'!CE39="", "", 'Intro &amp; Setup'!CE39)</f>
        <v>57</v>
      </c>
      <c r="BV47" s="89">
        <f>IF('Intro &amp; Setup'!CF39="", "", 'Intro &amp; Setup'!CF39)</f>
        <v>51</v>
      </c>
      <c r="BX47" s="7">
        <f t="shared" si="24"/>
        <v>13</v>
      </c>
      <c r="CN47" s="7" t="e">
        <f ca="1">IF($BC46=1, "X", IF($CN46="X", IF(COUNTIF($CN$10:$CN46, "X")&gt;=6, "", "X"), ""))</f>
        <v>#VALUE!</v>
      </c>
      <c r="CO47" s="7" t="e">
        <f ca="1">IF($BC46=1, "X", IF($CO46="X", IF(COUNTIF($CO$10:$CO46, "X")&gt;=12, "", "X"), ""))</f>
        <v>#VALUE!</v>
      </c>
      <c r="CQ47" s="23" t="e">
        <f t="shared" ca="1" si="28"/>
        <v>#VALUE!</v>
      </c>
      <c r="CR47" s="20" t="e">
        <f t="shared" ca="1" si="30"/>
        <v>#VALUE!</v>
      </c>
      <c r="CS47" s="20" t="e">
        <f t="shared" ca="1" si="31"/>
        <v>#VALUE!</v>
      </c>
      <c r="CT47" s="20" t="e">
        <f t="shared" ca="1" si="32"/>
        <v>#VALUE!</v>
      </c>
      <c r="CU47" s="20" t="e">
        <f t="shared" ca="1" si="33"/>
        <v>#VALUE!</v>
      </c>
      <c r="CV47" s="20" t="e">
        <f t="shared" ca="1" si="34"/>
        <v>#VALUE!</v>
      </c>
      <c r="CW47" s="20" t="e">
        <f t="shared" ca="1" si="35"/>
        <v>#VALUE!</v>
      </c>
      <c r="CX47" s="18" t="e">
        <f t="shared" ca="1" si="36"/>
        <v>#VALUE!</v>
      </c>
      <c r="CZ47" s="23" t="e">
        <f t="shared" ca="1" si="29"/>
        <v>#VALUE!</v>
      </c>
      <c r="DA47" s="20" t="e">
        <f t="shared" ca="1" si="37"/>
        <v>#VALUE!</v>
      </c>
      <c r="DB47" s="20" t="e">
        <f t="shared" ca="1" si="38"/>
        <v>#VALUE!</v>
      </c>
      <c r="DC47" s="20" t="e">
        <f t="shared" ca="1" si="39"/>
        <v>#VALUE!</v>
      </c>
      <c r="DD47" s="20" t="e">
        <f t="shared" ca="1" si="40"/>
        <v>#VALUE!</v>
      </c>
      <c r="DE47" s="20" t="e">
        <f t="shared" ca="1" si="41"/>
        <v>#VALUE!</v>
      </c>
      <c r="DF47" s="20" t="e">
        <f t="shared" ca="1" si="42"/>
        <v>#VALUE!</v>
      </c>
      <c r="DG47" s="18" t="e">
        <f t="shared" ca="1" si="43"/>
        <v>#VALUE!</v>
      </c>
    </row>
    <row r="48" spans="1:111" hidden="1" x14ac:dyDescent="0.55000000000000004">
      <c r="BA48" s="15" t="e">
        <f t="shared" si="27"/>
        <v>#VALUE!</v>
      </c>
      <c r="BB48" s="7" t="e">
        <f t="shared" si="14"/>
        <v>#VALUE!</v>
      </c>
      <c r="BC48" s="18" t="e">
        <f t="shared" ca="1" si="15"/>
        <v>#VALUE!</v>
      </c>
      <c r="BE48" s="23">
        <f t="shared" si="44"/>
        <v>10</v>
      </c>
      <c r="BF48" s="20">
        <f t="shared" si="44"/>
        <v>18</v>
      </c>
      <c r="BG48" s="20">
        <f t="shared" si="46"/>
        <v>13</v>
      </c>
      <c r="BH48" s="20">
        <f t="shared" si="45"/>
        <v>19</v>
      </c>
      <c r="BI48" s="20">
        <f t="shared" si="45"/>
        <v>4</v>
      </c>
      <c r="BJ48" s="20">
        <f t="shared" si="45"/>
        <v>8</v>
      </c>
      <c r="BK48" s="20">
        <f t="shared" si="45"/>
        <v>17</v>
      </c>
      <c r="BL48" s="18">
        <f t="shared" si="45"/>
        <v>18</v>
      </c>
      <c r="BN48" s="85">
        <f>IF('Intro &amp; Setup'!BX40="", "", 'Intro &amp; Setup'!BX40)</f>
        <v>83</v>
      </c>
      <c r="BO48" s="86">
        <f>IF('Intro &amp; Setup'!BY40="", "", 'Intro &amp; Setup'!BY40)</f>
        <v>42</v>
      </c>
      <c r="BP48" s="86">
        <f>IF('Intro &amp; Setup'!BZ40="", "", 'Intro &amp; Setup'!BZ40)</f>
        <v>87</v>
      </c>
      <c r="BQ48" s="86">
        <f>IF('Intro &amp; Setup'!CA40="", "", 'Intro &amp; Setup'!CA40)</f>
        <v>21</v>
      </c>
      <c r="BR48" s="86">
        <f>IF('Intro &amp; Setup'!CB40="", "", 'Intro &amp; Setup'!CB40)</f>
        <v>29</v>
      </c>
      <c r="BS48" s="86">
        <f>IF('Intro &amp; Setup'!CC40="", "", 'Intro &amp; Setup'!CC40)</f>
        <v>64</v>
      </c>
      <c r="BT48" s="86">
        <f>IF('Intro &amp; Setup'!CD40="", "", 'Intro &amp; Setup'!CD40)</f>
        <v>82</v>
      </c>
      <c r="BU48" s="87">
        <f>IF('Intro &amp; Setup'!CE40="", "", 'Intro &amp; Setup'!CE40)</f>
        <v>48</v>
      </c>
      <c r="BV48" s="89">
        <f>IF('Intro &amp; Setup'!CF40="", "", 'Intro &amp; Setup'!CF40)</f>
        <v>38</v>
      </c>
      <c r="BX48" s="7">
        <f t="shared" si="24"/>
        <v>13</v>
      </c>
      <c r="CN48" s="7" t="e">
        <f ca="1">IF($BC47=1, "X", IF($CN47="X", IF(COUNTIF($CN$10:$CN47, "X")&gt;=6, "", "X"), ""))</f>
        <v>#VALUE!</v>
      </c>
      <c r="CO48" s="7" t="e">
        <f ca="1">IF($BC47=1, "X", IF($CO47="X", IF(COUNTIF($CO$10:$CO47, "X")&gt;=12, "", "X"), ""))</f>
        <v>#VALUE!</v>
      </c>
      <c r="CQ48" s="23" t="e">
        <f t="shared" ca="1" si="28"/>
        <v>#VALUE!</v>
      </c>
      <c r="CR48" s="20" t="e">
        <f t="shared" ca="1" si="30"/>
        <v>#VALUE!</v>
      </c>
      <c r="CS48" s="20" t="e">
        <f t="shared" ca="1" si="31"/>
        <v>#VALUE!</v>
      </c>
      <c r="CT48" s="20" t="e">
        <f t="shared" ca="1" si="32"/>
        <v>#VALUE!</v>
      </c>
      <c r="CU48" s="20" t="e">
        <f t="shared" ca="1" si="33"/>
        <v>#VALUE!</v>
      </c>
      <c r="CV48" s="20" t="e">
        <f t="shared" ca="1" si="34"/>
        <v>#VALUE!</v>
      </c>
      <c r="CW48" s="20" t="e">
        <f t="shared" ca="1" si="35"/>
        <v>#VALUE!</v>
      </c>
      <c r="CX48" s="18" t="e">
        <f t="shared" ca="1" si="36"/>
        <v>#VALUE!</v>
      </c>
      <c r="CZ48" s="23" t="e">
        <f t="shared" ca="1" si="29"/>
        <v>#VALUE!</v>
      </c>
      <c r="DA48" s="20" t="e">
        <f t="shared" ca="1" si="37"/>
        <v>#VALUE!</v>
      </c>
      <c r="DB48" s="20" t="e">
        <f t="shared" ca="1" si="38"/>
        <v>#VALUE!</v>
      </c>
      <c r="DC48" s="20" t="e">
        <f t="shared" ca="1" si="39"/>
        <v>#VALUE!</v>
      </c>
      <c r="DD48" s="20" t="e">
        <f t="shared" ca="1" si="40"/>
        <v>#VALUE!</v>
      </c>
      <c r="DE48" s="20" t="e">
        <f t="shared" ca="1" si="41"/>
        <v>#VALUE!</v>
      </c>
      <c r="DF48" s="20" t="e">
        <f t="shared" ca="1" si="42"/>
        <v>#VALUE!</v>
      </c>
      <c r="DG48" s="18" t="e">
        <f t="shared" ca="1" si="43"/>
        <v>#VALUE!</v>
      </c>
    </row>
    <row r="49" spans="53:111" hidden="1" x14ac:dyDescent="0.55000000000000004">
      <c r="BA49" s="15" t="e">
        <f t="shared" si="27"/>
        <v>#VALUE!</v>
      </c>
      <c r="BB49" s="7" t="e">
        <f t="shared" si="14"/>
        <v>#VALUE!</v>
      </c>
      <c r="BC49" s="18" t="e">
        <f t="shared" ca="1" si="15"/>
        <v>#VALUE!</v>
      </c>
      <c r="BE49" s="23">
        <f t="shared" si="44"/>
        <v>9</v>
      </c>
      <c r="BF49" s="20">
        <f t="shared" si="44"/>
        <v>17</v>
      </c>
      <c r="BG49" s="20">
        <f t="shared" si="46"/>
        <v>20</v>
      </c>
      <c r="BH49" s="20">
        <f t="shared" si="45"/>
        <v>18</v>
      </c>
      <c r="BI49" s="20">
        <f t="shared" si="45"/>
        <v>4</v>
      </c>
      <c r="BJ49" s="20">
        <f t="shared" si="45"/>
        <v>10</v>
      </c>
      <c r="BK49" s="20">
        <f t="shared" si="45"/>
        <v>18</v>
      </c>
      <c r="BL49" s="18">
        <f t="shared" si="45"/>
        <v>20</v>
      </c>
      <c r="BN49" s="85">
        <f>IF('Intro &amp; Setup'!BX41="", "", 'Intro &amp; Setup'!BX41)</f>
        <v>20</v>
      </c>
      <c r="BO49" s="86">
        <f>IF('Intro &amp; Setup'!BY41="", "", 'Intro &amp; Setup'!BY41)</f>
        <v>28</v>
      </c>
      <c r="BP49" s="86">
        <f>IF('Intro &amp; Setup'!BZ41="", "", 'Intro &amp; Setup'!BZ41)</f>
        <v>100</v>
      </c>
      <c r="BQ49" s="86">
        <f>IF('Intro &amp; Setup'!CA41="", "", 'Intro &amp; Setup'!CA41)</f>
        <v>14</v>
      </c>
      <c r="BR49" s="86">
        <f>IF('Intro &amp; Setup'!CB41="", "", 'Intro &amp; Setup'!CB41)</f>
        <v>54</v>
      </c>
      <c r="BS49" s="86">
        <f>IF('Intro &amp; Setup'!CC41="", "", 'Intro &amp; Setup'!CC41)</f>
        <v>97</v>
      </c>
      <c r="BT49" s="86">
        <f>IF('Intro &amp; Setup'!CD41="", "", 'Intro &amp; Setup'!CD41)</f>
        <v>70</v>
      </c>
      <c r="BU49" s="87">
        <f>IF('Intro &amp; Setup'!CE41="", "", 'Intro &amp; Setup'!CE41)</f>
        <v>91</v>
      </c>
      <c r="BV49" s="89">
        <f>IF('Intro &amp; Setup'!CF41="", "", 'Intro &amp; Setup'!CF41)</f>
        <v>63</v>
      </c>
      <c r="BX49" s="7">
        <f t="shared" si="24"/>
        <v>15</v>
      </c>
      <c r="CN49" s="7" t="e">
        <f ca="1">IF($BC48=1, "X", IF($CN48="X", IF(COUNTIF($CN$10:$CN48, "X")&gt;=6, "", "X"), ""))</f>
        <v>#VALUE!</v>
      </c>
      <c r="CO49" s="7" t="e">
        <f ca="1">IF($BC48=1, "X", IF($CO48="X", IF(COUNTIF($CO$10:$CO48, "X")&gt;=12, "", "X"), ""))</f>
        <v>#VALUE!</v>
      </c>
      <c r="CQ49" s="23" t="e">
        <f t="shared" ca="1" si="28"/>
        <v>#VALUE!</v>
      </c>
      <c r="CR49" s="20" t="e">
        <f t="shared" ca="1" si="30"/>
        <v>#VALUE!</v>
      </c>
      <c r="CS49" s="20" t="e">
        <f t="shared" ca="1" si="31"/>
        <v>#VALUE!</v>
      </c>
      <c r="CT49" s="20" t="e">
        <f t="shared" ca="1" si="32"/>
        <v>#VALUE!</v>
      </c>
      <c r="CU49" s="20" t="e">
        <f t="shared" ca="1" si="33"/>
        <v>#VALUE!</v>
      </c>
      <c r="CV49" s="20" t="e">
        <f t="shared" ca="1" si="34"/>
        <v>#VALUE!</v>
      </c>
      <c r="CW49" s="20" t="e">
        <f t="shared" ca="1" si="35"/>
        <v>#VALUE!</v>
      </c>
      <c r="CX49" s="18" t="e">
        <f t="shared" ca="1" si="36"/>
        <v>#VALUE!</v>
      </c>
      <c r="CZ49" s="23" t="e">
        <f t="shared" ca="1" si="29"/>
        <v>#VALUE!</v>
      </c>
      <c r="DA49" s="20" t="e">
        <f t="shared" ca="1" si="37"/>
        <v>#VALUE!</v>
      </c>
      <c r="DB49" s="20" t="e">
        <f t="shared" ca="1" si="38"/>
        <v>#VALUE!</v>
      </c>
      <c r="DC49" s="20" t="e">
        <f t="shared" ca="1" si="39"/>
        <v>#VALUE!</v>
      </c>
      <c r="DD49" s="20" t="e">
        <f t="shared" ca="1" si="40"/>
        <v>#VALUE!</v>
      </c>
      <c r="DE49" s="20" t="e">
        <f t="shared" ca="1" si="41"/>
        <v>#VALUE!</v>
      </c>
      <c r="DF49" s="20" t="e">
        <f t="shared" ca="1" si="42"/>
        <v>#VALUE!</v>
      </c>
      <c r="DG49" s="18" t="e">
        <f t="shared" ca="1" si="43"/>
        <v>#VALUE!</v>
      </c>
    </row>
    <row r="50" spans="53:111" hidden="1" x14ac:dyDescent="0.55000000000000004">
      <c r="BA50" s="15" t="e">
        <f t="shared" si="27"/>
        <v>#VALUE!</v>
      </c>
      <c r="BB50" s="7" t="e">
        <f t="shared" si="14"/>
        <v>#VALUE!</v>
      </c>
      <c r="BC50" s="18" t="e">
        <f t="shared" ca="1" si="15"/>
        <v>#VALUE!</v>
      </c>
      <c r="BE50" s="23">
        <f t="shared" si="44"/>
        <v>9</v>
      </c>
      <c r="BF50" s="20">
        <f t="shared" si="44"/>
        <v>17</v>
      </c>
      <c r="BG50" s="20">
        <f t="shared" si="46"/>
        <v>20</v>
      </c>
      <c r="BH50" s="20">
        <f t="shared" si="45"/>
        <v>19</v>
      </c>
      <c r="BI50" s="20">
        <f t="shared" si="45"/>
        <v>5</v>
      </c>
      <c r="BJ50" s="20">
        <f t="shared" si="45"/>
        <v>10</v>
      </c>
      <c r="BK50" s="20">
        <f t="shared" si="45"/>
        <v>17</v>
      </c>
      <c r="BL50" s="18">
        <f t="shared" si="45"/>
        <v>20</v>
      </c>
      <c r="BN50" s="85">
        <f>IF('Intro &amp; Setup'!BX42="", "", 'Intro &amp; Setup'!BX42)</f>
        <v>58</v>
      </c>
      <c r="BO50" s="86">
        <f>IF('Intro &amp; Setup'!BY42="", "", 'Intro &amp; Setup'!BY42)</f>
        <v>54</v>
      </c>
      <c r="BP50" s="86">
        <f>IF('Intro &amp; Setup'!BZ42="", "", 'Intro &amp; Setup'!BZ42)</f>
        <v>52</v>
      </c>
      <c r="BQ50" s="86">
        <f>IF('Intro &amp; Setup'!CA42="", "", 'Intro &amp; Setup'!CA42)</f>
        <v>74</v>
      </c>
      <c r="BR50" s="86">
        <f>IF('Intro &amp; Setup'!CB42="", "", 'Intro &amp; Setup'!CB42)</f>
        <v>81</v>
      </c>
      <c r="BS50" s="86">
        <f>IF('Intro &amp; Setup'!CC42="", "", 'Intro &amp; Setup'!CC42)</f>
        <v>58</v>
      </c>
      <c r="BT50" s="86">
        <f>IF('Intro &amp; Setup'!CD42="", "", 'Intro &amp; Setup'!CD42)</f>
        <v>28</v>
      </c>
      <c r="BU50" s="87">
        <f>IF('Intro &amp; Setup'!CE42="", "", 'Intro &amp; Setup'!CE42)</f>
        <v>70</v>
      </c>
      <c r="BV50" s="89">
        <f>IF('Intro &amp; Setup'!CF42="", "", 'Intro &amp; Setup'!CF42)</f>
        <v>61</v>
      </c>
      <c r="BX50" s="7">
        <f t="shared" si="24"/>
        <v>15</v>
      </c>
      <c r="CN50" s="7" t="e">
        <f ca="1">IF($BC49=1, "X", IF($CN49="X", IF(COUNTIF($CN$10:$CN49, "X")&gt;=6, "", "X"), ""))</f>
        <v>#VALUE!</v>
      </c>
      <c r="CO50" s="7" t="e">
        <f ca="1">IF($BC49=1, "X", IF($CO49="X", IF(COUNTIF($CO$10:$CO49, "X")&gt;=12, "", "X"), ""))</f>
        <v>#VALUE!</v>
      </c>
      <c r="CQ50" s="23" t="e">
        <f t="shared" ca="1" si="28"/>
        <v>#VALUE!</v>
      </c>
      <c r="CR50" s="20" t="e">
        <f t="shared" ca="1" si="30"/>
        <v>#VALUE!</v>
      </c>
      <c r="CS50" s="20" t="e">
        <f t="shared" ca="1" si="31"/>
        <v>#VALUE!</v>
      </c>
      <c r="CT50" s="20" t="e">
        <f t="shared" ca="1" si="32"/>
        <v>#VALUE!</v>
      </c>
      <c r="CU50" s="20" t="e">
        <f t="shared" ca="1" si="33"/>
        <v>#VALUE!</v>
      </c>
      <c r="CV50" s="20" t="e">
        <f t="shared" ca="1" si="34"/>
        <v>#VALUE!</v>
      </c>
      <c r="CW50" s="20" t="e">
        <f t="shared" ca="1" si="35"/>
        <v>#VALUE!</v>
      </c>
      <c r="CX50" s="18" t="e">
        <f t="shared" ca="1" si="36"/>
        <v>#VALUE!</v>
      </c>
      <c r="CZ50" s="23" t="e">
        <f t="shared" ca="1" si="29"/>
        <v>#VALUE!</v>
      </c>
      <c r="DA50" s="20" t="e">
        <f t="shared" ca="1" si="37"/>
        <v>#VALUE!</v>
      </c>
      <c r="DB50" s="20" t="e">
        <f t="shared" ca="1" si="38"/>
        <v>#VALUE!</v>
      </c>
      <c r="DC50" s="20" t="e">
        <f t="shared" ca="1" si="39"/>
        <v>#VALUE!</v>
      </c>
      <c r="DD50" s="20" t="e">
        <f t="shared" ca="1" si="40"/>
        <v>#VALUE!</v>
      </c>
      <c r="DE50" s="20" t="e">
        <f t="shared" ca="1" si="41"/>
        <v>#VALUE!</v>
      </c>
      <c r="DF50" s="20" t="e">
        <f t="shared" ca="1" si="42"/>
        <v>#VALUE!</v>
      </c>
      <c r="DG50" s="18" t="e">
        <f t="shared" ca="1" si="43"/>
        <v>#VALUE!</v>
      </c>
    </row>
    <row r="51" spans="53:111" hidden="1" x14ac:dyDescent="0.55000000000000004">
      <c r="BA51" s="15" t="e">
        <f t="shared" si="27"/>
        <v>#VALUE!</v>
      </c>
      <c r="BB51" s="7" t="e">
        <f t="shared" si="14"/>
        <v>#VALUE!</v>
      </c>
      <c r="BC51" s="18" t="e">
        <f t="shared" ca="1" si="15"/>
        <v>#VALUE!</v>
      </c>
      <c r="BE51" s="23">
        <f t="shared" si="44"/>
        <v>9</v>
      </c>
      <c r="BF51" s="20">
        <f t="shared" si="44"/>
        <v>19</v>
      </c>
      <c r="BG51" s="20">
        <f t="shared" si="46"/>
        <v>18</v>
      </c>
      <c r="BH51" s="20">
        <f t="shared" si="45"/>
        <v>17</v>
      </c>
      <c r="BI51" s="20">
        <f t="shared" si="45"/>
        <v>7</v>
      </c>
      <c r="BJ51" s="20">
        <f t="shared" si="45"/>
        <v>11</v>
      </c>
      <c r="BK51" s="20">
        <f t="shared" si="45"/>
        <v>18</v>
      </c>
      <c r="BL51" s="18">
        <f t="shared" si="45"/>
        <v>20</v>
      </c>
      <c r="BN51" s="85">
        <f>IF('Intro &amp; Setup'!BX43="", "", 'Intro &amp; Setup'!BX43)</f>
        <v>55</v>
      </c>
      <c r="BO51" s="86">
        <f>IF('Intro &amp; Setup'!BY43="", "", 'Intro &amp; Setup'!BY43)</f>
        <v>95</v>
      </c>
      <c r="BP51" s="86">
        <f>IF('Intro &amp; Setup'!BZ43="", "", 'Intro &amp; Setup'!BZ43)</f>
        <v>2</v>
      </c>
      <c r="BQ51" s="86">
        <f>IF('Intro &amp; Setup'!CA43="", "", 'Intro &amp; Setup'!CA43)</f>
        <v>9</v>
      </c>
      <c r="BR51" s="86">
        <f>IF('Intro &amp; Setup'!CB43="", "", 'Intro &amp; Setup'!CB43)</f>
        <v>99</v>
      </c>
      <c r="BS51" s="86">
        <f>IF('Intro &amp; Setup'!CC43="", "", 'Intro &amp; Setup'!CC43)</f>
        <v>71</v>
      </c>
      <c r="BT51" s="86">
        <f>IF('Intro &amp; Setup'!CD43="", "", 'Intro &amp; Setup'!CD43)</f>
        <v>70</v>
      </c>
      <c r="BU51" s="87">
        <f>IF('Intro &amp; Setup'!CE43="", "", 'Intro &amp; Setup'!CE43)</f>
        <v>77</v>
      </c>
      <c r="BV51" s="89">
        <f>IF('Intro &amp; Setup'!CF43="", "", 'Intro &amp; Setup'!CF43)</f>
        <v>36</v>
      </c>
      <c r="BX51" s="7">
        <f t="shared" si="24"/>
        <v>15</v>
      </c>
      <c r="CN51" s="7" t="e">
        <f ca="1">IF($BC50=1, "X", IF($CN50="X", IF(COUNTIF($CN$10:$CN50, "X")&gt;=6, "", "X"), ""))</f>
        <v>#VALUE!</v>
      </c>
      <c r="CO51" s="7" t="e">
        <f ca="1">IF($BC50=1, "X", IF($CO50="X", IF(COUNTIF($CO$10:$CO50, "X")&gt;=12, "", "X"), ""))</f>
        <v>#VALUE!</v>
      </c>
      <c r="CQ51" s="23" t="e">
        <f t="shared" ca="1" si="28"/>
        <v>#VALUE!</v>
      </c>
      <c r="CR51" s="20" t="e">
        <f t="shared" ca="1" si="30"/>
        <v>#VALUE!</v>
      </c>
      <c r="CS51" s="20" t="e">
        <f t="shared" ca="1" si="31"/>
        <v>#VALUE!</v>
      </c>
      <c r="CT51" s="20" t="e">
        <f t="shared" ca="1" si="32"/>
        <v>#VALUE!</v>
      </c>
      <c r="CU51" s="20" t="e">
        <f t="shared" ca="1" si="33"/>
        <v>#VALUE!</v>
      </c>
      <c r="CV51" s="20" t="e">
        <f t="shared" ca="1" si="34"/>
        <v>#VALUE!</v>
      </c>
      <c r="CW51" s="20" t="e">
        <f t="shared" ca="1" si="35"/>
        <v>#VALUE!</v>
      </c>
      <c r="CX51" s="18" t="e">
        <f t="shared" ca="1" si="36"/>
        <v>#VALUE!</v>
      </c>
      <c r="CZ51" s="23" t="e">
        <f t="shared" ca="1" si="29"/>
        <v>#VALUE!</v>
      </c>
      <c r="DA51" s="20" t="e">
        <f t="shared" ca="1" si="37"/>
        <v>#VALUE!</v>
      </c>
      <c r="DB51" s="20" t="e">
        <f t="shared" ca="1" si="38"/>
        <v>#VALUE!</v>
      </c>
      <c r="DC51" s="20" t="e">
        <f t="shared" ca="1" si="39"/>
        <v>#VALUE!</v>
      </c>
      <c r="DD51" s="20" t="e">
        <f t="shared" ca="1" si="40"/>
        <v>#VALUE!</v>
      </c>
      <c r="DE51" s="20" t="e">
        <f t="shared" ca="1" si="41"/>
        <v>#VALUE!</v>
      </c>
      <c r="DF51" s="20" t="e">
        <f t="shared" ca="1" si="42"/>
        <v>#VALUE!</v>
      </c>
      <c r="DG51" s="18" t="e">
        <f t="shared" ca="1" si="43"/>
        <v>#VALUE!</v>
      </c>
    </row>
    <row r="52" spans="53:111" hidden="1" x14ac:dyDescent="0.55000000000000004">
      <c r="BA52" s="15" t="e">
        <f t="shared" si="27"/>
        <v>#VALUE!</v>
      </c>
      <c r="BB52" s="7" t="e">
        <f t="shared" si="14"/>
        <v>#VALUE!</v>
      </c>
      <c r="BC52" s="18" t="e">
        <f t="shared" ca="1" si="15"/>
        <v>#VALUE!</v>
      </c>
      <c r="BE52" s="23">
        <f t="shared" si="44"/>
        <v>10</v>
      </c>
      <c r="BF52" s="20">
        <f t="shared" si="44"/>
        <v>19</v>
      </c>
      <c r="BG52" s="20">
        <f t="shared" si="46"/>
        <v>20</v>
      </c>
      <c r="BH52" s="20">
        <f t="shared" si="45"/>
        <v>15</v>
      </c>
      <c r="BI52" s="20">
        <f t="shared" si="45"/>
        <v>6</v>
      </c>
      <c r="BJ52" s="20">
        <f t="shared" si="45"/>
        <v>13</v>
      </c>
      <c r="BK52" s="20">
        <f t="shared" si="45"/>
        <v>18</v>
      </c>
      <c r="BL52" s="18">
        <f t="shared" si="45"/>
        <v>20</v>
      </c>
      <c r="BN52" s="85">
        <f>IF('Intro &amp; Setup'!BX44="", "", 'Intro &amp; Setup'!BX44)</f>
        <v>65</v>
      </c>
      <c r="BO52" s="86">
        <f>IF('Intro &amp; Setup'!BY44="", "", 'Intro &amp; Setup'!BY44)</f>
        <v>39</v>
      </c>
      <c r="BP52" s="86">
        <f>IF('Intro &amp; Setup'!BZ44="", "", 'Intro &amp; Setup'!BZ44)</f>
        <v>100</v>
      </c>
      <c r="BQ52" s="86">
        <f>IF('Intro &amp; Setup'!CA44="", "", 'Intro &amp; Setup'!CA44)</f>
        <v>2</v>
      </c>
      <c r="BR52" s="86">
        <f>IF('Intro &amp; Setup'!CB44="", "", 'Intro &amp; Setup'!CB44)</f>
        <v>28</v>
      </c>
      <c r="BS52" s="86">
        <f>IF('Intro &amp; Setup'!CC44="", "", 'Intro &amp; Setup'!CC44)</f>
        <v>94</v>
      </c>
      <c r="BT52" s="86">
        <f>IF('Intro &amp; Setup'!CD44="", "", 'Intro &amp; Setup'!CD44)</f>
        <v>49</v>
      </c>
      <c r="BU52" s="87">
        <f>IF('Intro &amp; Setup'!CE44="", "", 'Intro &amp; Setup'!CE44)</f>
        <v>79</v>
      </c>
      <c r="BV52" s="89">
        <f>IF('Intro &amp; Setup'!CF44="", "", 'Intro &amp; Setup'!CF44)</f>
        <v>45</v>
      </c>
      <c r="BX52" s="7">
        <f t="shared" si="24"/>
        <v>15</v>
      </c>
      <c r="CN52" s="7" t="e">
        <f ca="1">IF($BC51=1, "X", IF($CN51="X", IF(COUNTIF($CN$10:$CN51, "X")&gt;=6, "", "X"), ""))</f>
        <v>#VALUE!</v>
      </c>
      <c r="CO52" s="7" t="e">
        <f ca="1">IF($BC51=1, "X", IF($CO51="X", IF(COUNTIF($CO$10:$CO51, "X")&gt;=12, "", "X"), ""))</f>
        <v>#VALUE!</v>
      </c>
      <c r="CQ52" s="23" t="e">
        <f t="shared" ca="1" si="28"/>
        <v>#VALUE!</v>
      </c>
      <c r="CR52" s="20" t="e">
        <f t="shared" ca="1" si="30"/>
        <v>#VALUE!</v>
      </c>
      <c r="CS52" s="20" t="e">
        <f t="shared" ca="1" si="31"/>
        <v>#VALUE!</v>
      </c>
      <c r="CT52" s="20" t="e">
        <f t="shared" ca="1" si="32"/>
        <v>#VALUE!</v>
      </c>
      <c r="CU52" s="20" t="e">
        <f t="shared" ca="1" si="33"/>
        <v>#VALUE!</v>
      </c>
      <c r="CV52" s="20" t="e">
        <f t="shared" ca="1" si="34"/>
        <v>#VALUE!</v>
      </c>
      <c r="CW52" s="20" t="e">
        <f t="shared" ca="1" si="35"/>
        <v>#VALUE!</v>
      </c>
      <c r="CX52" s="18" t="e">
        <f t="shared" ca="1" si="36"/>
        <v>#VALUE!</v>
      </c>
      <c r="CZ52" s="23" t="e">
        <f t="shared" ca="1" si="29"/>
        <v>#VALUE!</v>
      </c>
      <c r="DA52" s="20" t="e">
        <f t="shared" ca="1" si="37"/>
        <v>#VALUE!</v>
      </c>
      <c r="DB52" s="20" t="e">
        <f t="shared" ca="1" si="38"/>
        <v>#VALUE!</v>
      </c>
      <c r="DC52" s="20" t="e">
        <f t="shared" ca="1" si="39"/>
        <v>#VALUE!</v>
      </c>
      <c r="DD52" s="20" t="e">
        <f t="shared" ca="1" si="40"/>
        <v>#VALUE!</v>
      </c>
      <c r="DE52" s="20" t="e">
        <f t="shared" ca="1" si="41"/>
        <v>#VALUE!</v>
      </c>
      <c r="DF52" s="20" t="e">
        <f t="shared" ca="1" si="42"/>
        <v>#VALUE!</v>
      </c>
      <c r="DG52" s="18" t="e">
        <f t="shared" ca="1" si="43"/>
        <v>#VALUE!</v>
      </c>
    </row>
    <row r="53" spans="53:111" hidden="1" x14ac:dyDescent="0.55000000000000004">
      <c r="BA53" s="15" t="e">
        <f t="shared" si="27"/>
        <v>#VALUE!</v>
      </c>
      <c r="BB53" s="7" t="e">
        <f t="shared" si="14"/>
        <v>#VALUE!</v>
      </c>
      <c r="BC53" s="18" t="e">
        <f t="shared" ca="1" si="15"/>
        <v>#VALUE!</v>
      </c>
      <c r="BE53" s="23">
        <f t="shared" si="44"/>
        <v>9</v>
      </c>
      <c r="BF53" s="20">
        <f t="shared" si="44"/>
        <v>20</v>
      </c>
      <c r="BG53" s="20">
        <f t="shared" si="46"/>
        <v>19</v>
      </c>
      <c r="BH53" s="20">
        <f t="shared" si="45"/>
        <v>13</v>
      </c>
      <c r="BI53" s="20">
        <f t="shared" si="45"/>
        <v>5</v>
      </c>
      <c r="BJ53" s="20">
        <f t="shared" si="45"/>
        <v>15</v>
      </c>
      <c r="BK53" s="20">
        <f t="shared" si="45"/>
        <v>19</v>
      </c>
      <c r="BL53" s="18">
        <f t="shared" si="45"/>
        <v>19</v>
      </c>
      <c r="BN53" s="85">
        <f>IF('Intro &amp; Setup'!BX45="", "", 'Intro &amp; Setup'!BX45)</f>
        <v>14</v>
      </c>
      <c r="BO53" s="86">
        <f>IF('Intro &amp; Setup'!BY45="", "", 'Intro &amp; Setup'!BY45)</f>
        <v>69</v>
      </c>
      <c r="BP53" s="86">
        <f>IF('Intro &amp; Setup'!BZ45="", "", 'Intro &amp; Setup'!BZ45)</f>
        <v>16</v>
      </c>
      <c r="BQ53" s="86">
        <f>IF('Intro &amp; Setup'!CA45="", "", 'Intro &amp; Setup'!CA45)</f>
        <v>11</v>
      </c>
      <c r="BR53" s="86">
        <f>IF('Intro &amp; Setup'!CB45="", "", 'Intro &amp; Setup'!CB45)</f>
        <v>19</v>
      </c>
      <c r="BS53" s="86">
        <f>IF('Intro &amp; Setup'!CC45="", "", 'Intro &amp; Setup'!CC45)</f>
        <v>93</v>
      </c>
      <c r="BT53" s="86">
        <f>IF('Intro &amp; Setup'!CD45="", "", 'Intro &amp; Setup'!CD45)</f>
        <v>65</v>
      </c>
      <c r="BU53" s="87">
        <f>IF('Intro &amp; Setup'!CE45="", "", 'Intro &amp; Setup'!CE45)</f>
        <v>19</v>
      </c>
      <c r="BV53" s="89">
        <f>IF('Intro &amp; Setup'!CF45="", "", 'Intro &amp; Setup'!CF45)</f>
        <v>55</v>
      </c>
      <c r="BX53" s="7">
        <f t="shared" si="24"/>
        <v>15</v>
      </c>
      <c r="CN53" s="7" t="e">
        <f ca="1">IF($BC52=1, "X", IF($CN52="X", IF(COUNTIF($CN$10:$CN52, "X")&gt;=6, "", "X"), ""))</f>
        <v>#VALUE!</v>
      </c>
      <c r="CO53" s="7" t="e">
        <f ca="1">IF($BC52=1, "X", IF($CO52="X", IF(COUNTIF($CO$10:$CO52, "X")&gt;=12, "", "X"), ""))</f>
        <v>#VALUE!</v>
      </c>
      <c r="CQ53" s="23" t="e">
        <f t="shared" ca="1" si="28"/>
        <v>#VALUE!</v>
      </c>
      <c r="CR53" s="20" t="e">
        <f t="shared" ca="1" si="30"/>
        <v>#VALUE!</v>
      </c>
      <c r="CS53" s="20" t="e">
        <f t="shared" ca="1" si="31"/>
        <v>#VALUE!</v>
      </c>
      <c r="CT53" s="20" t="e">
        <f t="shared" ca="1" si="32"/>
        <v>#VALUE!</v>
      </c>
      <c r="CU53" s="20" t="e">
        <f t="shared" ca="1" si="33"/>
        <v>#VALUE!</v>
      </c>
      <c r="CV53" s="20" t="e">
        <f t="shared" ca="1" si="34"/>
        <v>#VALUE!</v>
      </c>
      <c r="CW53" s="20" t="e">
        <f t="shared" ca="1" si="35"/>
        <v>#VALUE!</v>
      </c>
      <c r="CX53" s="18" t="e">
        <f t="shared" ca="1" si="36"/>
        <v>#VALUE!</v>
      </c>
      <c r="CZ53" s="23" t="e">
        <f t="shared" ca="1" si="29"/>
        <v>#VALUE!</v>
      </c>
      <c r="DA53" s="20" t="e">
        <f t="shared" ca="1" si="37"/>
        <v>#VALUE!</v>
      </c>
      <c r="DB53" s="20" t="e">
        <f t="shared" ca="1" si="38"/>
        <v>#VALUE!</v>
      </c>
      <c r="DC53" s="20" t="e">
        <f t="shared" ca="1" si="39"/>
        <v>#VALUE!</v>
      </c>
      <c r="DD53" s="20" t="e">
        <f t="shared" ca="1" si="40"/>
        <v>#VALUE!</v>
      </c>
      <c r="DE53" s="20" t="e">
        <f t="shared" ca="1" si="41"/>
        <v>#VALUE!</v>
      </c>
      <c r="DF53" s="20" t="e">
        <f t="shared" ca="1" si="42"/>
        <v>#VALUE!</v>
      </c>
      <c r="DG53" s="18" t="e">
        <f t="shared" ca="1" si="43"/>
        <v>#VALUE!</v>
      </c>
    </row>
    <row r="54" spans="53:111" hidden="1" x14ac:dyDescent="0.55000000000000004">
      <c r="BA54" s="15" t="e">
        <f t="shared" si="27"/>
        <v>#VALUE!</v>
      </c>
      <c r="BB54" s="7" t="e">
        <f t="shared" si="14"/>
        <v>#VALUE!</v>
      </c>
      <c r="BC54" s="18" t="e">
        <f t="shared" ca="1" si="15"/>
        <v>#VALUE!</v>
      </c>
      <c r="BE54" s="23">
        <f t="shared" si="44"/>
        <v>8</v>
      </c>
      <c r="BF54" s="20">
        <f t="shared" si="44"/>
        <v>19</v>
      </c>
      <c r="BG54" s="20">
        <f t="shared" si="46"/>
        <v>20</v>
      </c>
      <c r="BH54" s="20">
        <f t="shared" si="45"/>
        <v>12</v>
      </c>
      <c r="BI54" s="20">
        <f t="shared" si="45"/>
        <v>6</v>
      </c>
      <c r="BJ54" s="20">
        <f t="shared" si="45"/>
        <v>16</v>
      </c>
      <c r="BK54" s="20">
        <f t="shared" si="45"/>
        <v>19</v>
      </c>
      <c r="BL54" s="18">
        <f t="shared" si="45"/>
        <v>19</v>
      </c>
      <c r="BN54" s="85">
        <f>IF('Intro &amp; Setup'!BX46="", "", 'Intro &amp; Setup'!BX46)</f>
        <v>12</v>
      </c>
      <c r="BO54" s="86">
        <f>IF('Intro &amp; Setup'!BY46="", "", 'Intro &amp; Setup'!BY46)</f>
        <v>21</v>
      </c>
      <c r="BP54" s="86">
        <f>IF('Intro &amp; Setup'!BZ46="", "", 'Intro &amp; Setup'!BZ46)</f>
        <v>84</v>
      </c>
      <c r="BQ54" s="86">
        <f>IF('Intro &amp; Setup'!CA46="", "", 'Intro &amp; Setup'!CA46)</f>
        <v>30</v>
      </c>
      <c r="BR54" s="86">
        <f>IF('Intro &amp; Setup'!CB46="", "", 'Intro &amp; Setup'!CB46)</f>
        <v>76</v>
      </c>
      <c r="BS54" s="86">
        <f>IF('Intro &amp; Setup'!CC46="", "", 'Intro &amp; Setup'!CC46)</f>
        <v>86</v>
      </c>
      <c r="BT54" s="86">
        <f>IF('Intro &amp; Setup'!CD46="", "", 'Intro &amp; Setup'!CD46)</f>
        <v>57</v>
      </c>
      <c r="BU54" s="87">
        <f>IF('Intro &amp; Setup'!CE46="", "", 'Intro &amp; Setup'!CE46)</f>
        <v>47</v>
      </c>
      <c r="BV54" s="89">
        <f>IF('Intro &amp; Setup'!CF46="", "", 'Intro &amp; Setup'!CF46)</f>
        <v>81</v>
      </c>
      <c r="BX54" s="7">
        <f t="shared" si="24"/>
        <v>15</v>
      </c>
      <c r="CN54" s="7" t="e">
        <f ca="1">IF($BC53=1, "X", IF($CN53="X", IF(COUNTIF($CN$10:$CN53, "X")&gt;=6, "", "X"), ""))</f>
        <v>#VALUE!</v>
      </c>
      <c r="CO54" s="7" t="e">
        <f ca="1">IF($BC53=1, "X", IF($CO53="X", IF(COUNTIF($CO$10:$CO53, "X")&gt;=12, "", "X"), ""))</f>
        <v>#VALUE!</v>
      </c>
      <c r="CQ54" s="23" t="e">
        <f t="shared" ca="1" si="28"/>
        <v>#VALUE!</v>
      </c>
      <c r="CR54" s="20" t="e">
        <f t="shared" ca="1" si="30"/>
        <v>#VALUE!</v>
      </c>
      <c r="CS54" s="20" t="e">
        <f t="shared" ca="1" si="31"/>
        <v>#VALUE!</v>
      </c>
      <c r="CT54" s="20" t="e">
        <f t="shared" ca="1" si="32"/>
        <v>#VALUE!</v>
      </c>
      <c r="CU54" s="20" t="e">
        <f t="shared" ca="1" si="33"/>
        <v>#VALUE!</v>
      </c>
      <c r="CV54" s="20" t="e">
        <f t="shared" ca="1" si="34"/>
        <v>#VALUE!</v>
      </c>
      <c r="CW54" s="20" t="e">
        <f t="shared" ca="1" si="35"/>
        <v>#VALUE!</v>
      </c>
      <c r="CX54" s="18" t="e">
        <f t="shared" ca="1" si="36"/>
        <v>#VALUE!</v>
      </c>
      <c r="CZ54" s="23" t="e">
        <f t="shared" ca="1" si="29"/>
        <v>#VALUE!</v>
      </c>
      <c r="DA54" s="20" t="e">
        <f t="shared" ca="1" si="37"/>
        <v>#VALUE!</v>
      </c>
      <c r="DB54" s="20" t="e">
        <f t="shared" ca="1" si="38"/>
        <v>#VALUE!</v>
      </c>
      <c r="DC54" s="20" t="e">
        <f t="shared" ca="1" si="39"/>
        <v>#VALUE!</v>
      </c>
      <c r="DD54" s="20" t="e">
        <f t="shared" ca="1" si="40"/>
        <v>#VALUE!</v>
      </c>
      <c r="DE54" s="20" t="e">
        <f t="shared" ca="1" si="41"/>
        <v>#VALUE!</v>
      </c>
      <c r="DF54" s="20" t="e">
        <f t="shared" ca="1" si="42"/>
        <v>#VALUE!</v>
      </c>
      <c r="DG54" s="18" t="e">
        <f t="shared" ca="1" si="43"/>
        <v>#VALUE!</v>
      </c>
    </row>
    <row r="55" spans="53:111" hidden="1" x14ac:dyDescent="0.55000000000000004">
      <c r="BA55" s="15" t="e">
        <f t="shared" si="27"/>
        <v>#VALUE!</v>
      </c>
      <c r="BB55" s="7" t="e">
        <f t="shared" si="14"/>
        <v>#VALUE!</v>
      </c>
      <c r="BC55" s="18" t="e">
        <f t="shared" ca="1" si="15"/>
        <v>#VALUE!</v>
      </c>
      <c r="BE55" s="23">
        <f t="shared" ref="BE55:BE118" si="47">IF(BN55=$BE$5, IF(MIN($BE54:$BL54)=1, 1, MIN($BE54:$BL54)-1), IF(BN55&lt;=$BF$5, IF(BE54+$BF$4&lt;1, 1, BE54+$BF$4), IF(BN55&lt;=$BG$5, IF(BE54+$BG$4&lt;1, 1, BE54+$BG$4), IF(BN55&lt;=$BH$5, BE54+$BH$4, IF(BN55&lt;=$BI$5, IF(BE54+$BI$4&gt;20, 20, BE54+$BI$4), IF(BN55&lt;=$BJ$5, IF(BE54+$BJ$4&gt;20, 20, BE54+$BJ$4), IF(BN55&lt;=$BK$5, IF(MAX($BE54:$BL54)=20, 20, MAX($BE54:$BL54)+1), "")))))))</f>
        <v>8</v>
      </c>
      <c r="BF55" s="20">
        <f t="shared" ref="BF55:BF118" si="48">IF(BO55=$BE$5, IF(MIN($BE54:$BL54)=1, 1, MIN($BE54:$BL54)-1), IF(BO55&lt;=$BF$5, IF(BF54+$BF$4&lt;1, 1, BF54+$BF$4), IF(BO55&lt;=$BG$5, IF(BF54+$BG$4&lt;1, 1, BF54+$BG$4), IF(BO55&lt;=$BH$5, BF54+$BH$4, IF(BO55&lt;=$BI$5, IF(BF54+$BI$4&gt;20, 20, BF54+$BI$4), IF(BO55&lt;=$BJ$5, IF(BF54+$BJ$4&gt;20, 20, BF54+$BJ$4), IF(BO55&lt;=$BK$5, IF(MAX($BE54:$BL54)=20, 20, MAX($BE54:$BL54)+1), "")))))))</f>
        <v>19</v>
      </c>
      <c r="BG55" s="20">
        <f t="shared" si="46"/>
        <v>20</v>
      </c>
      <c r="BH55" s="20">
        <f t="shared" ref="BH55:BH118" si="49">IF(BQ55=$BE$5, IF(MIN($BE54:$BL54)=1, 1, MIN($BE54:$BL54)-1), IF(BQ55&lt;=$BF$5, IF(BH54+$BF$4&lt;1, 1, BH54+$BF$4), IF(BQ55&lt;=$BG$5, IF(BH54+$BG$4&lt;1, 1, BH54+$BG$4), IF(BQ55&lt;=$BH$5, BH54+$BH$4, IF(BQ55&lt;=$BI$5, IF(BH54+$BI$4&gt;20, 20, BH54+$BI$4), IF(BQ55&lt;=$BJ$5, IF(BH54+$BJ$4&gt;20, 20, BH54+$BJ$4), IF(BQ55&lt;=$BK$5, IF(MAX($BE54:$BL54)=20, 20, MAX($BE54:$BL54)+1), "")))))))</f>
        <v>11</v>
      </c>
      <c r="BI55" s="20">
        <f t="shared" ref="BI55:BI118" si="50">IF(BR55=$BE$5, IF(MIN($BE54:$BL54)=1, 1, MIN($BE54:$BL54)-1), IF(BR55&lt;=$BF$5, IF(BI54+$BF$4&lt;1, 1, BI54+$BF$4), IF(BR55&lt;=$BG$5, IF(BI54+$BG$4&lt;1, 1, BI54+$BG$4), IF(BR55&lt;=$BH$5, BI54+$BH$4, IF(BR55&lt;=$BI$5, IF(BI54+$BI$4&gt;20, 20, BI54+$BI$4), IF(BR55&lt;=$BJ$5, IF(BI54+$BJ$4&gt;20, 20, BI54+$BJ$4), IF(BR55&lt;=$BK$5, IF(MAX($BE54:$BL54)=20, 20, MAX($BE54:$BL54)+1), "")))))))</f>
        <v>6</v>
      </c>
      <c r="BJ55" s="20">
        <f t="shared" ref="BJ55:BJ118" si="51">IF(BS55=$BE$5, IF(MIN($BE54:$BL54)=1, 1, MIN($BE54:$BL54)-1), IF(BS55&lt;=$BF$5, IF(BJ54+$BF$4&lt;1, 1, BJ54+$BF$4), IF(BS55&lt;=$BG$5, IF(BJ54+$BG$4&lt;1, 1, BJ54+$BG$4), IF(BS55&lt;=$BH$5, BJ54+$BH$4, IF(BS55&lt;=$BI$5, IF(BJ54+$BI$4&gt;20, 20, BJ54+$BI$4), IF(BS55&lt;=$BJ$5, IF(BJ54+$BJ$4&gt;20, 20, BJ54+$BJ$4), IF(BS55&lt;=$BK$5, IF(MAX($BE54:$BL54)=20, 20, MAX($BE54:$BL54)+1), "")))))))</f>
        <v>17</v>
      </c>
      <c r="BK55" s="20">
        <f t="shared" ref="BK55:BK118" si="52">IF(BT55=$BE$5, IF(MIN($BE54:$BL54)=1, 1, MIN($BE54:$BL54)-1), IF(BT55&lt;=$BF$5, IF(BK54+$BF$4&lt;1, 1, BK54+$BF$4), IF(BT55&lt;=$BG$5, IF(BK54+$BG$4&lt;1, 1, BK54+$BG$4), IF(BT55&lt;=$BH$5, BK54+$BH$4, IF(BT55&lt;=$BI$5, IF(BK54+$BI$4&gt;20, 20, BK54+$BI$4), IF(BT55&lt;=$BJ$5, IF(BK54+$BJ$4&gt;20, 20, BK54+$BJ$4), IF(BT55&lt;=$BK$5, IF(MAX($BE54:$BL54)=20, 20, MAX($BE54:$BL54)+1), "")))))))</f>
        <v>18</v>
      </c>
      <c r="BL55" s="18">
        <f t="shared" ref="BL55:BL118" si="53">IF(BU55=$BE$5, IF(MIN($BE54:$BL54)=1, 1, MIN($BE54:$BL54)-1), IF(BU55&lt;=$BF$5, IF(BL54+$BF$4&lt;1, 1, BL54+$BF$4), IF(BU55&lt;=$BG$5, IF(BL54+$BG$4&lt;1, 1, BL54+$BG$4), IF(BU55&lt;=$BH$5, BL54+$BH$4, IF(BU55&lt;=$BI$5, IF(BL54+$BI$4&gt;20, 20, BL54+$BI$4), IF(BU55&lt;=$BJ$5, IF(BL54+$BJ$4&gt;20, 20, BL54+$BJ$4), IF(BU55&lt;=$BK$5, IF(MAX($BE54:$BL54)=20, 20, MAX($BE54:$BL54)+1), "")))))))</f>
        <v>20</v>
      </c>
      <c r="BN55" s="85">
        <f>IF('Intro &amp; Setup'!BX47="", "", 'Intro &amp; Setup'!BX47)</f>
        <v>47</v>
      </c>
      <c r="BO55" s="86">
        <f>IF('Intro &amp; Setup'!BY47="", "", 'Intro &amp; Setup'!BY47)</f>
        <v>41</v>
      </c>
      <c r="BP55" s="86">
        <f>IF('Intro &amp; Setup'!BZ47="", "", 'Intro &amp; Setup'!BZ47)</f>
        <v>88</v>
      </c>
      <c r="BQ55" s="86">
        <f>IF('Intro &amp; Setup'!CA47="", "", 'Intro &amp; Setup'!CA47)</f>
        <v>26</v>
      </c>
      <c r="BR55" s="86">
        <f>IF('Intro &amp; Setup'!CB47="", "", 'Intro &amp; Setup'!CB47)</f>
        <v>63</v>
      </c>
      <c r="BS55" s="86">
        <f>IF('Intro &amp; Setup'!CC47="", "", 'Intro &amp; Setup'!CC47)</f>
        <v>81</v>
      </c>
      <c r="BT55" s="86">
        <f>IF('Intro &amp; Setup'!CD47="", "", 'Intro &amp; Setup'!CD47)</f>
        <v>21</v>
      </c>
      <c r="BU55" s="87">
        <f>IF('Intro &amp; Setup'!CE47="", "", 'Intro &amp; Setup'!CE47)</f>
        <v>75</v>
      </c>
      <c r="BV55" s="89">
        <f>IF('Intro &amp; Setup'!CF47="", "", 'Intro &amp; Setup'!CF47)</f>
        <v>79</v>
      </c>
      <c r="BX55" s="7">
        <f t="shared" si="24"/>
        <v>15</v>
      </c>
      <c r="CN55" s="7" t="e">
        <f ca="1">IF($BC54=1, "X", IF($CN54="X", IF(COUNTIF($CN$10:$CN54, "X")&gt;=6, "", "X"), ""))</f>
        <v>#VALUE!</v>
      </c>
      <c r="CO55" s="7" t="e">
        <f ca="1">IF($BC54=1, "X", IF($CO54="X", IF(COUNTIF($CO$10:$CO54, "X")&gt;=12, "", "X"), ""))</f>
        <v>#VALUE!</v>
      </c>
      <c r="CQ55" s="23" t="e">
        <f t="shared" ca="1" si="28"/>
        <v>#VALUE!</v>
      </c>
      <c r="CR55" s="20" t="e">
        <f t="shared" ca="1" si="30"/>
        <v>#VALUE!</v>
      </c>
      <c r="CS55" s="20" t="e">
        <f t="shared" ca="1" si="31"/>
        <v>#VALUE!</v>
      </c>
      <c r="CT55" s="20" t="e">
        <f t="shared" ca="1" si="32"/>
        <v>#VALUE!</v>
      </c>
      <c r="CU55" s="20" t="e">
        <f t="shared" ca="1" si="33"/>
        <v>#VALUE!</v>
      </c>
      <c r="CV55" s="20" t="e">
        <f t="shared" ca="1" si="34"/>
        <v>#VALUE!</v>
      </c>
      <c r="CW55" s="20" t="e">
        <f t="shared" ca="1" si="35"/>
        <v>#VALUE!</v>
      </c>
      <c r="CX55" s="18" t="e">
        <f t="shared" ca="1" si="36"/>
        <v>#VALUE!</v>
      </c>
      <c r="CZ55" s="23" t="e">
        <f t="shared" ca="1" si="29"/>
        <v>#VALUE!</v>
      </c>
      <c r="DA55" s="20" t="e">
        <f t="shared" ca="1" si="37"/>
        <v>#VALUE!</v>
      </c>
      <c r="DB55" s="20" t="e">
        <f t="shared" ca="1" si="38"/>
        <v>#VALUE!</v>
      </c>
      <c r="DC55" s="20" t="e">
        <f t="shared" ca="1" si="39"/>
        <v>#VALUE!</v>
      </c>
      <c r="DD55" s="20" t="e">
        <f t="shared" ca="1" si="40"/>
        <v>#VALUE!</v>
      </c>
      <c r="DE55" s="20" t="e">
        <f t="shared" ca="1" si="41"/>
        <v>#VALUE!</v>
      </c>
      <c r="DF55" s="20" t="e">
        <f t="shared" ca="1" si="42"/>
        <v>#VALUE!</v>
      </c>
      <c r="DG55" s="18" t="e">
        <f t="shared" ca="1" si="43"/>
        <v>#VALUE!</v>
      </c>
    </row>
    <row r="56" spans="53:111" hidden="1" x14ac:dyDescent="0.55000000000000004">
      <c r="BA56" s="15" t="e">
        <f t="shared" si="27"/>
        <v>#VALUE!</v>
      </c>
      <c r="BB56" s="7" t="e">
        <f t="shared" si="14"/>
        <v>#VALUE!</v>
      </c>
      <c r="BC56" s="18" t="e">
        <f t="shared" ca="1" si="15"/>
        <v>#VALUE!</v>
      </c>
      <c r="BE56" s="23">
        <f t="shared" si="47"/>
        <v>9</v>
      </c>
      <c r="BF56" s="20">
        <f t="shared" si="48"/>
        <v>19</v>
      </c>
      <c r="BG56" s="20">
        <f t="shared" si="46"/>
        <v>19</v>
      </c>
      <c r="BH56" s="20">
        <f t="shared" si="49"/>
        <v>11</v>
      </c>
      <c r="BI56" s="20">
        <f t="shared" si="50"/>
        <v>5</v>
      </c>
      <c r="BJ56" s="20">
        <f t="shared" si="51"/>
        <v>16</v>
      </c>
      <c r="BK56" s="20">
        <f t="shared" si="52"/>
        <v>19</v>
      </c>
      <c r="BL56" s="18">
        <f t="shared" si="53"/>
        <v>19</v>
      </c>
      <c r="BN56" s="85">
        <f>IF('Intro &amp; Setup'!BX48="", "", 'Intro &amp; Setup'!BX48)</f>
        <v>68</v>
      </c>
      <c r="BO56" s="86">
        <f>IF('Intro &amp; Setup'!BY48="", "", 'Intro &amp; Setup'!BY48)</f>
        <v>55</v>
      </c>
      <c r="BP56" s="86">
        <f>IF('Intro &amp; Setup'!BZ48="", "", 'Intro &amp; Setup'!BZ48)</f>
        <v>29</v>
      </c>
      <c r="BQ56" s="86">
        <f>IF('Intro &amp; Setup'!CA48="", "", 'Intro &amp; Setup'!CA48)</f>
        <v>61</v>
      </c>
      <c r="BR56" s="86">
        <f>IF('Intro &amp; Setup'!CB48="", "", 'Intro &amp; Setup'!CB48)</f>
        <v>35</v>
      </c>
      <c r="BS56" s="86">
        <f>IF('Intro &amp; Setup'!CC48="", "", 'Intro &amp; Setup'!CC48)</f>
        <v>23</v>
      </c>
      <c r="BT56" s="86">
        <f>IF('Intro &amp; Setup'!CD48="", "", 'Intro &amp; Setup'!CD48)</f>
        <v>76</v>
      </c>
      <c r="BU56" s="87">
        <f>IF('Intro &amp; Setup'!CE48="", "", 'Intro &amp; Setup'!CE48)</f>
        <v>35</v>
      </c>
      <c r="BV56" s="89">
        <f>IF('Intro &amp; Setup'!CF48="", "", 'Intro &amp; Setup'!CF48)</f>
        <v>43</v>
      </c>
      <c r="BX56" s="7">
        <f t="shared" si="24"/>
        <v>15</v>
      </c>
      <c r="CN56" s="7" t="e">
        <f ca="1">IF($BC55=1, "X", IF($CN55="X", IF(COUNTIF($CN$10:$CN55, "X")&gt;=6, "", "X"), ""))</f>
        <v>#VALUE!</v>
      </c>
      <c r="CO56" s="7" t="e">
        <f ca="1">IF($BC55=1, "X", IF($CO55="X", IF(COUNTIF($CO$10:$CO55, "X")&gt;=12, "", "X"), ""))</f>
        <v>#VALUE!</v>
      </c>
      <c r="CQ56" s="23" t="e">
        <f t="shared" ca="1" si="28"/>
        <v>#VALUE!</v>
      </c>
      <c r="CR56" s="20" t="e">
        <f t="shared" ca="1" si="30"/>
        <v>#VALUE!</v>
      </c>
      <c r="CS56" s="20" t="e">
        <f t="shared" ca="1" si="31"/>
        <v>#VALUE!</v>
      </c>
      <c r="CT56" s="20" t="e">
        <f t="shared" ca="1" si="32"/>
        <v>#VALUE!</v>
      </c>
      <c r="CU56" s="20" t="e">
        <f t="shared" ca="1" si="33"/>
        <v>#VALUE!</v>
      </c>
      <c r="CV56" s="20" t="e">
        <f t="shared" ca="1" si="34"/>
        <v>#VALUE!</v>
      </c>
      <c r="CW56" s="20" t="e">
        <f t="shared" ca="1" si="35"/>
        <v>#VALUE!</v>
      </c>
      <c r="CX56" s="18" t="e">
        <f t="shared" ca="1" si="36"/>
        <v>#VALUE!</v>
      </c>
      <c r="CZ56" s="23" t="e">
        <f t="shared" ca="1" si="29"/>
        <v>#VALUE!</v>
      </c>
      <c r="DA56" s="20" t="e">
        <f t="shared" ca="1" si="37"/>
        <v>#VALUE!</v>
      </c>
      <c r="DB56" s="20" t="e">
        <f t="shared" ca="1" si="38"/>
        <v>#VALUE!</v>
      </c>
      <c r="DC56" s="20" t="e">
        <f t="shared" ca="1" si="39"/>
        <v>#VALUE!</v>
      </c>
      <c r="DD56" s="20" t="e">
        <f t="shared" ca="1" si="40"/>
        <v>#VALUE!</v>
      </c>
      <c r="DE56" s="20" t="e">
        <f t="shared" ca="1" si="41"/>
        <v>#VALUE!</v>
      </c>
      <c r="DF56" s="20" t="e">
        <f t="shared" ca="1" si="42"/>
        <v>#VALUE!</v>
      </c>
      <c r="DG56" s="18" t="e">
        <f t="shared" ca="1" si="43"/>
        <v>#VALUE!</v>
      </c>
    </row>
    <row r="57" spans="53:111" hidden="1" x14ac:dyDescent="0.55000000000000004">
      <c r="BA57" s="15" t="e">
        <f t="shared" si="27"/>
        <v>#VALUE!</v>
      </c>
      <c r="BB57" s="7" t="e">
        <f t="shared" si="14"/>
        <v>#VALUE!</v>
      </c>
      <c r="BC57" s="18" t="e">
        <f t="shared" ca="1" si="15"/>
        <v>#VALUE!</v>
      </c>
      <c r="BE57" s="23">
        <f t="shared" si="47"/>
        <v>9</v>
      </c>
      <c r="BF57" s="20">
        <f t="shared" si="48"/>
        <v>17</v>
      </c>
      <c r="BG57" s="20">
        <f t="shared" si="46"/>
        <v>19</v>
      </c>
      <c r="BH57" s="20">
        <f t="shared" si="49"/>
        <v>11</v>
      </c>
      <c r="BI57" s="20">
        <f t="shared" si="50"/>
        <v>4</v>
      </c>
      <c r="BJ57" s="20">
        <f t="shared" si="51"/>
        <v>16</v>
      </c>
      <c r="BK57" s="20">
        <f t="shared" si="52"/>
        <v>18</v>
      </c>
      <c r="BL57" s="18">
        <f t="shared" si="53"/>
        <v>20</v>
      </c>
      <c r="BN57" s="85">
        <f>IF('Intro &amp; Setup'!BX49="", "", 'Intro &amp; Setup'!BX49)</f>
        <v>58</v>
      </c>
      <c r="BO57" s="86">
        <f>IF('Intro &amp; Setup'!BY49="", "", 'Intro &amp; Setup'!BY49)</f>
        <v>5</v>
      </c>
      <c r="BP57" s="86">
        <f>IF('Intro &amp; Setup'!BZ49="", "", 'Intro &amp; Setup'!BZ49)</f>
        <v>46</v>
      </c>
      <c r="BQ57" s="86">
        <f>IF('Intro &amp; Setup'!CA49="", "", 'Intro &amp; Setup'!CA49)</f>
        <v>49</v>
      </c>
      <c r="BR57" s="86">
        <f>IF('Intro &amp; Setup'!CB49="", "", 'Intro &amp; Setup'!CB49)</f>
        <v>12</v>
      </c>
      <c r="BS57" s="86">
        <f>IF('Intro &amp; Setup'!CC49="", "", 'Intro &amp; Setup'!CC49)</f>
        <v>61</v>
      </c>
      <c r="BT57" s="86">
        <f>IF('Intro &amp; Setup'!CD49="", "", 'Intro &amp; Setup'!CD49)</f>
        <v>36</v>
      </c>
      <c r="BU57" s="87">
        <f>IF('Intro &amp; Setup'!CE49="", "", 'Intro &amp; Setup'!CE49)</f>
        <v>82</v>
      </c>
      <c r="BV57" s="89">
        <f>IF('Intro &amp; Setup'!CF49="", "", 'Intro &amp; Setup'!CF49)</f>
        <v>46</v>
      </c>
      <c r="BX57" s="7">
        <f t="shared" si="24"/>
        <v>14</v>
      </c>
      <c r="CN57" s="7" t="e">
        <f ca="1">IF($BC56=1, "X", IF($CN56="X", IF(COUNTIF($CN$10:$CN56, "X")&gt;=6, "", "X"), ""))</f>
        <v>#VALUE!</v>
      </c>
      <c r="CO57" s="7" t="e">
        <f ca="1">IF($BC56=1, "X", IF($CO56="X", IF(COUNTIF($CO$10:$CO56, "X")&gt;=12, "", "X"), ""))</f>
        <v>#VALUE!</v>
      </c>
      <c r="CQ57" s="23" t="e">
        <f t="shared" ca="1" si="28"/>
        <v>#VALUE!</v>
      </c>
      <c r="CR57" s="20" t="e">
        <f t="shared" ca="1" si="30"/>
        <v>#VALUE!</v>
      </c>
      <c r="CS57" s="20" t="e">
        <f t="shared" ca="1" si="31"/>
        <v>#VALUE!</v>
      </c>
      <c r="CT57" s="20" t="e">
        <f t="shared" ca="1" si="32"/>
        <v>#VALUE!</v>
      </c>
      <c r="CU57" s="20" t="e">
        <f t="shared" ca="1" si="33"/>
        <v>#VALUE!</v>
      </c>
      <c r="CV57" s="20" t="e">
        <f t="shared" ca="1" si="34"/>
        <v>#VALUE!</v>
      </c>
      <c r="CW57" s="20" t="e">
        <f t="shared" ca="1" si="35"/>
        <v>#VALUE!</v>
      </c>
      <c r="CX57" s="18" t="e">
        <f t="shared" ca="1" si="36"/>
        <v>#VALUE!</v>
      </c>
      <c r="CZ57" s="23" t="e">
        <f t="shared" ca="1" si="29"/>
        <v>#VALUE!</v>
      </c>
      <c r="DA57" s="20" t="e">
        <f t="shared" ca="1" si="37"/>
        <v>#VALUE!</v>
      </c>
      <c r="DB57" s="20" t="e">
        <f t="shared" ca="1" si="38"/>
        <v>#VALUE!</v>
      </c>
      <c r="DC57" s="20" t="e">
        <f t="shared" ca="1" si="39"/>
        <v>#VALUE!</v>
      </c>
      <c r="DD57" s="20" t="e">
        <f t="shared" ca="1" si="40"/>
        <v>#VALUE!</v>
      </c>
      <c r="DE57" s="20" t="e">
        <f t="shared" ca="1" si="41"/>
        <v>#VALUE!</v>
      </c>
      <c r="DF57" s="20" t="e">
        <f t="shared" ca="1" si="42"/>
        <v>#VALUE!</v>
      </c>
      <c r="DG57" s="18" t="e">
        <f t="shared" ca="1" si="43"/>
        <v>#VALUE!</v>
      </c>
    </row>
    <row r="58" spans="53:111" hidden="1" x14ac:dyDescent="0.55000000000000004">
      <c r="BA58" s="15" t="e">
        <f t="shared" si="27"/>
        <v>#VALUE!</v>
      </c>
      <c r="BB58" s="7" t="e">
        <f t="shared" si="14"/>
        <v>#VALUE!</v>
      </c>
      <c r="BC58" s="18" t="e">
        <f t="shared" ca="1" si="15"/>
        <v>#VALUE!</v>
      </c>
      <c r="BE58" s="23">
        <f t="shared" si="47"/>
        <v>9</v>
      </c>
      <c r="BF58" s="20">
        <f t="shared" si="48"/>
        <v>16</v>
      </c>
      <c r="BG58" s="20">
        <f t="shared" si="46"/>
        <v>19</v>
      </c>
      <c r="BH58" s="20">
        <f t="shared" si="49"/>
        <v>11</v>
      </c>
      <c r="BI58" s="20">
        <f t="shared" si="50"/>
        <v>4</v>
      </c>
      <c r="BJ58" s="20">
        <f t="shared" si="51"/>
        <v>16</v>
      </c>
      <c r="BK58" s="20">
        <f t="shared" si="52"/>
        <v>17</v>
      </c>
      <c r="BL58" s="18">
        <f t="shared" si="53"/>
        <v>20</v>
      </c>
      <c r="BN58" s="85">
        <f>IF('Intro &amp; Setup'!BX50="", "", 'Intro &amp; Setup'!BX50)</f>
        <v>42</v>
      </c>
      <c r="BO58" s="86">
        <f>IF('Intro &amp; Setup'!BY50="", "", 'Intro &amp; Setup'!BY50)</f>
        <v>30</v>
      </c>
      <c r="BP58" s="86">
        <f>IF('Intro &amp; Setup'!BZ50="", "", 'Intro &amp; Setup'!BZ50)</f>
        <v>58</v>
      </c>
      <c r="BQ58" s="86">
        <f>IF('Intro &amp; Setup'!CA50="", "", 'Intro &amp; Setup'!CA50)</f>
        <v>42</v>
      </c>
      <c r="BR58" s="86">
        <f>IF('Intro &amp; Setup'!CB50="", "", 'Intro &amp; Setup'!CB50)</f>
        <v>63</v>
      </c>
      <c r="BS58" s="86">
        <f>IF('Intro &amp; Setup'!CC50="", "", 'Intro &amp; Setup'!CC50)</f>
        <v>38</v>
      </c>
      <c r="BT58" s="86">
        <f>IF('Intro &amp; Setup'!CD50="", "", 'Intro &amp; Setup'!CD50)</f>
        <v>28</v>
      </c>
      <c r="BU58" s="87">
        <f>IF('Intro &amp; Setup'!CE50="", "", 'Intro &amp; Setup'!CE50)</f>
        <v>53</v>
      </c>
      <c r="BV58" s="89">
        <f>IF('Intro &amp; Setup'!CF50="", "", 'Intro &amp; Setup'!CF50)</f>
        <v>60</v>
      </c>
      <c r="BX58" s="7">
        <f t="shared" si="24"/>
        <v>14</v>
      </c>
      <c r="CN58" s="7" t="e">
        <f ca="1">IF($BC57=1, "X", IF($CN57="X", IF(COUNTIF($CN$10:$CN57, "X")&gt;=6, "", "X"), ""))</f>
        <v>#VALUE!</v>
      </c>
      <c r="CO58" s="7" t="e">
        <f ca="1">IF($BC57=1, "X", IF($CO57="X", IF(COUNTIF($CO$10:$CO57, "X")&gt;=12, "", "X"), ""))</f>
        <v>#VALUE!</v>
      </c>
      <c r="CQ58" s="23" t="e">
        <f t="shared" ca="1" si="28"/>
        <v>#VALUE!</v>
      </c>
      <c r="CR58" s="20" t="e">
        <f t="shared" ca="1" si="30"/>
        <v>#VALUE!</v>
      </c>
      <c r="CS58" s="20" t="e">
        <f t="shared" ca="1" si="31"/>
        <v>#VALUE!</v>
      </c>
      <c r="CT58" s="20" t="e">
        <f t="shared" ca="1" si="32"/>
        <v>#VALUE!</v>
      </c>
      <c r="CU58" s="20" t="e">
        <f t="shared" ca="1" si="33"/>
        <v>#VALUE!</v>
      </c>
      <c r="CV58" s="20" t="e">
        <f t="shared" ca="1" si="34"/>
        <v>#VALUE!</v>
      </c>
      <c r="CW58" s="20" t="e">
        <f t="shared" ca="1" si="35"/>
        <v>#VALUE!</v>
      </c>
      <c r="CX58" s="18" t="e">
        <f t="shared" ca="1" si="36"/>
        <v>#VALUE!</v>
      </c>
      <c r="CZ58" s="23" t="e">
        <f t="shared" ca="1" si="29"/>
        <v>#VALUE!</v>
      </c>
      <c r="DA58" s="20" t="e">
        <f t="shared" ca="1" si="37"/>
        <v>#VALUE!</v>
      </c>
      <c r="DB58" s="20" t="e">
        <f t="shared" ca="1" si="38"/>
        <v>#VALUE!</v>
      </c>
      <c r="DC58" s="20" t="e">
        <f t="shared" ca="1" si="39"/>
        <v>#VALUE!</v>
      </c>
      <c r="DD58" s="20" t="e">
        <f t="shared" ca="1" si="40"/>
        <v>#VALUE!</v>
      </c>
      <c r="DE58" s="20" t="e">
        <f t="shared" ca="1" si="41"/>
        <v>#VALUE!</v>
      </c>
      <c r="DF58" s="20" t="e">
        <f t="shared" ca="1" si="42"/>
        <v>#VALUE!</v>
      </c>
      <c r="DG58" s="18" t="e">
        <f t="shared" ca="1" si="43"/>
        <v>#VALUE!</v>
      </c>
    </row>
    <row r="59" spans="53:111" hidden="1" x14ac:dyDescent="0.55000000000000004">
      <c r="BA59" s="15" t="e">
        <f t="shared" si="27"/>
        <v>#VALUE!</v>
      </c>
      <c r="BB59" s="7" t="e">
        <f t="shared" si="14"/>
        <v>#VALUE!</v>
      </c>
      <c r="BC59" s="18" t="e">
        <f t="shared" ca="1" si="15"/>
        <v>#VALUE!</v>
      </c>
      <c r="BE59" s="23">
        <f t="shared" si="47"/>
        <v>10</v>
      </c>
      <c r="BF59" s="20">
        <f t="shared" si="48"/>
        <v>14</v>
      </c>
      <c r="BG59" s="20">
        <f t="shared" si="46"/>
        <v>18</v>
      </c>
      <c r="BH59" s="20">
        <f t="shared" si="49"/>
        <v>11</v>
      </c>
      <c r="BI59" s="20">
        <f t="shared" si="50"/>
        <v>3</v>
      </c>
      <c r="BJ59" s="20">
        <f t="shared" si="51"/>
        <v>15</v>
      </c>
      <c r="BK59" s="20">
        <f t="shared" si="52"/>
        <v>18</v>
      </c>
      <c r="BL59" s="18">
        <f t="shared" si="53"/>
        <v>18</v>
      </c>
      <c r="BN59" s="85">
        <f>IF('Intro &amp; Setup'!BX51="", "", 'Intro &amp; Setup'!BX51)</f>
        <v>80</v>
      </c>
      <c r="BO59" s="86">
        <f>IF('Intro &amp; Setup'!BY51="", "", 'Intro &amp; Setup'!BY51)</f>
        <v>7</v>
      </c>
      <c r="BP59" s="86">
        <f>IF('Intro &amp; Setup'!BZ51="", "", 'Intro &amp; Setup'!BZ51)</f>
        <v>21</v>
      </c>
      <c r="BQ59" s="86">
        <f>IF('Intro &amp; Setup'!CA51="", "", 'Intro &amp; Setup'!CA51)</f>
        <v>54</v>
      </c>
      <c r="BR59" s="86">
        <f>IF('Intro &amp; Setup'!CB51="", "", 'Intro &amp; Setup'!CB51)</f>
        <v>19</v>
      </c>
      <c r="BS59" s="86">
        <f>IF('Intro &amp; Setup'!CC51="", "", 'Intro &amp; Setup'!CC51)</f>
        <v>20</v>
      </c>
      <c r="BT59" s="86">
        <f>IF('Intro &amp; Setup'!CD51="", "", 'Intro &amp; Setup'!CD51)</f>
        <v>68</v>
      </c>
      <c r="BU59" s="87">
        <f>IF('Intro &amp; Setup'!CE51="", "", 'Intro &amp; Setup'!CE51)</f>
        <v>11</v>
      </c>
      <c r="BV59" s="89">
        <f>IF('Intro &amp; Setup'!CF51="", "", 'Intro &amp; Setup'!CF51)</f>
        <v>74</v>
      </c>
      <c r="BX59" s="7">
        <f t="shared" si="24"/>
        <v>13</v>
      </c>
      <c r="CN59" s="7" t="e">
        <f ca="1">IF($BC58=1, "X", IF($CN58="X", IF(COUNTIF($CN$10:$CN58, "X")&gt;=6, "", "X"), ""))</f>
        <v>#VALUE!</v>
      </c>
      <c r="CO59" s="7" t="e">
        <f ca="1">IF($BC58=1, "X", IF($CO58="X", IF(COUNTIF($CO$10:$CO58, "X")&gt;=12, "", "X"), ""))</f>
        <v>#VALUE!</v>
      </c>
      <c r="CQ59" s="23" t="e">
        <f t="shared" ca="1" si="28"/>
        <v>#VALUE!</v>
      </c>
      <c r="CR59" s="20" t="e">
        <f t="shared" ca="1" si="30"/>
        <v>#VALUE!</v>
      </c>
      <c r="CS59" s="20" t="e">
        <f t="shared" ca="1" si="31"/>
        <v>#VALUE!</v>
      </c>
      <c r="CT59" s="20" t="e">
        <f t="shared" ca="1" si="32"/>
        <v>#VALUE!</v>
      </c>
      <c r="CU59" s="20" t="e">
        <f t="shared" ca="1" si="33"/>
        <v>#VALUE!</v>
      </c>
      <c r="CV59" s="20" t="e">
        <f t="shared" ca="1" si="34"/>
        <v>#VALUE!</v>
      </c>
      <c r="CW59" s="20" t="e">
        <f t="shared" ca="1" si="35"/>
        <v>#VALUE!</v>
      </c>
      <c r="CX59" s="18" t="e">
        <f t="shared" ca="1" si="36"/>
        <v>#VALUE!</v>
      </c>
      <c r="CZ59" s="23" t="e">
        <f t="shared" ca="1" si="29"/>
        <v>#VALUE!</v>
      </c>
      <c r="DA59" s="20" t="e">
        <f t="shared" ca="1" si="37"/>
        <v>#VALUE!</v>
      </c>
      <c r="DB59" s="20" t="e">
        <f t="shared" ca="1" si="38"/>
        <v>#VALUE!</v>
      </c>
      <c r="DC59" s="20" t="e">
        <f t="shared" ca="1" si="39"/>
        <v>#VALUE!</v>
      </c>
      <c r="DD59" s="20" t="e">
        <f t="shared" ca="1" si="40"/>
        <v>#VALUE!</v>
      </c>
      <c r="DE59" s="20" t="e">
        <f t="shared" ca="1" si="41"/>
        <v>#VALUE!</v>
      </c>
      <c r="DF59" s="20" t="e">
        <f t="shared" ca="1" si="42"/>
        <v>#VALUE!</v>
      </c>
      <c r="DG59" s="18" t="e">
        <f t="shared" ca="1" si="43"/>
        <v>#VALUE!</v>
      </c>
    </row>
    <row r="60" spans="53:111" hidden="1" x14ac:dyDescent="0.55000000000000004">
      <c r="BA60" s="15" t="e">
        <f t="shared" si="27"/>
        <v>#VALUE!</v>
      </c>
      <c r="BB60" s="7" t="e">
        <f t="shared" si="14"/>
        <v>#VALUE!</v>
      </c>
      <c r="BC60" s="18" t="e">
        <f t="shared" ca="1" si="15"/>
        <v>#VALUE!</v>
      </c>
      <c r="BE60" s="23">
        <f t="shared" si="47"/>
        <v>11</v>
      </c>
      <c r="BF60" s="20">
        <f t="shared" si="48"/>
        <v>15</v>
      </c>
      <c r="BG60" s="20">
        <f t="shared" si="46"/>
        <v>18</v>
      </c>
      <c r="BH60" s="20">
        <f t="shared" si="49"/>
        <v>11</v>
      </c>
      <c r="BI60" s="20">
        <f t="shared" si="50"/>
        <v>4</v>
      </c>
      <c r="BJ60" s="20">
        <f t="shared" si="51"/>
        <v>15</v>
      </c>
      <c r="BK60" s="20">
        <f t="shared" si="52"/>
        <v>19</v>
      </c>
      <c r="BL60" s="18">
        <f t="shared" si="53"/>
        <v>17</v>
      </c>
      <c r="BN60" s="85">
        <f>IF('Intro &amp; Setup'!BX52="", "", 'Intro &amp; Setup'!BX52)</f>
        <v>66</v>
      </c>
      <c r="BO60" s="86">
        <f>IF('Intro &amp; Setup'!BY52="", "", 'Intro &amp; Setup'!BY52)</f>
        <v>68</v>
      </c>
      <c r="BP60" s="86">
        <f>IF('Intro &amp; Setup'!BZ52="", "", 'Intro &amp; Setup'!BZ52)</f>
        <v>55</v>
      </c>
      <c r="BQ60" s="86">
        <f>IF('Intro &amp; Setup'!CA52="", "", 'Intro &amp; Setup'!CA52)</f>
        <v>60</v>
      </c>
      <c r="BR60" s="86">
        <f>IF('Intro &amp; Setup'!CB52="", "", 'Intro &amp; Setup'!CB52)</f>
        <v>86</v>
      </c>
      <c r="BS60" s="86">
        <f>IF('Intro &amp; Setup'!CC52="", "", 'Intro &amp; Setup'!CC52)</f>
        <v>56</v>
      </c>
      <c r="BT60" s="86">
        <f>IF('Intro &amp; Setup'!CD52="", "", 'Intro &amp; Setup'!CD52)</f>
        <v>84</v>
      </c>
      <c r="BU60" s="87">
        <f>IF('Intro &amp; Setup'!CE52="", "", 'Intro &amp; Setup'!CE52)</f>
        <v>19</v>
      </c>
      <c r="BV60" s="89">
        <f>IF('Intro &amp; Setup'!CF52="", "", 'Intro &amp; Setup'!CF52)</f>
        <v>14</v>
      </c>
      <c r="BX60" s="7">
        <f t="shared" si="24"/>
        <v>14</v>
      </c>
      <c r="CN60" s="7" t="e">
        <f ca="1">IF($BC59=1, "X", IF($CN59="X", IF(COUNTIF($CN$10:$CN59, "X")&gt;=6, "", "X"), ""))</f>
        <v>#VALUE!</v>
      </c>
      <c r="CO60" s="7" t="e">
        <f ca="1">IF($BC59=1, "X", IF($CO59="X", IF(COUNTIF($CO$10:$CO59, "X")&gt;=12, "", "X"), ""))</f>
        <v>#VALUE!</v>
      </c>
      <c r="CQ60" s="23" t="e">
        <f t="shared" ca="1" si="28"/>
        <v>#VALUE!</v>
      </c>
      <c r="CR60" s="20" t="e">
        <f t="shared" ca="1" si="30"/>
        <v>#VALUE!</v>
      </c>
      <c r="CS60" s="20" t="e">
        <f t="shared" ca="1" si="31"/>
        <v>#VALUE!</v>
      </c>
      <c r="CT60" s="20" t="e">
        <f t="shared" ca="1" si="32"/>
        <v>#VALUE!</v>
      </c>
      <c r="CU60" s="20" t="e">
        <f t="shared" ca="1" si="33"/>
        <v>#VALUE!</v>
      </c>
      <c r="CV60" s="20" t="e">
        <f t="shared" ca="1" si="34"/>
        <v>#VALUE!</v>
      </c>
      <c r="CW60" s="20" t="e">
        <f t="shared" ca="1" si="35"/>
        <v>#VALUE!</v>
      </c>
      <c r="CX60" s="18" t="e">
        <f t="shared" ca="1" si="36"/>
        <v>#VALUE!</v>
      </c>
      <c r="CZ60" s="23" t="e">
        <f t="shared" ca="1" si="29"/>
        <v>#VALUE!</v>
      </c>
      <c r="DA60" s="20" t="e">
        <f t="shared" ca="1" si="37"/>
        <v>#VALUE!</v>
      </c>
      <c r="DB60" s="20" t="e">
        <f t="shared" ca="1" si="38"/>
        <v>#VALUE!</v>
      </c>
      <c r="DC60" s="20" t="e">
        <f t="shared" ca="1" si="39"/>
        <v>#VALUE!</v>
      </c>
      <c r="DD60" s="20" t="e">
        <f t="shared" ca="1" si="40"/>
        <v>#VALUE!</v>
      </c>
      <c r="DE60" s="20" t="e">
        <f t="shared" ca="1" si="41"/>
        <v>#VALUE!</v>
      </c>
      <c r="DF60" s="20" t="e">
        <f t="shared" ca="1" si="42"/>
        <v>#VALUE!</v>
      </c>
      <c r="DG60" s="18" t="e">
        <f t="shared" ca="1" si="43"/>
        <v>#VALUE!</v>
      </c>
    </row>
    <row r="61" spans="53:111" hidden="1" x14ac:dyDescent="0.55000000000000004">
      <c r="BA61" s="15" t="e">
        <f t="shared" si="27"/>
        <v>#VALUE!</v>
      </c>
      <c r="BB61" s="7" t="e">
        <f t="shared" si="14"/>
        <v>#VALUE!</v>
      </c>
      <c r="BC61" s="18" t="e">
        <f t="shared" ca="1" si="15"/>
        <v>#VALUE!</v>
      </c>
      <c r="BE61" s="23">
        <f t="shared" si="47"/>
        <v>12</v>
      </c>
      <c r="BF61" s="20">
        <f t="shared" si="48"/>
        <v>13</v>
      </c>
      <c r="BG61" s="20">
        <f t="shared" si="46"/>
        <v>18</v>
      </c>
      <c r="BH61" s="20">
        <f t="shared" si="49"/>
        <v>11</v>
      </c>
      <c r="BI61" s="20">
        <f t="shared" si="50"/>
        <v>4</v>
      </c>
      <c r="BJ61" s="20">
        <f t="shared" si="51"/>
        <v>16</v>
      </c>
      <c r="BK61" s="20">
        <f t="shared" si="52"/>
        <v>17</v>
      </c>
      <c r="BL61" s="18">
        <f t="shared" si="53"/>
        <v>18</v>
      </c>
      <c r="BN61" s="85">
        <f>IF('Intro &amp; Setup'!BX53="", "", 'Intro &amp; Setup'!BX53)</f>
        <v>89</v>
      </c>
      <c r="BO61" s="86">
        <f>IF('Intro &amp; Setup'!BY53="", "", 'Intro &amp; Setup'!BY53)</f>
        <v>3</v>
      </c>
      <c r="BP61" s="86">
        <f>IF('Intro &amp; Setup'!BZ53="", "", 'Intro &amp; Setup'!BZ53)</f>
        <v>50</v>
      </c>
      <c r="BQ61" s="86">
        <f>IF('Intro &amp; Setup'!CA53="", "", 'Intro &amp; Setup'!CA53)</f>
        <v>56</v>
      </c>
      <c r="BR61" s="86">
        <f>IF('Intro &amp; Setup'!CB53="", "", 'Intro &amp; Setup'!CB53)</f>
        <v>60</v>
      </c>
      <c r="BS61" s="86">
        <f>IF('Intro &amp; Setup'!CC53="", "", 'Intro &amp; Setup'!CC53)</f>
        <v>72</v>
      </c>
      <c r="BT61" s="86">
        <f>IF('Intro &amp; Setup'!CD53="", "", 'Intro &amp; Setup'!CD53)</f>
        <v>8</v>
      </c>
      <c r="BU61" s="87">
        <f>IF('Intro &amp; Setup'!CE53="", "", 'Intro &amp; Setup'!CE53)</f>
        <v>84</v>
      </c>
      <c r="BV61" s="89">
        <f>IF('Intro &amp; Setup'!CF53="", "", 'Intro &amp; Setup'!CF53)</f>
        <v>17</v>
      </c>
      <c r="BX61" s="7">
        <f t="shared" si="24"/>
        <v>14</v>
      </c>
      <c r="CN61" s="7" t="e">
        <f ca="1">IF($BC60=1, "X", IF($CN60="X", IF(COUNTIF($CN$10:$CN60, "X")&gt;=6, "", "X"), ""))</f>
        <v>#VALUE!</v>
      </c>
      <c r="CO61" s="7" t="e">
        <f ca="1">IF($BC60=1, "X", IF($CO60="X", IF(COUNTIF($CO$10:$CO60, "X")&gt;=12, "", "X"), ""))</f>
        <v>#VALUE!</v>
      </c>
      <c r="CQ61" s="23" t="e">
        <f t="shared" ca="1" si="28"/>
        <v>#VALUE!</v>
      </c>
      <c r="CR61" s="20" t="e">
        <f t="shared" ca="1" si="30"/>
        <v>#VALUE!</v>
      </c>
      <c r="CS61" s="20" t="e">
        <f t="shared" ca="1" si="31"/>
        <v>#VALUE!</v>
      </c>
      <c r="CT61" s="20" t="e">
        <f t="shared" ca="1" si="32"/>
        <v>#VALUE!</v>
      </c>
      <c r="CU61" s="20" t="e">
        <f t="shared" ca="1" si="33"/>
        <v>#VALUE!</v>
      </c>
      <c r="CV61" s="20" t="e">
        <f t="shared" ca="1" si="34"/>
        <v>#VALUE!</v>
      </c>
      <c r="CW61" s="20" t="e">
        <f t="shared" ca="1" si="35"/>
        <v>#VALUE!</v>
      </c>
      <c r="CX61" s="18" t="e">
        <f t="shared" ca="1" si="36"/>
        <v>#VALUE!</v>
      </c>
      <c r="CZ61" s="23" t="e">
        <f t="shared" ca="1" si="29"/>
        <v>#VALUE!</v>
      </c>
      <c r="DA61" s="20" t="e">
        <f t="shared" ca="1" si="37"/>
        <v>#VALUE!</v>
      </c>
      <c r="DB61" s="20" t="e">
        <f t="shared" ca="1" si="38"/>
        <v>#VALUE!</v>
      </c>
      <c r="DC61" s="20" t="e">
        <f t="shared" ca="1" si="39"/>
        <v>#VALUE!</v>
      </c>
      <c r="DD61" s="20" t="e">
        <f t="shared" ca="1" si="40"/>
        <v>#VALUE!</v>
      </c>
      <c r="DE61" s="20" t="e">
        <f t="shared" ca="1" si="41"/>
        <v>#VALUE!</v>
      </c>
      <c r="DF61" s="20" t="e">
        <f t="shared" ca="1" si="42"/>
        <v>#VALUE!</v>
      </c>
      <c r="DG61" s="18" t="e">
        <f t="shared" ca="1" si="43"/>
        <v>#VALUE!</v>
      </c>
    </row>
    <row r="62" spans="53:111" hidden="1" x14ac:dyDescent="0.55000000000000004">
      <c r="BA62" s="15" t="e">
        <f t="shared" si="27"/>
        <v>#VALUE!</v>
      </c>
      <c r="BB62" s="7" t="e">
        <f t="shared" si="14"/>
        <v>#VALUE!</v>
      </c>
      <c r="BC62" s="18" t="e">
        <f t="shared" ca="1" si="15"/>
        <v>#VALUE!</v>
      </c>
      <c r="BE62" s="23">
        <f t="shared" si="47"/>
        <v>12</v>
      </c>
      <c r="BF62" s="20">
        <f t="shared" si="48"/>
        <v>13</v>
      </c>
      <c r="BG62" s="20">
        <f t="shared" si="46"/>
        <v>19</v>
      </c>
      <c r="BH62" s="20">
        <f t="shared" si="49"/>
        <v>10</v>
      </c>
      <c r="BI62" s="20">
        <f t="shared" si="50"/>
        <v>6</v>
      </c>
      <c r="BJ62" s="20">
        <f t="shared" si="51"/>
        <v>15</v>
      </c>
      <c r="BK62" s="20">
        <f t="shared" si="52"/>
        <v>16</v>
      </c>
      <c r="BL62" s="18">
        <f t="shared" si="53"/>
        <v>18</v>
      </c>
      <c r="BN62" s="85">
        <f>IF('Intro &amp; Setup'!BX54="", "", 'Intro &amp; Setup'!BX54)</f>
        <v>38</v>
      </c>
      <c r="BO62" s="86">
        <f>IF('Intro &amp; Setup'!BY54="", "", 'Intro &amp; Setup'!BY54)</f>
        <v>53</v>
      </c>
      <c r="BP62" s="86">
        <f>IF('Intro &amp; Setup'!BZ54="", "", 'Intro &amp; Setup'!BZ54)</f>
        <v>78</v>
      </c>
      <c r="BQ62" s="86">
        <f>IF('Intro &amp; Setup'!CA54="", "", 'Intro &amp; Setup'!CA54)</f>
        <v>32</v>
      </c>
      <c r="BR62" s="86">
        <f>IF('Intro &amp; Setup'!CB54="", "", 'Intro &amp; Setup'!CB54)</f>
        <v>99</v>
      </c>
      <c r="BS62" s="86">
        <f>IF('Intro &amp; Setup'!CC54="", "", 'Intro &amp; Setup'!CC54)</f>
        <v>20</v>
      </c>
      <c r="BT62" s="86">
        <f>IF('Intro &amp; Setup'!CD54="", "", 'Intro &amp; Setup'!CD54)</f>
        <v>26</v>
      </c>
      <c r="BU62" s="87">
        <f>IF('Intro &amp; Setup'!CE54="", "", 'Intro &amp; Setup'!CE54)</f>
        <v>58</v>
      </c>
      <c r="BV62" s="89">
        <f>IF('Intro &amp; Setup'!CF54="", "", 'Intro &amp; Setup'!CF54)</f>
        <v>21</v>
      </c>
      <c r="BX62" s="7">
        <f t="shared" si="24"/>
        <v>14</v>
      </c>
      <c r="CN62" s="7" t="e">
        <f ca="1">IF($BC61=1, "X", IF($CN61="X", IF(COUNTIF($CN$10:$CN61, "X")&gt;=6, "", "X"), ""))</f>
        <v>#VALUE!</v>
      </c>
      <c r="CO62" s="7" t="e">
        <f ca="1">IF($BC61=1, "X", IF($CO61="X", IF(COUNTIF($CO$10:$CO61, "X")&gt;=12, "", "X"), ""))</f>
        <v>#VALUE!</v>
      </c>
      <c r="CQ62" s="23" t="e">
        <f t="shared" ca="1" si="28"/>
        <v>#VALUE!</v>
      </c>
      <c r="CR62" s="20" t="e">
        <f t="shared" ca="1" si="30"/>
        <v>#VALUE!</v>
      </c>
      <c r="CS62" s="20" t="e">
        <f t="shared" ca="1" si="31"/>
        <v>#VALUE!</v>
      </c>
      <c r="CT62" s="20" t="e">
        <f t="shared" ca="1" si="32"/>
        <v>#VALUE!</v>
      </c>
      <c r="CU62" s="20" t="e">
        <f t="shared" ca="1" si="33"/>
        <v>#VALUE!</v>
      </c>
      <c r="CV62" s="20" t="e">
        <f t="shared" ca="1" si="34"/>
        <v>#VALUE!</v>
      </c>
      <c r="CW62" s="20" t="e">
        <f t="shared" ca="1" si="35"/>
        <v>#VALUE!</v>
      </c>
      <c r="CX62" s="18" t="e">
        <f t="shared" ca="1" si="36"/>
        <v>#VALUE!</v>
      </c>
      <c r="CZ62" s="23" t="e">
        <f t="shared" ca="1" si="29"/>
        <v>#VALUE!</v>
      </c>
      <c r="DA62" s="20" t="e">
        <f t="shared" ca="1" si="37"/>
        <v>#VALUE!</v>
      </c>
      <c r="DB62" s="20" t="e">
        <f t="shared" ca="1" si="38"/>
        <v>#VALUE!</v>
      </c>
      <c r="DC62" s="20" t="e">
        <f t="shared" ca="1" si="39"/>
        <v>#VALUE!</v>
      </c>
      <c r="DD62" s="20" t="e">
        <f t="shared" ca="1" si="40"/>
        <v>#VALUE!</v>
      </c>
      <c r="DE62" s="20" t="e">
        <f t="shared" ca="1" si="41"/>
        <v>#VALUE!</v>
      </c>
      <c r="DF62" s="20" t="e">
        <f t="shared" ca="1" si="42"/>
        <v>#VALUE!</v>
      </c>
      <c r="DG62" s="18" t="e">
        <f t="shared" ca="1" si="43"/>
        <v>#VALUE!</v>
      </c>
    </row>
    <row r="63" spans="53:111" hidden="1" x14ac:dyDescent="0.55000000000000004">
      <c r="BA63" s="15" t="e">
        <f t="shared" si="27"/>
        <v>#VALUE!</v>
      </c>
      <c r="BB63" s="7" t="e">
        <f t="shared" si="14"/>
        <v>#VALUE!</v>
      </c>
      <c r="BC63" s="18" t="e">
        <f t="shared" ca="1" si="15"/>
        <v>#VALUE!</v>
      </c>
      <c r="BE63" s="23">
        <f t="shared" si="47"/>
        <v>12</v>
      </c>
      <c r="BF63" s="20">
        <f t="shared" si="48"/>
        <v>14</v>
      </c>
      <c r="BG63" s="20">
        <f t="shared" si="46"/>
        <v>19</v>
      </c>
      <c r="BH63" s="20">
        <f t="shared" si="49"/>
        <v>9</v>
      </c>
      <c r="BI63" s="20">
        <f t="shared" si="50"/>
        <v>5</v>
      </c>
      <c r="BJ63" s="20">
        <f t="shared" si="51"/>
        <v>14</v>
      </c>
      <c r="BK63" s="20">
        <f t="shared" si="52"/>
        <v>15</v>
      </c>
      <c r="BL63" s="18">
        <f t="shared" si="53"/>
        <v>17</v>
      </c>
      <c r="BN63" s="85">
        <f>IF('Intro &amp; Setup'!BX55="", "", 'Intro &amp; Setup'!BX55)</f>
        <v>51</v>
      </c>
      <c r="BO63" s="86">
        <f>IF('Intro &amp; Setup'!BY55="", "", 'Intro &amp; Setup'!BY55)</f>
        <v>89</v>
      </c>
      <c r="BP63" s="86">
        <f>IF('Intro &amp; Setup'!BZ55="", "", 'Intro &amp; Setup'!BZ55)</f>
        <v>41</v>
      </c>
      <c r="BQ63" s="86">
        <f>IF('Intro &amp; Setup'!CA55="", "", 'Intro &amp; Setup'!CA55)</f>
        <v>12</v>
      </c>
      <c r="BR63" s="86">
        <f>IF('Intro &amp; Setup'!CB55="", "", 'Intro &amp; Setup'!CB55)</f>
        <v>24</v>
      </c>
      <c r="BS63" s="86">
        <f>IF('Intro &amp; Setup'!CC55="", "", 'Intro &amp; Setup'!CC55)</f>
        <v>37</v>
      </c>
      <c r="BT63" s="86">
        <f>IF('Intro &amp; Setup'!CD55="", "", 'Intro &amp; Setup'!CD55)</f>
        <v>30</v>
      </c>
      <c r="BU63" s="87">
        <f>IF('Intro &amp; Setup'!CE55="", "", 'Intro &amp; Setup'!CE55)</f>
        <v>36</v>
      </c>
      <c r="BV63" s="89">
        <f>IF('Intro &amp; Setup'!CF55="", "", 'Intro &amp; Setup'!CF55)</f>
        <v>27</v>
      </c>
      <c r="BX63" s="7">
        <f t="shared" si="24"/>
        <v>13</v>
      </c>
      <c r="CN63" s="7" t="e">
        <f ca="1">IF($BC62=1, "X", IF($CN62="X", IF(COUNTIF($CN$10:$CN62, "X")&gt;=6, "", "X"), ""))</f>
        <v>#VALUE!</v>
      </c>
      <c r="CO63" s="7" t="e">
        <f ca="1">IF($BC62=1, "X", IF($CO62="X", IF(COUNTIF($CO$10:$CO62, "X")&gt;=12, "", "X"), ""))</f>
        <v>#VALUE!</v>
      </c>
      <c r="CQ63" s="23" t="e">
        <f t="shared" ca="1" si="28"/>
        <v>#VALUE!</v>
      </c>
      <c r="CR63" s="20" t="e">
        <f t="shared" ca="1" si="30"/>
        <v>#VALUE!</v>
      </c>
      <c r="CS63" s="20" t="e">
        <f t="shared" ca="1" si="31"/>
        <v>#VALUE!</v>
      </c>
      <c r="CT63" s="20" t="e">
        <f t="shared" ca="1" si="32"/>
        <v>#VALUE!</v>
      </c>
      <c r="CU63" s="20" t="e">
        <f t="shared" ca="1" si="33"/>
        <v>#VALUE!</v>
      </c>
      <c r="CV63" s="20" t="e">
        <f t="shared" ca="1" si="34"/>
        <v>#VALUE!</v>
      </c>
      <c r="CW63" s="20" t="e">
        <f t="shared" ca="1" si="35"/>
        <v>#VALUE!</v>
      </c>
      <c r="CX63" s="18" t="e">
        <f t="shared" ca="1" si="36"/>
        <v>#VALUE!</v>
      </c>
      <c r="CZ63" s="23" t="e">
        <f t="shared" ca="1" si="29"/>
        <v>#VALUE!</v>
      </c>
      <c r="DA63" s="20" t="e">
        <f t="shared" ca="1" si="37"/>
        <v>#VALUE!</v>
      </c>
      <c r="DB63" s="20" t="e">
        <f t="shared" ca="1" si="38"/>
        <v>#VALUE!</v>
      </c>
      <c r="DC63" s="20" t="e">
        <f t="shared" ca="1" si="39"/>
        <v>#VALUE!</v>
      </c>
      <c r="DD63" s="20" t="e">
        <f t="shared" ca="1" si="40"/>
        <v>#VALUE!</v>
      </c>
      <c r="DE63" s="20" t="e">
        <f t="shared" ca="1" si="41"/>
        <v>#VALUE!</v>
      </c>
      <c r="DF63" s="20" t="e">
        <f t="shared" ca="1" si="42"/>
        <v>#VALUE!</v>
      </c>
      <c r="DG63" s="18" t="e">
        <f t="shared" ca="1" si="43"/>
        <v>#VALUE!</v>
      </c>
    </row>
    <row r="64" spans="53:111" hidden="1" x14ac:dyDescent="0.55000000000000004">
      <c r="BA64" s="15" t="e">
        <f t="shared" si="27"/>
        <v>#VALUE!</v>
      </c>
      <c r="BB64" s="7" t="e">
        <f t="shared" si="14"/>
        <v>#VALUE!</v>
      </c>
      <c r="BC64" s="18" t="e">
        <f t="shared" ca="1" si="15"/>
        <v>#VALUE!</v>
      </c>
      <c r="BE64" s="23">
        <f t="shared" si="47"/>
        <v>13</v>
      </c>
      <c r="BF64" s="20">
        <f t="shared" si="48"/>
        <v>14</v>
      </c>
      <c r="BG64" s="20">
        <f t="shared" si="46"/>
        <v>4</v>
      </c>
      <c r="BH64" s="20">
        <f t="shared" si="49"/>
        <v>8</v>
      </c>
      <c r="BI64" s="20">
        <f t="shared" si="50"/>
        <v>6</v>
      </c>
      <c r="BJ64" s="20">
        <f t="shared" si="51"/>
        <v>14</v>
      </c>
      <c r="BK64" s="20">
        <f t="shared" si="52"/>
        <v>15</v>
      </c>
      <c r="BL64" s="18">
        <f t="shared" si="53"/>
        <v>16</v>
      </c>
      <c r="BN64" s="85">
        <f>IF('Intro &amp; Setup'!BX56="", "", 'Intro &amp; Setup'!BX56)</f>
        <v>87</v>
      </c>
      <c r="BO64" s="86">
        <f>IF('Intro &amp; Setup'!BY56="", "", 'Intro &amp; Setup'!BY56)</f>
        <v>47</v>
      </c>
      <c r="BP64" s="86">
        <f>IF('Intro &amp; Setup'!BZ56="", "", 'Intro &amp; Setup'!BZ56)</f>
        <v>1</v>
      </c>
      <c r="BQ64" s="86">
        <f>IF('Intro &amp; Setup'!CA56="", "", 'Intro &amp; Setup'!CA56)</f>
        <v>22</v>
      </c>
      <c r="BR64" s="86">
        <f>IF('Intro &amp; Setup'!CB56="", "", 'Intro &amp; Setup'!CB56)</f>
        <v>73</v>
      </c>
      <c r="BS64" s="86">
        <f>IF('Intro &amp; Setup'!CC56="", "", 'Intro &amp; Setup'!CC56)</f>
        <v>49</v>
      </c>
      <c r="BT64" s="86">
        <f>IF('Intro &amp; Setup'!CD56="", "", 'Intro &amp; Setup'!CD56)</f>
        <v>38</v>
      </c>
      <c r="BU64" s="87">
        <f>IF('Intro &amp; Setup'!CE56="", "", 'Intro &amp; Setup'!CE56)</f>
        <v>20</v>
      </c>
      <c r="BV64" s="89">
        <f>IF('Intro &amp; Setup'!CF56="", "", 'Intro &amp; Setup'!CF56)</f>
        <v>59</v>
      </c>
      <c r="BX64" s="7">
        <f t="shared" si="24"/>
        <v>11</v>
      </c>
      <c r="CN64" s="7" t="e">
        <f ca="1">IF($BC63=1, "X", IF($CN63="X", IF(COUNTIF($CN$10:$CN63, "X")&gt;=6, "", "X"), ""))</f>
        <v>#VALUE!</v>
      </c>
      <c r="CO64" s="7" t="e">
        <f ca="1">IF($BC63=1, "X", IF($CO63="X", IF(COUNTIF($CO$10:$CO63, "X")&gt;=12, "", "X"), ""))</f>
        <v>#VALUE!</v>
      </c>
      <c r="CQ64" s="23" t="e">
        <f t="shared" ca="1" si="28"/>
        <v>#VALUE!</v>
      </c>
      <c r="CR64" s="20" t="e">
        <f t="shared" ca="1" si="30"/>
        <v>#VALUE!</v>
      </c>
      <c r="CS64" s="20" t="e">
        <f t="shared" ca="1" si="31"/>
        <v>#VALUE!</v>
      </c>
      <c r="CT64" s="20" t="e">
        <f t="shared" ca="1" si="32"/>
        <v>#VALUE!</v>
      </c>
      <c r="CU64" s="20" t="e">
        <f t="shared" ca="1" si="33"/>
        <v>#VALUE!</v>
      </c>
      <c r="CV64" s="20" t="e">
        <f t="shared" ca="1" si="34"/>
        <v>#VALUE!</v>
      </c>
      <c r="CW64" s="20" t="e">
        <f t="shared" ca="1" si="35"/>
        <v>#VALUE!</v>
      </c>
      <c r="CX64" s="18" t="e">
        <f t="shared" ca="1" si="36"/>
        <v>#VALUE!</v>
      </c>
      <c r="CZ64" s="23" t="e">
        <f t="shared" ca="1" si="29"/>
        <v>#VALUE!</v>
      </c>
      <c r="DA64" s="20" t="e">
        <f t="shared" ca="1" si="37"/>
        <v>#VALUE!</v>
      </c>
      <c r="DB64" s="20" t="e">
        <f t="shared" ca="1" si="38"/>
        <v>#VALUE!</v>
      </c>
      <c r="DC64" s="20" t="e">
        <f t="shared" ca="1" si="39"/>
        <v>#VALUE!</v>
      </c>
      <c r="DD64" s="20" t="e">
        <f t="shared" ca="1" si="40"/>
        <v>#VALUE!</v>
      </c>
      <c r="DE64" s="20" t="e">
        <f t="shared" ca="1" si="41"/>
        <v>#VALUE!</v>
      </c>
      <c r="DF64" s="20" t="e">
        <f t="shared" ca="1" si="42"/>
        <v>#VALUE!</v>
      </c>
      <c r="DG64" s="18" t="e">
        <f t="shared" ca="1" si="43"/>
        <v>#VALUE!</v>
      </c>
    </row>
    <row r="65" spans="53:111" hidden="1" x14ac:dyDescent="0.55000000000000004">
      <c r="BA65" s="15" t="e">
        <f t="shared" si="27"/>
        <v>#VALUE!</v>
      </c>
      <c r="BB65" s="7" t="e">
        <f t="shared" si="14"/>
        <v>#VALUE!</v>
      </c>
      <c r="BC65" s="18" t="e">
        <f t="shared" ca="1" si="15"/>
        <v>#VALUE!</v>
      </c>
      <c r="BE65" s="23">
        <f t="shared" si="47"/>
        <v>14</v>
      </c>
      <c r="BF65" s="20">
        <f t="shared" si="48"/>
        <v>14</v>
      </c>
      <c r="BG65" s="20">
        <f t="shared" si="46"/>
        <v>3</v>
      </c>
      <c r="BH65" s="20">
        <f t="shared" si="49"/>
        <v>6</v>
      </c>
      <c r="BI65" s="20">
        <f t="shared" si="50"/>
        <v>6</v>
      </c>
      <c r="BJ65" s="20">
        <f t="shared" si="51"/>
        <v>14</v>
      </c>
      <c r="BK65" s="20">
        <f t="shared" si="52"/>
        <v>17</v>
      </c>
      <c r="BL65" s="18">
        <f t="shared" si="53"/>
        <v>16</v>
      </c>
      <c r="BN65" s="85">
        <f>IF('Intro &amp; Setup'!BX57="", "", 'Intro &amp; Setup'!BX57)</f>
        <v>82</v>
      </c>
      <c r="BO65" s="86">
        <f>IF('Intro &amp; Setup'!BY57="", "", 'Intro &amp; Setup'!BY57)</f>
        <v>58</v>
      </c>
      <c r="BP65" s="86">
        <f>IF('Intro &amp; Setup'!BZ57="", "", 'Intro &amp; Setup'!BZ57)</f>
        <v>25</v>
      </c>
      <c r="BQ65" s="86">
        <f>IF('Intro &amp; Setup'!CA57="", "", 'Intro &amp; Setup'!CA57)</f>
        <v>6</v>
      </c>
      <c r="BR65" s="86">
        <f>IF('Intro &amp; Setup'!CB57="", "", 'Intro &amp; Setup'!CB57)</f>
        <v>41</v>
      </c>
      <c r="BS65" s="86">
        <f>IF('Intro &amp; Setup'!CC57="", "", 'Intro &amp; Setup'!CC57)</f>
        <v>49</v>
      </c>
      <c r="BT65" s="86">
        <f>IF('Intro &amp; Setup'!CD57="", "", 'Intro &amp; Setup'!CD57)</f>
        <v>100</v>
      </c>
      <c r="BU65" s="87">
        <f>IF('Intro &amp; Setup'!CE57="", "", 'Intro &amp; Setup'!CE57)</f>
        <v>46</v>
      </c>
      <c r="BV65" s="89">
        <f>IF('Intro &amp; Setup'!CF57="", "", 'Intro &amp; Setup'!CF57)</f>
        <v>46</v>
      </c>
      <c r="BX65" s="7">
        <f t="shared" si="24"/>
        <v>11</v>
      </c>
      <c r="CN65" s="7" t="e">
        <f ca="1">IF($BC64=1, "X", IF($CN64="X", IF(COUNTIF($CN$10:$CN64, "X")&gt;=6, "", "X"), ""))</f>
        <v>#VALUE!</v>
      </c>
      <c r="CO65" s="7" t="e">
        <f ca="1">IF($BC64=1, "X", IF($CO64="X", IF(COUNTIF($CO$10:$CO64, "X")&gt;=12, "", "X"), ""))</f>
        <v>#VALUE!</v>
      </c>
      <c r="CQ65" s="23" t="e">
        <f t="shared" ca="1" si="28"/>
        <v>#VALUE!</v>
      </c>
      <c r="CR65" s="20" t="e">
        <f t="shared" ca="1" si="30"/>
        <v>#VALUE!</v>
      </c>
      <c r="CS65" s="20" t="e">
        <f t="shared" ca="1" si="31"/>
        <v>#VALUE!</v>
      </c>
      <c r="CT65" s="20" t="e">
        <f t="shared" ca="1" si="32"/>
        <v>#VALUE!</v>
      </c>
      <c r="CU65" s="20" t="e">
        <f t="shared" ca="1" si="33"/>
        <v>#VALUE!</v>
      </c>
      <c r="CV65" s="20" t="e">
        <f t="shared" ca="1" si="34"/>
        <v>#VALUE!</v>
      </c>
      <c r="CW65" s="20" t="e">
        <f t="shared" ca="1" si="35"/>
        <v>#VALUE!</v>
      </c>
      <c r="CX65" s="18" t="e">
        <f t="shared" ca="1" si="36"/>
        <v>#VALUE!</v>
      </c>
      <c r="CZ65" s="23" t="e">
        <f t="shared" ca="1" si="29"/>
        <v>#VALUE!</v>
      </c>
      <c r="DA65" s="20" t="e">
        <f t="shared" ca="1" si="37"/>
        <v>#VALUE!</v>
      </c>
      <c r="DB65" s="20" t="e">
        <f t="shared" ca="1" si="38"/>
        <v>#VALUE!</v>
      </c>
      <c r="DC65" s="20" t="e">
        <f t="shared" ca="1" si="39"/>
        <v>#VALUE!</v>
      </c>
      <c r="DD65" s="20" t="e">
        <f t="shared" ca="1" si="40"/>
        <v>#VALUE!</v>
      </c>
      <c r="DE65" s="20" t="e">
        <f t="shared" ca="1" si="41"/>
        <v>#VALUE!</v>
      </c>
      <c r="DF65" s="20" t="e">
        <f t="shared" ca="1" si="42"/>
        <v>#VALUE!</v>
      </c>
      <c r="DG65" s="18" t="e">
        <f t="shared" ca="1" si="43"/>
        <v>#VALUE!</v>
      </c>
    </row>
    <row r="66" spans="53:111" hidden="1" x14ac:dyDescent="0.55000000000000004">
      <c r="BA66" s="15" t="e">
        <f t="shared" si="27"/>
        <v>#VALUE!</v>
      </c>
      <c r="BB66" s="7" t="e">
        <f t="shared" si="14"/>
        <v>#VALUE!</v>
      </c>
      <c r="BC66" s="18" t="e">
        <f t="shared" ca="1" si="15"/>
        <v>#VALUE!</v>
      </c>
      <c r="BE66" s="23">
        <f t="shared" si="47"/>
        <v>14</v>
      </c>
      <c r="BF66" s="20">
        <f t="shared" si="48"/>
        <v>15</v>
      </c>
      <c r="BG66" s="20">
        <f t="shared" si="46"/>
        <v>3</v>
      </c>
      <c r="BH66" s="20">
        <f t="shared" si="49"/>
        <v>7</v>
      </c>
      <c r="BI66" s="20">
        <f t="shared" si="50"/>
        <v>7</v>
      </c>
      <c r="BJ66" s="20">
        <f t="shared" si="51"/>
        <v>13</v>
      </c>
      <c r="BK66" s="20">
        <f t="shared" si="52"/>
        <v>16</v>
      </c>
      <c r="BL66" s="18">
        <f t="shared" si="53"/>
        <v>16</v>
      </c>
      <c r="BN66" s="85">
        <f>IF('Intro &amp; Setup'!BX58="", "", 'Intro &amp; Setup'!BX58)</f>
        <v>56</v>
      </c>
      <c r="BO66" s="86">
        <f>IF('Intro &amp; Setup'!BY58="", "", 'Intro &amp; Setup'!BY58)</f>
        <v>82</v>
      </c>
      <c r="BP66" s="86">
        <f>IF('Intro &amp; Setup'!BZ58="", "", 'Intro &amp; Setup'!BZ58)</f>
        <v>41</v>
      </c>
      <c r="BQ66" s="86">
        <f>IF('Intro &amp; Setup'!CA58="", "", 'Intro &amp; Setup'!CA58)</f>
        <v>87</v>
      </c>
      <c r="BR66" s="86">
        <f>IF('Intro &amp; Setup'!CB58="", "", 'Intro &amp; Setup'!CB58)</f>
        <v>66</v>
      </c>
      <c r="BS66" s="86">
        <f>IF('Intro &amp; Setup'!CC58="", "", 'Intro &amp; Setup'!CC58)</f>
        <v>20</v>
      </c>
      <c r="BT66" s="86">
        <f>IF('Intro &amp; Setup'!CD58="", "", 'Intro &amp; Setup'!CD58)</f>
        <v>25</v>
      </c>
      <c r="BU66" s="87">
        <f>IF('Intro &amp; Setup'!CE58="", "", 'Intro &amp; Setup'!CE58)</f>
        <v>54</v>
      </c>
      <c r="BV66" s="89">
        <f>IF('Intro &amp; Setup'!CF58="", "", 'Intro &amp; Setup'!CF58)</f>
        <v>80</v>
      </c>
      <c r="BX66" s="7">
        <f t="shared" si="24"/>
        <v>11</v>
      </c>
      <c r="CN66" s="7" t="e">
        <f ca="1">IF($BC65=1, "X", IF($CN65="X", IF(COUNTIF($CN$10:$CN65, "X")&gt;=6, "", "X"), ""))</f>
        <v>#VALUE!</v>
      </c>
      <c r="CO66" s="7" t="e">
        <f ca="1">IF($BC65=1, "X", IF($CO65="X", IF(COUNTIF($CO$10:$CO65, "X")&gt;=12, "", "X"), ""))</f>
        <v>#VALUE!</v>
      </c>
      <c r="CQ66" s="23" t="e">
        <f t="shared" ca="1" si="28"/>
        <v>#VALUE!</v>
      </c>
      <c r="CR66" s="20" t="e">
        <f t="shared" ca="1" si="30"/>
        <v>#VALUE!</v>
      </c>
      <c r="CS66" s="20" t="e">
        <f t="shared" ca="1" si="31"/>
        <v>#VALUE!</v>
      </c>
      <c r="CT66" s="20" t="e">
        <f t="shared" ca="1" si="32"/>
        <v>#VALUE!</v>
      </c>
      <c r="CU66" s="20" t="e">
        <f t="shared" ca="1" si="33"/>
        <v>#VALUE!</v>
      </c>
      <c r="CV66" s="20" t="e">
        <f t="shared" ca="1" si="34"/>
        <v>#VALUE!</v>
      </c>
      <c r="CW66" s="20" t="e">
        <f t="shared" ca="1" si="35"/>
        <v>#VALUE!</v>
      </c>
      <c r="CX66" s="18" t="e">
        <f t="shared" ca="1" si="36"/>
        <v>#VALUE!</v>
      </c>
      <c r="CZ66" s="23" t="e">
        <f t="shared" ca="1" si="29"/>
        <v>#VALUE!</v>
      </c>
      <c r="DA66" s="20" t="e">
        <f t="shared" ca="1" si="37"/>
        <v>#VALUE!</v>
      </c>
      <c r="DB66" s="20" t="e">
        <f t="shared" ca="1" si="38"/>
        <v>#VALUE!</v>
      </c>
      <c r="DC66" s="20" t="e">
        <f t="shared" ca="1" si="39"/>
        <v>#VALUE!</v>
      </c>
      <c r="DD66" s="20" t="e">
        <f t="shared" ca="1" si="40"/>
        <v>#VALUE!</v>
      </c>
      <c r="DE66" s="20" t="e">
        <f t="shared" ca="1" si="41"/>
        <v>#VALUE!</v>
      </c>
      <c r="DF66" s="20" t="e">
        <f t="shared" ca="1" si="42"/>
        <v>#VALUE!</v>
      </c>
      <c r="DG66" s="18" t="e">
        <f t="shared" ca="1" si="43"/>
        <v>#VALUE!</v>
      </c>
    </row>
    <row r="67" spans="53:111" hidden="1" x14ac:dyDescent="0.55000000000000004">
      <c r="BA67" s="15" t="e">
        <f t="shared" si="27"/>
        <v>#VALUE!</v>
      </c>
      <c r="BB67" s="7" t="e">
        <f t="shared" si="14"/>
        <v>#VALUE!</v>
      </c>
      <c r="BC67" s="18" t="e">
        <f t="shared" ca="1" si="15"/>
        <v>#VALUE!</v>
      </c>
      <c r="BE67" s="23">
        <f t="shared" si="47"/>
        <v>16</v>
      </c>
      <c r="BF67" s="20">
        <f t="shared" si="48"/>
        <v>15</v>
      </c>
      <c r="BG67" s="20">
        <f t="shared" si="46"/>
        <v>5</v>
      </c>
      <c r="BH67" s="20">
        <f t="shared" si="49"/>
        <v>6</v>
      </c>
      <c r="BI67" s="20">
        <f t="shared" si="50"/>
        <v>5</v>
      </c>
      <c r="BJ67" s="20">
        <f t="shared" si="51"/>
        <v>12</v>
      </c>
      <c r="BK67" s="20">
        <f t="shared" si="52"/>
        <v>18</v>
      </c>
      <c r="BL67" s="18">
        <f t="shared" si="53"/>
        <v>16</v>
      </c>
      <c r="BN67" s="85">
        <f>IF('Intro &amp; Setup'!BX59="", "", 'Intro &amp; Setup'!BX59)</f>
        <v>93</v>
      </c>
      <c r="BO67" s="86">
        <f>IF('Intro &amp; Setup'!BY59="", "", 'Intro &amp; Setup'!BY59)</f>
        <v>61</v>
      </c>
      <c r="BP67" s="86">
        <f>IF('Intro &amp; Setup'!BZ59="", "", 'Intro &amp; Setup'!BZ59)</f>
        <v>97</v>
      </c>
      <c r="BQ67" s="86">
        <f>IF('Intro &amp; Setup'!CA59="", "", 'Intro &amp; Setup'!CA59)</f>
        <v>36</v>
      </c>
      <c r="BR67" s="86">
        <f>IF('Intro &amp; Setup'!CB59="", "", 'Intro &amp; Setup'!CB59)</f>
        <v>8</v>
      </c>
      <c r="BS67" s="86">
        <f>IF('Intro &amp; Setup'!CC59="", "", 'Intro &amp; Setup'!CC59)</f>
        <v>19</v>
      </c>
      <c r="BT67" s="86">
        <f>IF('Intro &amp; Setup'!CD59="", "", 'Intro &amp; Setup'!CD59)</f>
        <v>97</v>
      </c>
      <c r="BU67" s="87">
        <f>IF('Intro &amp; Setup'!CE59="", "", 'Intro &amp; Setup'!CE59)</f>
        <v>56</v>
      </c>
      <c r="BV67" s="89">
        <f>IF('Intro &amp; Setup'!CF59="", "", 'Intro &amp; Setup'!CF59)</f>
        <v>55</v>
      </c>
      <c r="BX67" s="7">
        <f t="shared" si="24"/>
        <v>12</v>
      </c>
      <c r="CN67" s="7" t="e">
        <f ca="1">IF($BC66=1, "X", IF($CN66="X", IF(COUNTIF($CN$10:$CN66, "X")&gt;=6, "", "X"), ""))</f>
        <v>#VALUE!</v>
      </c>
      <c r="CO67" s="7" t="e">
        <f ca="1">IF($BC66=1, "X", IF($CO66="X", IF(COUNTIF($CO$10:$CO66, "X")&gt;=12, "", "X"), ""))</f>
        <v>#VALUE!</v>
      </c>
      <c r="CQ67" s="23" t="e">
        <f t="shared" ca="1" si="28"/>
        <v>#VALUE!</v>
      </c>
      <c r="CR67" s="20" t="e">
        <f t="shared" ca="1" si="30"/>
        <v>#VALUE!</v>
      </c>
      <c r="CS67" s="20" t="e">
        <f t="shared" ca="1" si="31"/>
        <v>#VALUE!</v>
      </c>
      <c r="CT67" s="20" t="e">
        <f t="shared" ca="1" si="32"/>
        <v>#VALUE!</v>
      </c>
      <c r="CU67" s="20" t="e">
        <f t="shared" ca="1" si="33"/>
        <v>#VALUE!</v>
      </c>
      <c r="CV67" s="20" t="e">
        <f t="shared" ca="1" si="34"/>
        <v>#VALUE!</v>
      </c>
      <c r="CW67" s="20" t="e">
        <f t="shared" ca="1" si="35"/>
        <v>#VALUE!</v>
      </c>
      <c r="CX67" s="18" t="e">
        <f t="shared" ca="1" si="36"/>
        <v>#VALUE!</v>
      </c>
      <c r="CZ67" s="23" t="e">
        <f t="shared" ca="1" si="29"/>
        <v>#VALUE!</v>
      </c>
      <c r="DA67" s="20" t="e">
        <f t="shared" ca="1" si="37"/>
        <v>#VALUE!</v>
      </c>
      <c r="DB67" s="20" t="e">
        <f t="shared" ca="1" si="38"/>
        <v>#VALUE!</v>
      </c>
      <c r="DC67" s="20" t="e">
        <f t="shared" ca="1" si="39"/>
        <v>#VALUE!</v>
      </c>
      <c r="DD67" s="20" t="e">
        <f t="shared" ca="1" si="40"/>
        <v>#VALUE!</v>
      </c>
      <c r="DE67" s="20" t="e">
        <f t="shared" ca="1" si="41"/>
        <v>#VALUE!</v>
      </c>
      <c r="DF67" s="20" t="e">
        <f t="shared" ca="1" si="42"/>
        <v>#VALUE!</v>
      </c>
      <c r="DG67" s="18" t="e">
        <f t="shared" ca="1" si="43"/>
        <v>#VALUE!</v>
      </c>
    </row>
    <row r="68" spans="53:111" hidden="1" x14ac:dyDescent="0.55000000000000004">
      <c r="BA68" s="15" t="e">
        <f t="shared" si="27"/>
        <v>#VALUE!</v>
      </c>
      <c r="BB68" s="7" t="e">
        <f t="shared" si="14"/>
        <v>#VALUE!</v>
      </c>
      <c r="BC68" s="18" t="e">
        <f t="shared" ca="1" si="15"/>
        <v>#VALUE!</v>
      </c>
      <c r="BE68" s="23">
        <f t="shared" si="47"/>
        <v>15</v>
      </c>
      <c r="BF68" s="20">
        <f t="shared" si="48"/>
        <v>14</v>
      </c>
      <c r="BG68" s="20">
        <f t="shared" si="46"/>
        <v>4</v>
      </c>
      <c r="BH68" s="20">
        <f t="shared" si="49"/>
        <v>5</v>
      </c>
      <c r="BI68" s="20">
        <f t="shared" si="50"/>
        <v>6</v>
      </c>
      <c r="BJ68" s="20">
        <f t="shared" si="51"/>
        <v>14</v>
      </c>
      <c r="BK68" s="20">
        <f t="shared" si="52"/>
        <v>17</v>
      </c>
      <c r="BL68" s="18">
        <f t="shared" si="53"/>
        <v>17</v>
      </c>
      <c r="BN68" s="85">
        <f>IF('Intro &amp; Setup'!BX60="", "", 'Intro &amp; Setup'!BX60)</f>
        <v>27</v>
      </c>
      <c r="BO68" s="86">
        <f>IF('Intro &amp; Setup'!BY60="", "", 'Intro &amp; Setup'!BY60)</f>
        <v>35</v>
      </c>
      <c r="BP68" s="86">
        <f>IF('Intro &amp; Setup'!BZ60="", "", 'Intro &amp; Setup'!BZ60)</f>
        <v>26</v>
      </c>
      <c r="BQ68" s="86">
        <f>IF('Intro &amp; Setup'!CA60="", "", 'Intro &amp; Setup'!CA60)</f>
        <v>23</v>
      </c>
      <c r="BR68" s="86">
        <f>IF('Intro &amp; Setup'!CB60="", "", 'Intro &amp; Setup'!CB60)</f>
        <v>65</v>
      </c>
      <c r="BS68" s="86">
        <f>IF('Intro &amp; Setup'!CC60="", "", 'Intro &amp; Setup'!CC60)</f>
        <v>97</v>
      </c>
      <c r="BT68" s="86">
        <f>IF('Intro &amp; Setup'!CD60="", "", 'Intro &amp; Setup'!CD60)</f>
        <v>34</v>
      </c>
      <c r="BU68" s="87">
        <f>IF('Intro &amp; Setup'!CE60="", "", 'Intro &amp; Setup'!CE60)</f>
        <v>70</v>
      </c>
      <c r="BV68" s="89">
        <f>IF('Intro &amp; Setup'!CF60="", "", 'Intro &amp; Setup'!CF60)</f>
        <v>24</v>
      </c>
      <c r="BX68" s="7">
        <f t="shared" si="24"/>
        <v>12</v>
      </c>
      <c r="CN68" s="7" t="e">
        <f ca="1">IF($BC67=1, "X", IF($CN67="X", IF(COUNTIF($CN$10:$CN67, "X")&gt;=6, "", "X"), ""))</f>
        <v>#VALUE!</v>
      </c>
      <c r="CO68" s="7" t="e">
        <f ca="1">IF($BC67=1, "X", IF($CO67="X", IF(COUNTIF($CO$10:$CO67, "X")&gt;=12, "", "X"), ""))</f>
        <v>#VALUE!</v>
      </c>
      <c r="CQ68" s="23" t="e">
        <f t="shared" ca="1" si="28"/>
        <v>#VALUE!</v>
      </c>
      <c r="CR68" s="20" t="e">
        <f t="shared" ca="1" si="30"/>
        <v>#VALUE!</v>
      </c>
      <c r="CS68" s="20" t="e">
        <f t="shared" ca="1" si="31"/>
        <v>#VALUE!</v>
      </c>
      <c r="CT68" s="20" t="e">
        <f t="shared" ca="1" si="32"/>
        <v>#VALUE!</v>
      </c>
      <c r="CU68" s="20" t="e">
        <f t="shared" ca="1" si="33"/>
        <v>#VALUE!</v>
      </c>
      <c r="CV68" s="20" t="e">
        <f t="shared" ca="1" si="34"/>
        <v>#VALUE!</v>
      </c>
      <c r="CW68" s="20" t="e">
        <f t="shared" ca="1" si="35"/>
        <v>#VALUE!</v>
      </c>
      <c r="CX68" s="18" t="e">
        <f t="shared" ca="1" si="36"/>
        <v>#VALUE!</v>
      </c>
      <c r="CZ68" s="23" t="e">
        <f t="shared" ca="1" si="29"/>
        <v>#VALUE!</v>
      </c>
      <c r="DA68" s="20" t="e">
        <f t="shared" ca="1" si="37"/>
        <v>#VALUE!</v>
      </c>
      <c r="DB68" s="20" t="e">
        <f t="shared" ca="1" si="38"/>
        <v>#VALUE!</v>
      </c>
      <c r="DC68" s="20" t="e">
        <f t="shared" ca="1" si="39"/>
        <v>#VALUE!</v>
      </c>
      <c r="DD68" s="20" t="e">
        <f t="shared" ca="1" si="40"/>
        <v>#VALUE!</v>
      </c>
      <c r="DE68" s="20" t="e">
        <f t="shared" ca="1" si="41"/>
        <v>#VALUE!</v>
      </c>
      <c r="DF68" s="20" t="e">
        <f t="shared" ca="1" si="42"/>
        <v>#VALUE!</v>
      </c>
      <c r="DG68" s="18" t="e">
        <f t="shared" ca="1" si="43"/>
        <v>#VALUE!</v>
      </c>
    </row>
    <row r="69" spans="53:111" hidden="1" x14ac:dyDescent="0.55000000000000004">
      <c r="BA69" s="15" t="e">
        <f t="shared" si="27"/>
        <v>#VALUE!</v>
      </c>
      <c r="BB69" s="7" t="e">
        <f t="shared" si="14"/>
        <v>#VALUE!</v>
      </c>
      <c r="BC69" s="18" t="e">
        <f t="shared" ca="1" si="15"/>
        <v>#VALUE!</v>
      </c>
      <c r="BE69" s="23">
        <f t="shared" si="47"/>
        <v>14</v>
      </c>
      <c r="BF69" s="20">
        <f t="shared" si="48"/>
        <v>15</v>
      </c>
      <c r="BG69" s="20">
        <f t="shared" si="46"/>
        <v>3</v>
      </c>
      <c r="BH69" s="20">
        <f t="shared" si="49"/>
        <v>6</v>
      </c>
      <c r="BI69" s="20">
        <f t="shared" si="50"/>
        <v>6</v>
      </c>
      <c r="BJ69" s="20">
        <f t="shared" si="51"/>
        <v>14</v>
      </c>
      <c r="BK69" s="20">
        <f t="shared" si="52"/>
        <v>16</v>
      </c>
      <c r="BL69" s="18">
        <f t="shared" si="53"/>
        <v>17</v>
      </c>
      <c r="BN69" s="85">
        <f>IF('Intro &amp; Setup'!BX61="", "", 'Intro &amp; Setup'!BX61)</f>
        <v>35</v>
      </c>
      <c r="BO69" s="86">
        <f>IF('Intro &amp; Setup'!BY61="", "", 'Intro &amp; Setup'!BY61)</f>
        <v>82</v>
      </c>
      <c r="BP69" s="86">
        <f>IF('Intro &amp; Setup'!BZ61="", "", 'Intro &amp; Setup'!BZ61)</f>
        <v>12</v>
      </c>
      <c r="BQ69" s="86">
        <f>IF('Intro &amp; Setup'!CA61="", "", 'Intro &amp; Setup'!CA61)</f>
        <v>86</v>
      </c>
      <c r="BR69" s="86">
        <f>IF('Intro &amp; Setup'!CB61="", "", 'Intro &amp; Setup'!CB61)</f>
        <v>59</v>
      </c>
      <c r="BS69" s="86">
        <f>IF('Intro &amp; Setup'!CC61="", "", 'Intro &amp; Setup'!CC61)</f>
        <v>58</v>
      </c>
      <c r="BT69" s="86">
        <f>IF('Intro &amp; Setup'!CD61="", "", 'Intro &amp; Setup'!CD61)</f>
        <v>13</v>
      </c>
      <c r="BU69" s="87">
        <f>IF('Intro &amp; Setup'!CE61="", "", 'Intro &amp; Setup'!CE61)</f>
        <v>49</v>
      </c>
      <c r="BV69" s="89">
        <f>IF('Intro &amp; Setup'!CF61="", "", 'Intro &amp; Setup'!CF61)</f>
        <v>68</v>
      </c>
      <c r="BX69" s="7">
        <f t="shared" si="24"/>
        <v>11</v>
      </c>
      <c r="CN69" s="7" t="e">
        <f ca="1">IF($BC68=1, "X", IF($CN68="X", IF(COUNTIF($CN$10:$CN68, "X")&gt;=6, "", "X"), ""))</f>
        <v>#VALUE!</v>
      </c>
      <c r="CO69" s="7" t="e">
        <f ca="1">IF($BC68=1, "X", IF($CO68="X", IF(COUNTIF($CO$10:$CO68, "X")&gt;=12, "", "X"), ""))</f>
        <v>#VALUE!</v>
      </c>
      <c r="CQ69" s="23" t="e">
        <f t="shared" ca="1" si="28"/>
        <v>#VALUE!</v>
      </c>
      <c r="CR69" s="20" t="e">
        <f t="shared" ca="1" si="30"/>
        <v>#VALUE!</v>
      </c>
      <c r="CS69" s="20" t="e">
        <f t="shared" ca="1" si="31"/>
        <v>#VALUE!</v>
      </c>
      <c r="CT69" s="20" t="e">
        <f t="shared" ca="1" si="32"/>
        <v>#VALUE!</v>
      </c>
      <c r="CU69" s="20" t="e">
        <f t="shared" ca="1" si="33"/>
        <v>#VALUE!</v>
      </c>
      <c r="CV69" s="20" t="e">
        <f t="shared" ca="1" si="34"/>
        <v>#VALUE!</v>
      </c>
      <c r="CW69" s="20" t="e">
        <f t="shared" ca="1" si="35"/>
        <v>#VALUE!</v>
      </c>
      <c r="CX69" s="18" t="e">
        <f t="shared" ca="1" si="36"/>
        <v>#VALUE!</v>
      </c>
      <c r="CZ69" s="23" t="e">
        <f t="shared" ca="1" si="29"/>
        <v>#VALUE!</v>
      </c>
      <c r="DA69" s="20" t="e">
        <f t="shared" ca="1" si="37"/>
        <v>#VALUE!</v>
      </c>
      <c r="DB69" s="20" t="e">
        <f t="shared" ca="1" si="38"/>
        <v>#VALUE!</v>
      </c>
      <c r="DC69" s="20" t="e">
        <f t="shared" ca="1" si="39"/>
        <v>#VALUE!</v>
      </c>
      <c r="DD69" s="20" t="e">
        <f t="shared" ca="1" si="40"/>
        <v>#VALUE!</v>
      </c>
      <c r="DE69" s="20" t="e">
        <f t="shared" ca="1" si="41"/>
        <v>#VALUE!</v>
      </c>
      <c r="DF69" s="20" t="e">
        <f t="shared" ca="1" si="42"/>
        <v>#VALUE!</v>
      </c>
      <c r="DG69" s="18" t="e">
        <f t="shared" ca="1" si="43"/>
        <v>#VALUE!</v>
      </c>
    </row>
    <row r="70" spans="53:111" hidden="1" x14ac:dyDescent="0.55000000000000004">
      <c r="BA70" s="15" t="e">
        <f t="shared" si="27"/>
        <v>#VALUE!</v>
      </c>
      <c r="BB70" s="7" t="e">
        <f t="shared" si="14"/>
        <v>#VALUE!</v>
      </c>
      <c r="BC70" s="18" t="e">
        <f t="shared" ca="1" si="15"/>
        <v>#VALUE!</v>
      </c>
      <c r="BE70" s="23">
        <f t="shared" si="47"/>
        <v>15</v>
      </c>
      <c r="BF70" s="20">
        <f t="shared" si="48"/>
        <v>15</v>
      </c>
      <c r="BG70" s="20">
        <f t="shared" si="46"/>
        <v>4</v>
      </c>
      <c r="BH70" s="20">
        <f t="shared" si="49"/>
        <v>6</v>
      </c>
      <c r="BI70" s="20">
        <f t="shared" si="50"/>
        <v>4</v>
      </c>
      <c r="BJ70" s="20">
        <f t="shared" si="51"/>
        <v>14</v>
      </c>
      <c r="BK70" s="20">
        <f t="shared" si="52"/>
        <v>16</v>
      </c>
      <c r="BL70" s="18">
        <f t="shared" si="53"/>
        <v>15</v>
      </c>
      <c r="BN70" s="85">
        <f>IF('Intro &amp; Setup'!BX62="", "", 'Intro &amp; Setup'!BX62)</f>
        <v>71</v>
      </c>
      <c r="BO70" s="86">
        <f>IF('Intro &amp; Setup'!BY62="", "", 'Intro &amp; Setup'!BY62)</f>
        <v>57</v>
      </c>
      <c r="BP70" s="86">
        <f>IF('Intro &amp; Setup'!BZ62="", "", 'Intro &amp; Setup'!BZ62)</f>
        <v>75</v>
      </c>
      <c r="BQ70" s="86">
        <f>IF('Intro &amp; Setup'!CA62="", "", 'Intro &amp; Setup'!CA62)</f>
        <v>40</v>
      </c>
      <c r="BR70" s="86">
        <f>IF('Intro &amp; Setup'!CB62="", "", 'Intro &amp; Setup'!CB62)</f>
        <v>11</v>
      </c>
      <c r="BS70" s="86">
        <f>IF('Intro &amp; Setup'!CC62="", "", 'Intro &amp; Setup'!CC62)</f>
        <v>50</v>
      </c>
      <c r="BT70" s="86">
        <f>IF('Intro &amp; Setup'!CD62="", "", 'Intro &amp; Setup'!CD62)</f>
        <v>38</v>
      </c>
      <c r="BU70" s="87">
        <f>IF('Intro &amp; Setup'!CE62="", "", 'Intro &amp; Setup'!CE62)</f>
        <v>11</v>
      </c>
      <c r="BV70" s="89">
        <f>IF('Intro &amp; Setup'!CF62="", "", 'Intro &amp; Setup'!CF62)</f>
        <v>28</v>
      </c>
      <c r="BX70" s="7">
        <f t="shared" si="24"/>
        <v>11</v>
      </c>
      <c r="CN70" s="7" t="e">
        <f ca="1">IF($BC69=1, "X", IF($CN69="X", IF(COUNTIF($CN$10:$CN69, "X")&gt;=6, "", "X"), ""))</f>
        <v>#VALUE!</v>
      </c>
      <c r="CO70" s="7" t="e">
        <f ca="1">IF($BC69=1, "X", IF($CO69="X", IF(COUNTIF($CO$10:$CO69, "X")&gt;=12, "", "X"), ""))</f>
        <v>#VALUE!</v>
      </c>
      <c r="CQ70" s="23" t="e">
        <f t="shared" ca="1" si="28"/>
        <v>#VALUE!</v>
      </c>
      <c r="CR70" s="20" t="e">
        <f t="shared" ca="1" si="30"/>
        <v>#VALUE!</v>
      </c>
      <c r="CS70" s="20" t="e">
        <f t="shared" ca="1" si="31"/>
        <v>#VALUE!</v>
      </c>
      <c r="CT70" s="20" t="e">
        <f t="shared" ca="1" si="32"/>
        <v>#VALUE!</v>
      </c>
      <c r="CU70" s="20" t="e">
        <f t="shared" ca="1" si="33"/>
        <v>#VALUE!</v>
      </c>
      <c r="CV70" s="20" t="e">
        <f t="shared" ca="1" si="34"/>
        <v>#VALUE!</v>
      </c>
      <c r="CW70" s="20" t="e">
        <f t="shared" ca="1" si="35"/>
        <v>#VALUE!</v>
      </c>
      <c r="CX70" s="18" t="e">
        <f t="shared" ca="1" si="36"/>
        <v>#VALUE!</v>
      </c>
      <c r="CZ70" s="23" t="e">
        <f t="shared" ca="1" si="29"/>
        <v>#VALUE!</v>
      </c>
      <c r="DA70" s="20" t="e">
        <f t="shared" ca="1" si="37"/>
        <v>#VALUE!</v>
      </c>
      <c r="DB70" s="20" t="e">
        <f t="shared" ca="1" si="38"/>
        <v>#VALUE!</v>
      </c>
      <c r="DC70" s="20" t="e">
        <f t="shared" ca="1" si="39"/>
        <v>#VALUE!</v>
      </c>
      <c r="DD70" s="20" t="e">
        <f t="shared" ca="1" si="40"/>
        <v>#VALUE!</v>
      </c>
      <c r="DE70" s="20" t="e">
        <f t="shared" ca="1" si="41"/>
        <v>#VALUE!</v>
      </c>
      <c r="DF70" s="20" t="e">
        <f t="shared" ca="1" si="42"/>
        <v>#VALUE!</v>
      </c>
      <c r="DG70" s="18" t="e">
        <f t="shared" ca="1" si="43"/>
        <v>#VALUE!</v>
      </c>
    </row>
    <row r="71" spans="53:111" hidden="1" x14ac:dyDescent="0.55000000000000004">
      <c r="BA71" s="15" t="e">
        <f t="shared" si="27"/>
        <v>#VALUE!</v>
      </c>
      <c r="BB71" s="7" t="e">
        <f t="shared" si="14"/>
        <v>#VALUE!</v>
      </c>
      <c r="BC71" s="18" t="e">
        <f t="shared" ca="1" si="15"/>
        <v>#VALUE!</v>
      </c>
      <c r="BE71" s="23">
        <f t="shared" si="47"/>
        <v>14</v>
      </c>
      <c r="BF71" s="20">
        <f t="shared" si="48"/>
        <v>14</v>
      </c>
      <c r="BG71" s="20">
        <f t="shared" si="46"/>
        <v>3</v>
      </c>
      <c r="BH71" s="20">
        <f t="shared" si="49"/>
        <v>4</v>
      </c>
      <c r="BI71" s="20">
        <f t="shared" si="50"/>
        <v>3</v>
      </c>
      <c r="BJ71" s="20">
        <f t="shared" si="51"/>
        <v>14</v>
      </c>
      <c r="BK71" s="20">
        <f t="shared" si="52"/>
        <v>17</v>
      </c>
      <c r="BL71" s="18">
        <f t="shared" si="53"/>
        <v>13</v>
      </c>
      <c r="BN71" s="85">
        <f>IF('Intro &amp; Setup'!BX63="", "", 'Intro &amp; Setup'!BX63)</f>
        <v>33</v>
      </c>
      <c r="BO71" s="86">
        <f>IF('Intro &amp; Setup'!BY63="", "", 'Intro &amp; Setup'!BY63)</f>
        <v>30</v>
      </c>
      <c r="BP71" s="86">
        <f>IF('Intro &amp; Setup'!BZ63="", "", 'Intro &amp; Setup'!BZ63)</f>
        <v>25</v>
      </c>
      <c r="BQ71" s="86">
        <f>IF('Intro &amp; Setup'!CA63="", "", 'Intro &amp; Setup'!CA63)</f>
        <v>8</v>
      </c>
      <c r="BR71" s="86">
        <f>IF('Intro &amp; Setup'!CB63="", "", 'Intro &amp; Setup'!CB63)</f>
        <v>29</v>
      </c>
      <c r="BS71" s="86">
        <f>IF('Intro &amp; Setup'!CC63="", "", 'Intro &amp; Setup'!CC63)</f>
        <v>58</v>
      </c>
      <c r="BT71" s="86">
        <f>IF('Intro &amp; Setup'!CD63="", "", 'Intro &amp; Setup'!CD63)</f>
        <v>83</v>
      </c>
      <c r="BU71" s="87">
        <f>IF('Intro &amp; Setup'!CE63="", "", 'Intro &amp; Setup'!CE63)</f>
        <v>8</v>
      </c>
      <c r="BV71" s="89">
        <f>IF('Intro &amp; Setup'!CF63="", "", 'Intro &amp; Setup'!CF63)</f>
        <v>41</v>
      </c>
      <c r="BX71" s="7">
        <f t="shared" si="24"/>
        <v>10</v>
      </c>
      <c r="CN71" s="7" t="e">
        <f ca="1">IF($BC70=1, "X", IF($CN70="X", IF(COUNTIF($CN$10:$CN70, "X")&gt;=6, "", "X"), ""))</f>
        <v>#VALUE!</v>
      </c>
      <c r="CO71" s="7" t="e">
        <f ca="1">IF($BC70=1, "X", IF($CO70="X", IF(COUNTIF($CO$10:$CO70, "X")&gt;=12, "", "X"), ""))</f>
        <v>#VALUE!</v>
      </c>
      <c r="CQ71" s="23" t="e">
        <f t="shared" ca="1" si="28"/>
        <v>#VALUE!</v>
      </c>
      <c r="CR71" s="20" t="e">
        <f t="shared" ca="1" si="30"/>
        <v>#VALUE!</v>
      </c>
      <c r="CS71" s="20" t="e">
        <f t="shared" ca="1" si="31"/>
        <v>#VALUE!</v>
      </c>
      <c r="CT71" s="20" t="e">
        <f t="shared" ca="1" si="32"/>
        <v>#VALUE!</v>
      </c>
      <c r="CU71" s="20" t="e">
        <f t="shared" ca="1" si="33"/>
        <v>#VALUE!</v>
      </c>
      <c r="CV71" s="20" t="e">
        <f t="shared" ca="1" si="34"/>
        <v>#VALUE!</v>
      </c>
      <c r="CW71" s="20" t="e">
        <f t="shared" ca="1" si="35"/>
        <v>#VALUE!</v>
      </c>
      <c r="CX71" s="18" t="e">
        <f t="shared" ca="1" si="36"/>
        <v>#VALUE!</v>
      </c>
      <c r="CZ71" s="23" t="e">
        <f t="shared" ca="1" si="29"/>
        <v>#VALUE!</v>
      </c>
      <c r="DA71" s="20" t="e">
        <f t="shared" ca="1" si="37"/>
        <v>#VALUE!</v>
      </c>
      <c r="DB71" s="20" t="e">
        <f t="shared" ca="1" si="38"/>
        <v>#VALUE!</v>
      </c>
      <c r="DC71" s="20" t="e">
        <f t="shared" ca="1" si="39"/>
        <v>#VALUE!</v>
      </c>
      <c r="DD71" s="20" t="e">
        <f t="shared" ca="1" si="40"/>
        <v>#VALUE!</v>
      </c>
      <c r="DE71" s="20" t="e">
        <f t="shared" ca="1" si="41"/>
        <v>#VALUE!</v>
      </c>
      <c r="DF71" s="20" t="e">
        <f t="shared" ca="1" si="42"/>
        <v>#VALUE!</v>
      </c>
      <c r="DG71" s="18" t="e">
        <f t="shared" ca="1" si="43"/>
        <v>#VALUE!</v>
      </c>
    </row>
    <row r="72" spans="53:111" hidden="1" x14ac:dyDescent="0.55000000000000004">
      <c r="BA72" s="15" t="e">
        <f t="shared" si="27"/>
        <v>#VALUE!</v>
      </c>
      <c r="BB72" s="7" t="e">
        <f t="shared" si="14"/>
        <v>#VALUE!</v>
      </c>
      <c r="BC72" s="18" t="e">
        <f t="shared" ca="1" si="15"/>
        <v>#VALUE!</v>
      </c>
      <c r="BE72" s="23">
        <f t="shared" si="47"/>
        <v>12</v>
      </c>
      <c r="BF72" s="20">
        <f t="shared" si="48"/>
        <v>14</v>
      </c>
      <c r="BG72" s="20">
        <f t="shared" si="46"/>
        <v>2</v>
      </c>
      <c r="BH72" s="20">
        <f t="shared" si="49"/>
        <v>18</v>
      </c>
      <c r="BI72" s="20">
        <f t="shared" si="50"/>
        <v>2</v>
      </c>
      <c r="BJ72" s="20">
        <f t="shared" si="51"/>
        <v>15</v>
      </c>
      <c r="BK72" s="20">
        <f t="shared" si="52"/>
        <v>16</v>
      </c>
      <c r="BL72" s="18">
        <f t="shared" si="53"/>
        <v>13</v>
      </c>
      <c r="BN72" s="85">
        <f>IF('Intro &amp; Setup'!BX64="", "", 'Intro &amp; Setup'!BX64)</f>
        <v>10</v>
      </c>
      <c r="BO72" s="86">
        <f>IF('Intro &amp; Setup'!BY64="", "", 'Intro &amp; Setup'!BY64)</f>
        <v>38</v>
      </c>
      <c r="BP72" s="86">
        <f>IF('Intro &amp; Setup'!BZ64="", "", 'Intro &amp; Setup'!BZ64)</f>
        <v>30</v>
      </c>
      <c r="BQ72" s="86">
        <f>IF('Intro &amp; Setup'!CA64="", "", 'Intro &amp; Setup'!CA64)</f>
        <v>100</v>
      </c>
      <c r="BR72" s="86">
        <f>IF('Intro &amp; Setup'!CB64="", "", 'Intro &amp; Setup'!CB64)</f>
        <v>16</v>
      </c>
      <c r="BS72" s="86">
        <f>IF('Intro &amp; Setup'!CC64="", "", 'Intro &amp; Setup'!CC64)</f>
        <v>87</v>
      </c>
      <c r="BT72" s="86">
        <f>IF('Intro &amp; Setup'!CD64="", "", 'Intro &amp; Setup'!CD64)</f>
        <v>16</v>
      </c>
      <c r="BU72" s="87">
        <f>IF('Intro &amp; Setup'!CE64="", "", 'Intro &amp; Setup'!CE64)</f>
        <v>45</v>
      </c>
      <c r="BV72" s="89">
        <f>IF('Intro &amp; Setup'!CF64="", "", 'Intro &amp; Setup'!CF64)</f>
        <v>60</v>
      </c>
      <c r="BX72" s="7">
        <f t="shared" si="24"/>
        <v>12</v>
      </c>
      <c r="CN72" s="7" t="e">
        <f ca="1">IF($BC71=1, "X", IF($CN71="X", IF(COUNTIF($CN$10:$CN71, "X")&gt;=6, "", "X"), ""))</f>
        <v>#VALUE!</v>
      </c>
      <c r="CO72" s="7" t="e">
        <f ca="1">IF($BC71=1, "X", IF($CO71="X", IF(COUNTIF($CO$10:$CO71, "X")&gt;=12, "", "X"), ""))</f>
        <v>#VALUE!</v>
      </c>
      <c r="CQ72" s="23" t="e">
        <f t="shared" ca="1" si="28"/>
        <v>#VALUE!</v>
      </c>
      <c r="CR72" s="20" t="e">
        <f t="shared" ca="1" si="30"/>
        <v>#VALUE!</v>
      </c>
      <c r="CS72" s="20" t="e">
        <f t="shared" ca="1" si="31"/>
        <v>#VALUE!</v>
      </c>
      <c r="CT72" s="20" t="e">
        <f t="shared" ca="1" si="32"/>
        <v>#VALUE!</v>
      </c>
      <c r="CU72" s="20" t="e">
        <f t="shared" ca="1" si="33"/>
        <v>#VALUE!</v>
      </c>
      <c r="CV72" s="20" t="e">
        <f t="shared" ca="1" si="34"/>
        <v>#VALUE!</v>
      </c>
      <c r="CW72" s="20" t="e">
        <f t="shared" ca="1" si="35"/>
        <v>#VALUE!</v>
      </c>
      <c r="CX72" s="18" t="e">
        <f t="shared" ca="1" si="36"/>
        <v>#VALUE!</v>
      </c>
      <c r="CZ72" s="23" t="e">
        <f t="shared" ca="1" si="29"/>
        <v>#VALUE!</v>
      </c>
      <c r="DA72" s="20" t="e">
        <f t="shared" ca="1" si="37"/>
        <v>#VALUE!</v>
      </c>
      <c r="DB72" s="20" t="e">
        <f t="shared" ca="1" si="38"/>
        <v>#VALUE!</v>
      </c>
      <c r="DC72" s="20" t="e">
        <f t="shared" ca="1" si="39"/>
        <v>#VALUE!</v>
      </c>
      <c r="DD72" s="20" t="e">
        <f t="shared" ca="1" si="40"/>
        <v>#VALUE!</v>
      </c>
      <c r="DE72" s="20" t="e">
        <f t="shared" ca="1" si="41"/>
        <v>#VALUE!</v>
      </c>
      <c r="DF72" s="20" t="e">
        <f t="shared" ca="1" si="42"/>
        <v>#VALUE!</v>
      </c>
      <c r="DG72" s="18" t="e">
        <f t="shared" ca="1" si="43"/>
        <v>#VALUE!</v>
      </c>
    </row>
    <row r="73" spans="53:111" hidden="1" x14ac:dyDescent="0.55000000000000004">
      <c r="BA73" s="15" t="e">
        <f t="shared" si="27"/>
        <v>#VALUE!</v>
      </c>
      <c r="BB73" s="7" t="e">
        <f t="shared" si="14"/>
        <v>#VALUE!</v>
      </c>
      <c r="BC73" s="18" t="e">
        <f t="shared" ca="1" si="15"/>
        <v>#VALUE!</v>
      </c>
      <c r="BE73" s="23">
        <f t="shared" si="47"/>
        <v>12</v>
      </c>
      <c r="BF73" s="20">
        <f t="shared" si="48"/>
        <v>13</v>
      </c>
      <c r="BG73" s="20">
        <f t="shared" si="46"/>
        <v>2</v>
      </c>
      <c r="BH73" s="20">
        <f t="shared" si="49"/>
        <v>17</v>
      </c>
      <c r="BI73" s="20">
        <f t="shared" si="50"/>
        <v>3</v>
      </c>
      <c r="BJ73" s="20">
        <f t="shared" si="51"/>
        <v>15</v>
      </c>
      <c r="BK73" s="20">
        <f t="shared" si="52"/>
        <v>17</v>
      </c>
      <c r="BL73" s="18">
        <f t="shared" si="53"/>
        <v>15</v>
      </c>
      <c r="BN73" s="85">
        <f>IF('Intro &amp; Setup'!BX65="", "", 'Intro &amp; Setup'!BX65)</f>
        <v>50</v>
      </c>
      <c r="BO73" s="86">
        <f>IF('Intro &amp; Setup'!BY65="", "", 'Intro &amp; Setup'!BY65)</f>
        <v>12</v>
      </c>
      <c r="BP73" s="86">
        <f>IF('Intro &amp; Setup'!BZ65="", "", 'Intro &amp; Setup'!BZ65)</f>
        <v>45</v>
      </c>
      <c r="BQ73" s="86">
        <f>IF('Intro &amp; Setup'!CA65="", "", 'Intro &amp; Setup'!CA65)</f>
        <v>18</v>
      </c>
      <c r="BR73" s="86">
        <f>IF('Intro &amp; Setup'!CB65="", "", 'Intro &amp; Setup'!CB65)</f>
        <v>66</v>
      </c>
      <c r="BS73" s="86">
        <f>IF('Intro &amp; Setup'!CC65="", "", 'Intro &amp; Setup'!CC65)</f>
        <v>58</v>
      </c>
      <c r="BT73" s="86">
        <f>IF('Intro &amp; Setup'!CD65="", "", 'Intro &amp; Setup'!CD65)</f>
        <v>89</v>
      </c>
      <c r="BU73" s="87">
        <f>IF('Intro &amp; Setup'!CE65="", "", 'Intro &amp; Setup'!CE65)</f>
        <v>91</v>
      </c>
      <c r="BV73" s="89">
        <f>IF('Intro &amp; Setup'!CF65="", "", 'Intro &amp; Setup'!CF65)</f>
        <v>71</v>
      </c>
      <c r="BX73" s="7">
        <f t="shared" si="24"/>
        <v>12</v>
      </c>
      <c r="CN73" s="7" t="e">
        <f ca="1">IF($BC72=1, "X", IF($CN72="X", IF(COUNTIF($CN$10:$CN72, "X")&gt;=6, "", "X"), ""))</f>
        <v>#VALUE!</v>
      </c>
      <c r="CO73" s="7" t="e">
        <f ca="1">IF($BC72=1, "X", IF($CO72="X", IF(COUNTIF($CO$10:$CO72, "X")&gt;=12, "", "X"), ""))</f>
        <v>#VALUE!</v>
      </c>
      <c r="CQ73" s="23" t="e">
        <f t="shared" ca="1" si="28"/>
        <v>#VALUE!</v>
      </c>
      <c r="CR73" s="20" t="e">
        <f t="shared" ca="1" si="30"/>
        <v>#VALUE!</v>
      </c>
      <c r="CS73" s="20" t="e">
        <f t="shared" ca="1" si="31"/>
        <v>#VALUE!</v>
      </c>
      <c r="CT73" s="20" t="e">
        <f t="shared" ca="1" si="32"/>
        <v>#VALUE!</v>
      </c>
      <c r="CU73" s="20" t="e">
        <f t="shared" ca="1" si="33"/>
        <v>#VALUE!</v>
      </c>
      <c r="CV73" s="20" t="e">
        <f t="shared" ca="1" si="34"/>
        <v>#VALUE!</v>
      </c>
      <c r="CW73" s="20" t="e">
        <f t="shared" ca="1" si="35"/>
        <v>#VALUE!</v>
      </c>
      <c r="CX73" s="18" t="e">
        <f t="shared" ca="1" si="36"/>
        <v>#VALUE!</v>
      </c>
      <c r="CZ73" s="23" t="e">
        <f t="shared" ca="1" si="29"/>
        <v>#VALUE!</v>
      </c>
      <c r="DA73" s="20" t="e">
        <f t="shared" ca="1" si="37"/>
        <v>#VALUE!</v>
      </c>
      <c r="DB73" s="20" t="e">
        <f t="shared" ca="1" si="38"/>
        <v>#VALUE!</v>
      </c>
      <c r="DC73" s="20" t="e">
        <f t="shared" ca="1" si="39"/>
        <v>#VALUE!</v>
      </c>
      <c r="DD73" s="20" t="e">
        <f t="shared" ca="1" si="40"/>
        <v>#VALUE!</v>
      </c>
      <c r="DE73" s="20" t="e">
        <f t="shared" ca="1" si="41"/>
        <v>#VALUE!</v>
      </c>
      <c r="DF73" s="20" t="e">
        <f t="shared" ca="1" si="42"/>
        <v>#VALUE!</v>
      </c>
      <c r="DG73" s="18" t="e">
        <f t="shared" ca="1" si="43"/>
        <v>#VALUE!</v>
      </c>
    </row>
    <row r="74" spans="53:111" hidden="1" x14ac:dyDescent="0.55000000000000004">
      <c r="BA74" s="15" t="e">
        <f t="shared" si="27"/>
        <v>#VALUE!</v>
      </c>
      <c r="BB74" s="7" t="e">
        <f t="shared" si="14"/>
        <v>#VALUE!</v>
      </c>
      <c r="BC74" s="18" t="e">
        <f t="shared" ca="1" si="15"/>
        <v>#VALUE!</v>
      </c>
      <c r="BE74" s="23">
        <f t="shared" si="47"/>
        <v>12</v>
      </c>
      <c r="BF74" s="20">
        <f t="shared" si="48"/>
        <v>15</v>
      </c>
      <c r="BG74" s="20">
        <f t="shared" si="46"/>
        <v>2</v>
      </c>
      <c r="BH74" s="20">
        <f t="shared" si="49"/>
        <v>17</v>
      </c>
      <c r="BI74" s="20">
        <f t="shared" si="50"/>
        <v>3</v>
      </c>
      <c r="BJ74" s="20">
        <f t="shared" si="51"/>
        <v>13</v>
      </c>
      <c r="BK74" s="20">
        <f t="shared" si="52"/>
        <v>15</v>
      </c>
      <c r="BL74" s="18">
        <f t="shared" si="53"/>
        <v>17</v>
      </c>
      <c r="BN74" s="85">
        <f>IF('Intro &amp; Setup'!CG3="", "", 'Intro &amp; Setup'!CG3)</f>
        <v>63</v>
      </c>
      <c r="BO74" s="86">
        <f>IF('Intro &amp; Setup'!CH3="", "", 'Intro &amp; Setup'!CH3)</f>
        <v>93</v>
      </c>
      <c r="BP74" s="86">
        <f>IF('Intro &amp; Setup'!CI3="", "", 'Intro &amp; Setup'!CI3)</f>
        <v>55</v>
      </c>
      <c r="BQ74" s="86">
        <f>IF('Intro &amp; Setup'!CJ3="", "", 'Intro &amp; Setup'!CJ3)</f>
        <v>45</v>
      </c>
      <c r="BR74" s="86">
        <f>IF('Intro &amp; Setup'!CK3="", "", 'Intro &amp; Setup'!CK3)</f>
        <v>59</v>
      </c>
      <c r="BS74" s="86">
        <f>IF('Intro &amp; Setup'!CL3="", "", 'Intro &amp; Setup'!CL3)</f>
        <v>6</v>
      </c>
      <c r="BT74" s="86">
        <f>IF('Intro &amp; Setup'!CM3="", "", 'Intro &amp; Setup'!CM3)</f>
        <v>4</v>
      </c>
      <c r="BU74" s="87">
        <f>IF('Intro &amp; Setup'!CN3="", "", 'Intro &amp; Setup'!CN3)</f>
        <v>91</v>
      </c>
      <c r="BV74" s="89">
        <f>IF('Intro &amp; Setup'!CO3="", "", 'Intro &amp; Setup'!CO3)</f>
        <v>49</v>
      </c>
      <c r="BX74" s="7">
        <f t="shared" si="24"/>
        <v>12</v>
      </c>
      <c r="CN74" s="7" t="e">
        <f ca="1">IF($BC73=1, "X", IF($CN73="X", IF(COUNTIF($CN$10:$CN73, "X")&gt;=6, "", "X"), ""))</f>
        <v>#VALUE!</v>
      </c>
      <c r="CO74" s="7" t="e">
        <f ca="1">IF($BC73=1, "X", IF($CO73="X", IF(COUNTIF($CO$10:$CO73, "X")&gt;=12, "", "X"), ""))</f>
        <v>#VALUE!</v>
      </c>
      <c r="CQ74" s="23" t="e">
        <f t="shared" ca="1" si="28"/>
        <v>#VALUE!</v>
      </c>
      <c r="CR74" s="20" t="e">
        <f t="shared" ca="1" si="30"/>
        <v>#VALUE!</v>
      </c>
      <c r="CS74" s="20" t="e">
        <f t="shared" ca="1" si="31"/>
        <v>#VALUE!</v>
      </c>
      <c r="CT74" s="20" t="e">
        <f t="shared" ca="1" si="32"/>
        <v>#VALUE!</v>
      </c>
      <c r="CU74" s="20" t="e">
        <f t="shared" ca="1" si="33"/>
        <v>#VALUE!</v>
      </c>
      <c r="CV74" s="20" t="e">
        <f t="shared" ca="1" si="34"/>
        <v>#VALUE!</v>
      </c>
      <c r="CW74" s="20" t="e">
        <f t="shared" ca="1" si="35"/>
        <v>#VALUE!</v>
      </c>
      <c r="CX74" s="18" t="e">
        <f t="shared" ca="1" si="36"/>
        <v>#VALUE!</v>
      </c>
      <c r="CZ74" s="23" t="e">
        <f t="shared" ca="1" si="29"/>
        <v>#VALUE!</v>
      </c>
      <c r="DA74" s="20" t="e">
        <f t="shared" ca="1" si="37"/>
        <v>#VALUE!</v>
      </c>
      <c r="DB74" s="20" t="e">
        <f t="shared" ca="1" si="38"/>
        <v>#VALUE!</v>
      </c>
      <c r="DC74" s="20" t="e">
        <f t="shared" ca="1" si="39"/>
        <v>#VALUE!</v>
      </c>
      <c r="DD74" s="20" t="e">
        <f t="shared" ca="1" si="40"/>
        <v>#VALUE!</v>
      </c>
      <c r="DE74" s="20" t="e">
        <f t="shared" ca="1" si="41"/>
        <v>#VALUE!</v>
      </c>
      <c r="DF74" s="20" t="e">
        <f t="shared" ca="1" si="42"/>
        <v>#VALUE!</v>
      </c>
      <c r="DG74" s="18" t="e">
        <f t="shared" ca="1" si="43"/>
        <v>#VALUE!</v>
      </c>
    </row>
    <row r="75" spans="53:111" hidden="1" x14ac:dyDescent="0.55000000000000004">
      <c r="BA75" s="15" t="e">
        <f t="shared" si="27"/>
        <v>#VALUE!</v>
      </c>
      <c r="BB75" s="7" t="e">
        <f t="shared" ref="BB75:BB138" si="54">TEXT(BA75, "dd/mm/yyyy hh:mm")</f>
        <v>#VALUE!</v>
      </c>
      <c r="BC75" s="18" t="e">
        <f t="shared" ref="BC75:BC138" ca="1" si="55">IF($BB75=$BB$6, 1, IF($BC76="", "", IF($BC76+1&gt;24, "", BC76+1)))</f>
        <v>#VALUE!</v>
      </c>
      <c r="BE75" s="23">
        <f t="shared" si="47"/>
        <v>11</v>
      </c>
      <c r="BF75" s="20">
        <f t="shared" si="48"/>
        <v>14</v>
      </c>
      <c r="BG75" s="20">
        <f t="shared" si="46"/>
        <v>1</v>
      </c>
      <c r="BH75" s="20">
        <f t="shared" si="49"/>
        <v>18</v>
      </c>
      <c r="BI75" s="20">
        <f t="shared" si="50"/>
        <v>1</v>
      </c>
      <c r="BJ75" s="20">
        <f t="shared" si="51"/>
        <v>12</v>
      </c>
      <c r="BK75" s="20">
        <f t="shared" si="52"/>
        <v>15</v>
      </c>
      <c r="BL75" s="18">
        <f t="shared" si="53"/>
        <v>16</v>
      </c>
      <c r="BN75" s="85">
        <f>IF('Intro &amp; Setup'!CG4="", "", 'Intro &amp; Setup'!CG4)</f>
        <v>21</v>
      </c>
      <c r="BO75" s="86">
        <f>IF('Intro &amp; Setup'!CH4="", "", 'Intro &amp; Setup'!CH4)</f>
        <v>27</v>
      </c>
      <c r="BP75" s="86">
        <f>IF('Intro &amp; Setup'!CI4="", "", 'Intro &amp; Setup'!CI4)</f>
        <v>14</v>
      </c>
      <c r="BQ75" s="86">
        <f>IF('Intro &amp; Setup'!CJ4="", "", 'Intro &amp; Setup'!CJ4)</f>
        <v>77</v>
      </c>
      <c r="BR75" s="86">
        <f>IF('Intro &amp; Setup'!CK4="", "", 'Intro &amp; Setup'!CK4)</f>
        <v>7</v>
      </c>
      <c r="BS75" s="86">
        <f>IF('Intro &amp; Setup'!CL4="", "", 'Intro &amp; Setup'!CL4)</f>
        <v>18</v>
      </c>
      <c r="BT75" s="86">
        <f>IF('Intro &amp; Setup'!CM4="", "", 'Intro &amp; Setup'!CM4)</f>
        <v>45</v>
      </c>
      <c r="BU75" s="87">
        <f>IF('Intro &amp; Setup'!CN4="", "", 'Intro &amp; Setup'!CN4)</f>
        <v>25</v>
      </c>
      <c r="BV75" s="89">
        <f>IF('Intro &amp; Setup'!CO4="", "", 'Intro &amp; Setup'!CO4)</f>
        <v>47</v>
      </c>
      <c r="BX75" s="7">
        <f t="shared" ref="BX75:BX138" si="56">ROUND(AVERAGE($BE75:$BL75), 0)</f>
        <v>11</v>
      </c>
      <c r="CN75" s="7" t="e">
        <f ca="1">IF($BC74=1, "X", IF($CN74="X", IF(COUNTIF($CN$10:$CN74, "X")&gt;=6, "", "X"), ""))</f>
        <v>#VALUE!</v>
      </c>
      <c r="CO75" s="7" t="e">
        <f ca="1">IF($BC74=1, "X", IF($CO74="X", IF(COUNTIF($CO$10:$CO74, "X")&gt;=12, "", "X"), ""))</f>
        <v>#VALUE!</v>
      </c>
      <c r="CQ75" s="23" t="e">
        <f t="shared" ca="1" si="28"/>
        <v>#VALUE!</v>
      </c>
      <c r="CR75" s="20" t="e">
        <f t="shared" ca="1" si="30"/>
        <v>#VALUE!</v>
      </c>
      <c r="CS75" s="20" t="e">
        <f t="shared" ca="1" si="31"/>
        <v>#VALUE!</v>
      </c>
      <c r="CT75" s="20" t="e">
        <f t="shared" ca="1" si="32"/>
        <v>#VALUE!</v>
      </c>
      <c r="CU75" s="20" t="e">
        <f t="shared" ca="1" si="33"/>
        <v>#VALUE!</v>
      </c>
      <c r="CV75" s="20" t="e">
        <f t="shared" ca="1" si="34"/>
        <v>#VALUE!</v>
      </c>
      <c r="CW75" s="20" t="e">
        <f t="shared" ca="1" si="35"/>
        <v>#VALUE!</v>
      </c>
      <c r="CX75" s="18" t="e">
        <f t="shared" ca="1" si="36"/>
        <v>#VALUE!</v>
      </c>
      <c r="CZ75" s="23" t="e">
        <f t="shared" ca="1" si="29"/>
        <v>#VALUE!</v>
      </c>
      <c r="DA75" s="20" t="e">
        <f t="shared" ca="1" si="37"/>
        <v>#VALUE!</v>
      </c>
      <c r="DB75" s="20" t="e">
        <f t="shared" ca="1" si="38"/>
        <v>#VALUE!</v>
      </c>
      <c r="DC75" s="20" t="e">
        <f t="shared" ca="1" si="39"/>
        <v>#VALUE!</v>
      </c>
      <c r="DD75" s="20" t="e">
        <f t="shared" ca="1" si="40"/>
        <v>#VALUE!</v>
      </c>
      <c r="DE75" s="20" t="e">
        <f t="shared" ca="1" si="41"/>
        <v>#VALUE!</v>
      </c>
      <c r="DF75" s="20" t="e">
        <f t="shared" ca="1" si="42"/>
        <v>#VALUE!</v>
      </c>
      <c r="DG75" s="18" t="e">
        <f t="shared" ca="1" si="43"/>
        <v>#VALUE!</v>
      </c>
    </row>
    <row r="76" spans="53:111" hidden="1" x14ac:dyDescent="0.55000000000000004">
      <c r="BA76" s="15" t="e">
        <f t="shared" ref="BA76:BA139" si="57">BA75+$BA$2</f>
        <v>#VALUE!</v>
      </c>
      <c r="BB76" s="7" t="e">
        <f t="shared" si="54"/>
        <v>#VALUE!</v>
      </c>
      <c r="BC76" s="18" t="e">
        <f t="shared" ca="1" si="55"/>
        <v>#VALUE!</v>
      </c>
      <c r="BE76" s="23">
        <f t="shared" si="47"/>
        <v>13</v>
      </c>
      <c r="BF76" s="20">
        <f t="shared" si="48"/>
        <v>14</v>
      </c>
      <c r="BG76" s="20">
        <f t="shared" si="46"/>
        <v>1</v>
      </c>
      <c r="BH76" s="20">
        <f t="shared" si="49"/>
        <v>20</v>
      </c>
      <c r="BI76" s="20">
        <f t="shared" si="50"/>
        <v>2</v>
      </c>
      <c r="BJ76" s="20">
        <f t="shared" si="51"/>
        <v>10</v>
      </c>
      <c r="BK76" s="20">
        <f t="shared" si="52"/>
        <v>13</v>
      </c>
      <c r="BL76" s="18">
        <f t="shared" si="53"/>
        <v>18</v>
      </c>
      <c r="BN76" s="85">
        <f>IF('Intro &amp; Setup'!CG5="", "", 'Intro &amp; Setup'!CG5)</f>
        <v>90</v>
      </c>
      <c r="BO76" s="86">
        <f>IF('Intro &amp; Setup'!CH5="", "", 'Intro &amp; Setup'!CH5)</f>
        <v>58</v>
      </c>
      <c r="BP76" s="86">
        <f>IF('Intro &amp; Setup'!CI5="", "", 'Intro &amp; Setup'!CI5)</f>
        <v>46</v>
      </c>
      <c r="BQ76" s="86">
        <f>IF('Intro &amp; Setup'!CJ5="", "", 'Intro &amp; Setup'!CJ5)</f>
        <v>92</v>
      </c>
      <c r="BR76" s="86">
        <f>IF('Intro &amp; Setup'!CK5="", "", 'Intro &amp; Setup'!CK5)</f>
        <v>73</v>
      </c>
      <c r="BS76" s="86">
        <f>IF('Intro &amp; Setup'!CL5="", "", 'Intro &amp; Setup'!CL5)</f>
        <v>6</v>
      </c>
      <c r="BT76" s="86">
        <f>IF('Intro &amp; Setup'!CM5="", "", 'Intro &amp; Setup'!CM5)</f>
        <v>2</v>
      </c>
      <c r="BU76" s="87">
        <f>IF('Intro &amp; Setup'!CN5="", "", 'Intro &amp; Setup'!CN5)</f>
        <v>96</v>
      </c>
      <c r="BV76" s="89">
        <f>IF('Intro &amp; Setup'!CO5="", "", 'Intro &amp; Setup'!CO5)</f>
        <v>61</v>
      </c>
      <c r="BX76" s="7">
        <f t="shared" si="56"/>
        <v>11</v>
      </c>
      <c r="CN76" s="7" t="e">
        <f ca="1">IF($BC75=1, "X", IF($CN75="X", IF(COUNTIF($CN$10:$CN75, "X")&gt;=6, "", "X"), ""))</f>
        <v>#VALUE!</v>
      </c>
      <c r="CO76" s="7" t="e">
        <f ca="1">IF($BC75=1, "X", IF($CO75="X", IF(COUNTIF($CO$10:$CO75, "X")&gt;=12, "", "X"), ""))</f>
        <v>#VALUE!</v>
      </c>
      <c r="CQ76" s="23" t="e">
        <f t="shared" ref="CQ76:CQ139" ca="1" si="58">IF($CN76="X", IF($BV76&lt;=10, IF(BN76&lt;4, 4, IF(BN76&gt;97, 97,BN76)), BN76), "")</f>
        <v>#VALUE!</v>
      </c>
      <c r="CR76" s="20" t="e">
        <f t="shared" ca="1" si="30"/>
        <v>#VALUE!</v>
      </c>
      <c r="CS76" s="20" t="e">
        <f t="shared" ca="1" si="31"/>
        <v>#VALUE!</v>
      </c>
      <c r="CT76" s="20" t="e">
        <f t="shared" ca="1" si="32"/>
        <v>#VALUE!</v>
      </c>
      <c r="CU76" s="20" t="e">
        <f t="shared" ca="1" si="33"/>
        <v>#VALUE!</v>
      </c>
      <c r="CV76" s="20" t="e">
        <f t="shared" ca="1" si="34"/>
        <v>#VALUE!</v>
      </c>
      <c r="CW76" s="20" t="e">
        <f t="shared" ca="1" si="35"/>
        <v>#VALUE!</v>
      </c>
      <c r="CX76" s="18" t="e">
        <f t="shared" ca="1" si="36"/>
        <v>#VALUE!</v>
      </c>
      <c r="CZ76" s="23" t="e">
        <f t="shared" ref="CZ76:CZ139" ca="1" si="59">IF($CO76="X", IF($BV76&lt;=10, IF(BN76&lt;4, 4, IF(BN76&gt;97, 97,BN76)), BN76), "")</f>
        <v>#VALUE!</v>
      </c>
      <c r="DA76" s="20" t="e">
        <f t="shared" ca="1" si="37"/>
        <v>#VALUE!</v>
      </c>
      <c r="DB76" s="20" t="e">
        <f t="shared" ca="1" si="38"/>
        <v>#VALUE!</v>
      </c>
      <c r="DC76" s="20" t="e">
        <f t="shared" ca="1" si="39"/>
        <v>#VALUE!</v>
      </c>
      <c r="DD76" s="20" t="e">
        <f t="shared" ca="1" si="40"/>
        <v>#VALUE!</v>
      </c>
      <c r="DE76" s="20" t="e">
        <f t="shared" ca="1" si="41"/>
        <v>#VALUE!</v>
      </c>
      <c r="DF76" s="20" t="e">
        <f t="shared" ca="1" si="42"/>
        <v>#VALUE!</v>
      </c>
      <c r="DG76" s="18" t="e">
        <f t="shared" ca="1" si="43"/>
        <v>#VALUE!</v>
      </c>
    </row>
    <row r="77" spans="53:111" hidden="1" x14ac:dyDescent="0.55000000000000004">
      <c r="BA77" s="15" t="e">
        <f t="shared" si="57"/>
        <v>#VALUE!</v>
      </c>
      <c r="BB77" s="7" t="e">
        <f t="shared" si="54"/>
        <v>#VALUE!</v>
      </c>
      <c r="BC77" s="18" t="e">
        <f t="shared" ca="1" si="55"/>
        <v>#VALUE!</v>
      </c>
      <c r="BE77" s="23">
        <f t="shared" si="47"/>
        <v>14</v>
      </c>
      <c r="BF77" s="20">
        <f t="shared" si="48"/>
        <v>14</v>
      </c>
      <c r="BG77" s="20">
        <f t="shared" si="46"/>
        <v>2</v>
      </c>
      <c r="BH77" s="20">
        <f t="shared" si="49"/>
        <v>20</v>
      </c>
      <c r="BI77" s="20">
        <f t="shared" si="50"/>
        <v>1</v>
      </c>
      <c r="BJ77" s="20">
        <f t="shared" si="51"/>
        <v>12</v>
      </c>
      <c r="BK77" s="20">
        <f t="shared" si="52"/>
        <v>14</v>
      </c>
      <c r="BL77" s="18">
        <f t="shared" si="53"/>
        <v>20</v>
      </c>
      <c r="BN77" s="85">
        <f>IF('Intro &amp; Setup'!CG6="", "", 'Intro &amp; Setup'!CG6)</f>
        <v>72</v>
      </c>
      <c r="BO77" s="86">
        <f>IF('Intro &amp; Setup'!CH6="", "", 'Intro &amp; Setup'!CH6)</f>
        <v>60</v>
      </c>
      <c r="BP77" s="86">
        <f>IF('Intro &amp; Setup'!CI6="", "", 'Intro &amp; Setup'!CI6)</f>
        <v>78</v>
      </c>
      <c r="BQ77" s="86">
        <f>IF('Intro &amp; Setup'!CJ6="", "", 'Intro &amp; Setup'!CJ6)</f>
        <v>61</v>
      </c>
      <c r="BR77" s="86">
        <f>IF('Intro &amp; Setup'!CK6="", "", 'Intro &amp; Setup'!CK6)</f>
        <v>4</v>
      </c>
      <c r="BS77" s="86">
        <f>IF('Intro &amp; Setup'!CL6="", "", 'Intro &amp; Setup'!CL6)</f>
        <v>90</v>
      </c>
      <c r="BT77" s="86">
        <f>IF('Intro &amp; Setup'!CM6="", "", 'Intro &amp; Setup'!CM6)</f>
        <v>71</v>
      </c>
      <c r="BU77" s="87">
        <f>IF('Intro &amp; Setup'!CN6="", "", 'Intro &amp; Setup'!CN6)</f>
        <v>98</v>
      </c>
      <c r="BV77" s="89">
        <f>IF('Intro &amp; Setup'!CO6="", "", 'Intro &amp; Setup'!CO6)</f>
        <v>65</v>
      </c>
      <c r="BX77" s="7">
        <f t="shared" si="56"/>
        <v>12</v>
      </c>
      <c r="CN77" s="7" t="e">
        <f ca="1">IF($BC76=1, "X", IF($CN76="X", IF(COUNTIF($CN$10:$CN76, "X")&gt;=6, "", "X"), ""))</f>
        <v>#VALUE!</v>
      </c>
      <c r="CO77" s="7" t="e">
        <f ca="1">IF($BC76=1, "X", IF($CO76="X", IF(COUNTIF($CO$10:$CO76, "X")&gt;=12, "", "X"), ""))</f>
        <v>#VALUE!</v>
      </c>
      <c r="CQ77" s="23" t="e">
        <f t="shared" ca="1" si="58"/>
        <v>#VALUE!</v>
      </c>
      <c r="CR77" s="20" t="e">
        <f t="shared" ca="1" si="30"/>
        <v>#VALUE!</v>
      </c>
      <c r="CS77" s="20" t="e">
        <f t="shared" ca="1" si="31"/>
        <v>#VALUE!</v>
      </c>
      <c r="CT77" s="20" t="e">
        <f t="shared" ca="1" si="32"/>
        <v>#VALUE!</v>
      </c>
      <c r="CU77" s="20" t="e">
        <f t="shared" ca="1" si="33"/>
        <v>#VALUE!</v>
      </c>
      <c r="CV77" s="20" t="e">
        <f t="shared" ca="1" si="34"/>
        <v>#VALUE!</v>
      </c>
      <c r="CW77" s="20" t="e">
        <f t="shared" ca="1" si="35"/>
        <v>#VALUE!</v>
      </c>
      <c r="CX77" s="18" t="e">
        <f t="shared" ca="1" si="36"/>
        <v>#VALUE!</v>
      </c>
      <c r="CZ77" s="23" t="e">
        <f t="shared" ca="1" si="59"/>
        <v>#VALUE!</v>
      </c>
      <c r="DA77" s="20" t="e">
        <f t="shared" ca="1" si="37"/>
        <v>#VALUE!</v>
      </c>
      <c r="DB77" s="20" t="e">
        <f t="shared" ca="1" si="38"/>
        <v>#VALUE!</v>
      </c>
      <c r="DC77" s="20" t="e">
        <f t="shared" ca="1" si="39"/>
        <v>#VALUE!</v>
      </c>
      <c r="DD77" s="20" t="e">
        <f t="shared" ca="1" si="40"/>
        <v>#VALUE!</v>
      </c>
      <c r="DE77" s="20" t="e">
        <f t="shared" ca="1" si="41"/>
        <v>#VALUE!</v>
      </c>
      <c r="DF77" s="20" t="e">
        <f t="shared" ca="1" si="42"/>
        <v>#VALUE!</v>
      </c>
      <c r="DG77" s="18" t="e">
        <f t="shared" ca="1" si="43"/>
        <v>#VALUE!</v>
      </c>
    </row>
    <row r="78" spans="53:111" hidden="1" x14ac:dyDescent="0.55000000000000004">
      <c r="BA78" s="15" t="e">
        <f t="shared" si="57"/>
        <v>#VALUE!</v>
      </c>
      <c r="BB78" s="7" t="e">
        <f t="shared" si="54"/>
        <v>#VALUE!</v>
      </c>
      <c r="BC78" s="18" t="e">
        <f t="shared" ca="1" si="55"/>
        <v>#VALUE!</v>
      </c>
      <c r="BE78" s="23">
        <f t="shared" si="47"/>
        <v>14</v>
      </c>
      <c r="BF78" s="20">
        <f t="shared" si="48"/>
        <v>12</v>
      </c>
      <c r="BG78" s="20">
        <f t="shared" si="46"/>
        <v>1</v>
      </c>
      <c r="BH78" s="20">
        <f t="shared" si="49"/>
        <v>20</v>
      </c>
      <c r="BI78" s="20">
        <f t="shared" si="50"/>
        <v>1</v>
      </c>
      <c r="BJ78" s="20">
        <f t="shared" si="51"/>
        <v>13</v>
      </c>
      <c r="BK78" s="20">
        <f t="shared" si="52"/>
        <v>13</v>
      </c>
      <c r="BL78" s="18">
        <f t="shared" si="53"/>
        <v>19</v>
      </c>
      <c r="BN78" s="85">
        <f>IF('Intro &amp; Setup'!CG7="", "", 'Intro &amp; Setup'!CG7)</f>
        <v>45</v>
      </c>
      <c r="BO78" s="86">
        <f>IF('Intro &amp; Setup'!CH7="", "", 'Intro &amp; Setup'!CH7)</f>
        <v>10</v>
      </c>
      <c r="BP78" s="86">
        <f>IF('Intro &amp; Setup'!CI7="", "", 'Intro &amp; Setup'!CI7)</f>
        <v>12</v>
      </c>
      <c r="BQ78" s="86">
        <f>IF('Intro &amp; Setup'!CJ7="", "", 'Intro &amp; Setup'!CJ7)</f>
        <v>55</v>
      </c>
      <c r="BR78" s="86">
        <f>IF('Intro &amp; Setup'!CK7="", "", 'Intro &amp; Setup'!CK7)</f>
        <v>43</v>
      </c>
      <c r="BS78" s="86">
        <f>IF('Intro &amp; Setup'!CL7="", "", 'Intro &amp; Setup'!CL7)</f>
        <v>85</v>
      </c>
      <c r="BT78" s="86">
        <f>IF('Intro &amp; Setup'!CM7="", "", 'Intro &amp; Setup'!CM7)</f>
        <v>18</v>
      </c>
      <c r="BU78" s="87">
        <f>IF('Intro &amp; Setup'!CN7="", "", 'Intro &amp; Setup'!CN7)</f>
        <v>18</v>
      </c>
      <c r="BV78" s="89">
        <f>IF('Intro &amp; Setup'!CO7="", "", 'Intro &amp; Setup'!CO7)</f>
        <v>62</v>
      </c>
      <c r="BX78" s="7">
        <f t="shared" si="56"/>
        <v>12</v>
      </c>
      <c r="CN78" s="7" t="e">
        <f ca="1">IF($BC77=1, "X", IF($CN77="X", IF(COUNTIF($CN$10:$CN77, "X")&gt;=6, "", "X"), ""))</f>
        <v>#VALUE!</v>
      </c>
      <c r="CO78" s="7" t="e">
        <f ca="1">IF($BC77=1, "X", IF($CO77="X", IF(COUNTIF($CO$10:$CO77, "X")&gt;=12, "", "X"), ""))</f>
        <v>#VALUE!</v>
      </c>
      <c r="CQ78" s="23" t="e">
        <f t="shared" ca="1" si="58"/>
        <v>#VALUE!</v>
      </c>
      <c r="CR78" s="20" t="e">
        <f t="shared" ca="1" si="30"/>
        <v>#VALUE!</v>
      </c>
      <c r="CS78" s="20" t="e">
        <f t="shared" ca="1" si="31"/>
        <v>#VALUE!</v>
      </c>
      <c r="CT78" s="20" t="e">
        <f t="shared" ca="1" si="32"/>
        <v>#VALUE!</v>
      </c>
      <c r="CU78" s="20" t="e">
        <f t="shared" ca="1" si="33"/>
        <v>#VALUE!</v>
      </c>
      <c r="CV78" s="20" t="e">
        <f t="shared" ca="1" si="34"/>
        <v>#VALUE!</v>
      </c>
      <c r="CW78" s="20" t="e">
        <f t="shared" ca="1" si="35"/>
        <v>#VALUE!</v>
      </c>
      <c r="CX78" s="18" t="e">
        <f t="shared" ca="1" si="36"/>
        <v>#VALUE!</v>
      </c>
      <c r="CZ78" s="23" t="e">
        <f t="shared" ca="1" si="59"/>
        <v>#VALUE!</v>
      </c>
      <c r="DA78" s="20" t="e">
        <f t="shared" ca="1" si="37"/>
        <v>#VALUE!</v>
      </c>
      <c r="DB78" s="20" t="e">
        <f t="shared" ca="1" si="38"/>
        <v>#VALUE!</v>
      </c>
      <c r="DC78" s="20" t="e">
        <f t="shared" ca="1" si="39"/>
        <v>#VALUE!</v>
      </c>
      <c r="DD78" s="20" t="e">
        <f t="shared" ca="1" si="40"/>
        <v>#VALUE!</v>
      </c>
      <c r="DE78" s="20" t="e">
        <f t="shared" ca="1" si="41"/>
        <v>#VALUE!</v>
      </c>
      <c r="DF78" s="20" t="e">
        <f t="shared" ca="1" si="42"/>
        <v>#VALUE!</v>
      </c>
      <c r="DG78" s="18" t="e">
        <f t="shared" ca="1" si="43"/>
        <v>#VALUE!</v>
      </c>
    </row>
    <row r="79" spans="53:111" hidden="1" x14ac:dyDescent="0.55000000000000004">
      <c r="BA79" s="15" t="e">
        <f t="shared" si="57"/>
        <v>#VALUE!</v>
      </c>
      <c r="BB79" s="7" t="e">
        <f t="shared" si="54"/>
        <v>#VALUE!</v>
      </c>
      <c r="BC79" s="18" t="e">
        <f t="shared" ca="1" si="55"/>
        <v>#VALUE!</v>
      </c>
      <c r="BE79" s="23">
        <f t="shared" si="47"/>
        <v>15</v>
      </c>
      <c r="BF79" s="20">
        <f t="shared" si="48"/>
        <v>13</v>
      </c>
      <c r="BG79" s="20">
        <f t="shared" si="46"/>
        <v>2</v>
      </c>
      <c r="BH79" s="20">
        <f t="shared" si="49"/>
        <v>20</v>
      </c>
      <c r="BI79" s="20">
        <f t="shared" si="50"/>
        <v>20</v>
      </c>
      <c r="BJ79" s="20">
        <f t="shared" si="51"/>
        <v>14</v>
      </c>
      <c r="BK79" s="20">
        <f t="shared" si="52"/>
        <v>13</v>
      </c>
      <c r="BL79" s="18">
        <f t="shared" si="53"/>
        <v>17</v>
      </c>
      <c r="BN79" s="85">
        <f>IF('Intro &amp; Setup'!CG8="", "", 'Intro &amp; Setup'!CG8)</f>
        <v>85</v>
      </c>
      <c r="BO79" s="86">
        <f>IF('Intro &amp; Setup'!CH8="", "", 'Intro &amp; Setup'!CH8)</f>
        <v>83</v>
      </c>
      <c r="BP79" s="86">
        <f>IF('Intro &amp; Setup'!CI8="", "", 'Intro &amp; Setup'!CI8)</f>
        <v>76</v>
      </c>
      <c r="BQ79" s="86">
        <f>IF('Intro &amp; Setup'!CJ8="", "", 'Intro &amp; Setup'!CJ8)</f>
        <v>72</v>
      </c>
      <c r="BR79" s="86">
        <f>IF('Intro &amp; Setup'!CK8="", "", 'Intro &amp; Setup'!CK8)</f>
        <v>100</v>
      </c>
      <c r="BS79" s="86">
        <f>IF('Intro &amp; Setup'!CL8="", "", 'Intro &amp; Setup'!CL8)</f>
        <v>72</v>
      </c>
      <c r="BT79" s="86">
        <f>IF('Intro &amp; Setup'!CM8="", "", 'Intro &amp; Setup'!CM8)</f>
        <v>51</v>
      </c>
      <c r="BU79" s="87">
        <f>IF('Intro &amp; Setup'!CN8="", "", 'Intro &amp; Setup'!CN8)</f>
        <v>11</v>
      </c>
      <c r="BV79" s="89">
        <f>IF('Intro &amp; Setup'!CO8="", "", 'Intro &amp; Setup'!CO8)</f>
        <v>8</v>
      </c>
      <c r="BX79" s="7">
        <f t="shared" si="56"/>
        <v>14</v>
      </c>
      <c r="CN79" s="7" t="e">
        <f ca="1">IF($BC78=1, "X", IF($CN78="X", IF(COUNTIF($CN$10:$CN78, "X")&gt;=6, "", "X"), ""))</f>
        <v>#VALUE!</v>
      </c>
      <c r="CO79" s="7" t="e">
        <f ca="1">IF($BC78=1, "X", IF($CO78="X", IF(COUNTIF($CO$10:$CO78, "X")&gt;=12, "", "X"), ""))</f>
        <v>#VALUE!</v>
      </c>
      <c r="CQ79" s="23" t="e">
        <f t="shared" ca="1" si="58"/>
        <v>#VALUE!</v>
      </c>
      <c r="CR79" s="20" t="e">
        <f t="shared" ca="1" si="30"/>
        <v>#VALUE!</v>
      </c>
      <c r="CS79" s="20" t="e">
        <f t="shared" ca="1" si="31"/>
        <v>#VALUE!</v>
      </c>
      <c r="CT79" s="20" t="e">
        <f t="shared" ca="1" si="32"/>
        <v>#VALUE!</v>
      </c>
      <c r="CU79" s="20" t="e">
        <f t="shared" ca="1" si="33"/>
        <v>#VALUE!</v>
      </c>
      <c r="CV79" s="20" t="e">
        <f t="shared" ca="1" si="34"/>
        <v>#VALUE!</v>
      </c>
      <c r="CW79" s="20" t="e">
        <f t="shared" ca="1" si="35"/>
        <v>#VALUE!</v>
      </c>
      <c r="CX79" s="18" t="e">
        <f t="shared" ca="1" si="36"/>
        <v>#VALUE!</v>
      </c>
      <c r="CZ79" s="23" t="e">
        <f t="shared" ca="1" si="59"/>
        <v>#VALUE!</v>
      </c>
      <c r="DA79" s="20" t="e">
        <f t="shared" ca="1" si="37"/>
        <v>#VALUE!</v>
      </c>
      <c r="DB79" s="20" t="e">
        <f t="shared" ca="1" si="38"/>
        <v>#VALUE!</v>
      </c>
      <c r="DC79" s="20" t="e">
        <f t="shared" ca="1" si="39"/>
        <v>#VALUE!</v>
      </c>
      <c r="DD79" s="20" t="e">
        <f t="shared" ca="1" si="40"/>
        <v>#VALUE!</v>
      </c>
      <c r="DE79" s="20" t="e">
        <f t="shared" ca="1" si="41"/>
        <v>#VALUE!</v>
      </c>
      <c r="DF79" s="20" t="e">
        <f t="shared" ca="1" si="42"/>
        <v>#VALUE!</v>
      </c>
      <c r="DG79" s="18" t="e">
        <f t="shared" ca="1" si="43"/>
        <v>#VALUE!</v>
      </c>
    </row>
    <row r="80" spans="53:111" hidden="1" x14ac:dyDescent="0.55000000000000004">
      <c r="BA80" s="15" t="e">
        <f t="shared" si="57"/>
        <v>#VALUE!</v>
      </c>
      <c r="BB80" s="7" t="e">
        <f t="shared" si="54"/>
        <v>#VALUE!</v>
      </c>
      <c r="BC80" s="18" t="e">
        <f t="shared" ca="1" si="55"/>
        <v>#VALUE!</v>
      </c>
      <c r="BE80" s="23">
        <f t="shared" si="47"/>
        <v>17</v>
      </c>
      <c r="BF80" s="20">
        <f t="shared" si="48"/>
        <v>14</v>
      </c>
      <c r="BG80" s="20">
        <f t="shared" si="46"/>
        <v>2</v>
      </c>
      <c r="BH80" s="20">
        <f t="shared" si="49"/>
        <v>20</v>
      </c>
      <c r="BI80" s="20">
        <f t="shared" si="50"/>
        <v>20</v>
      </c>
      <c r="BJ80" s="20">
        <f t="shared" si="51"/>
        <v>13</v>
      </c>
      <c r="BK80" s="20">
        <f t="shared" si="52"/>
        <v>14</v>
      </c>
      <c r="BL80" s="18">
        <f t="shared" si="53"/>
        <v>19</v>
      </c>
      <c r="BN80" s="85">
        <f>IF('Intro &amp; Setup'!CG9="", "", 'Intro &amp; Setup'!CG9)</f>
        <v>97</v>
      </c>
      <c r="BO80" s="86">
        <f>IF('Intro &amp; Setup'!CH9="", "", 'Intro &amp; Setup'!CH9)</f>
        <v>84</v>
      </c>
      <c r="BP80" s="86">
        <f>IF('Intro &amp; Setup'!CI9="", "", 'Intro &amp; Setup'!CI9)</f>
        <v>45</v>
      </c>
      <c r="BQ80" s="86">
        <f>IF('Intro &amp; Setup'!CJ9="", "", 'Intro &amp; Setup'!CJ9)</f>
        <v>62</v>
      </c>
      <c r="BR80" s="86">
        <f>IF('Intro &amp; Setup'!CK9="", "", 'Intro &amp; Setup'!CK9)</f>
        <v>51</v>
      </c>
      <c r="BS80" s="86">
        <f>IF('Intro &amp; Setup'!CL9="", "", 'Intro &amp; Setup'!CL9)</f>
        <v>17</v>
      </c>
      <c r="BT80" s="86">
        <f>IF('Intro &amp; Setup'!CM9="", "", 'Intro &amp; Setup'!CM9)</f>
        <v>64</v>
      </c>
      <c r="BU80" s="87">
        <f>IF('Intro &amp; Setup'!CN9="", "", 'Intro &amp; Setup'!CN9)</f>
        <v>94</v>
      </c>
      <c r="BV80" s="89">
        <f>IF('Intro &amp; Setup'!CO9="", "", 'Intro &amp; Setup'!CO9)</f>
        <v>26</v>
      </c>
      <c r="BX80" s="7">
        <f t="shared" si="56"/>
        <v>15</v>
      </c>
      <c r="CN80" s="7" t="e">
        <f ca="1">IF($BC79=1, "X", IF($CN79="X", IF(COUNTIF($CN$10:$CN79, "X")&gt;=6, "", "X"), ""))</f>
        <v>#VALUE!</v>
      </c>
      <c r="CO80" s="7" t="e">
        <f ca="1">IF($BC79=1, "X", IF($CO79="X", IF(COUNTIF($CO$10:$CO79, "X")&gt;=12, "", "X"), ""))</f>
        <v>#VALUE!</v>
      </c>
      <c r="CQ80" s="23" t="e">
        <f t="shared" ca="1" si="58"/>
        <v>#VALUE!</v>
      </c>
      <c r="CR80" s="20" t="e">
        <f t="shared" ca="1" si="30"/>
        <v>#VALUE!</v>
      </c>
      <c r="CS80" s="20" t="e">
        <f t="shared" ca="1" si="31"/>
        <v>#VALUE!</v>
      </c>
      <c r="CT80" s="20" t="e">
        <f t="shared" ca="1" si="32"/>
        <v>#VALUE!</v>
      </c>
      <c r="CU80" s="20" t="e">
        <f t="shared" ca="1" si="33"/>
        <v>#VALUE!</v>
      </c>
      <c r="CV80" s="20" t="e">
        <f t="shared" ca="1" si="34"/>
        <v>#VALUE!</v>
      </c>
      <c r="CW80" s="20" t="e">
        <f t="shared" ca="1" si="35"/>
        <v>#VALUE!</v>
      </c>
      <c r="CX80" s="18" t="e">
        <f t="shared" ca="1" si="36"/>
        <v>#VALUE!</v>
      </c>
      <c r="CZ80" s="23" t="e">
        <f t="shared" ca="1" si="59"/>
        <v>#VALUE!</v>
      </c>
      <c r="DA80" s="20" t="e">
        <f t="shared" ca="1" si="37"/>
        <v>#VALUE!</v>
      </c>
      <c r="DB80" s="20" t="e">
        <f t="shared" ca="1" si="38"/>
        <v>#VALUE!</v>
      </c>
      <c r="DC80" s="20" t="e">
        <f t="shared" ca="1" si="39"/>
        <v>#VALUE!</v>
      </c>
      <c r="DD80" s="20" t="e">
        <f t="shared" ca="1" si="40"/>
        <v>#VALUE!</v>
      </c>
      <c r="DE80" s="20" t="e">
        <f t="shared" ca="1" si="41"/>
        <v>#VALUE!</v>
      </c>
      <c r="DF80" s="20" t="e">
        <f t="shared" ca="1" si="42"/>
        <v>#VALUE!</v>
      </c>
      <c r="DG80" s="18" t="e">
        <f t="shared" ca="1" si="43"/>
        <v>#VALUE!</v>
      </c>
    </row>
    <row r="81" spans="53:111" hidden="1" x14ac:dyDescent="0.55000000000000004">
      <c r="BA81" s="15" t="e">
        <f t="shared" si="57"/>
        <v>#VALUE!</v>
      </c>
      <c r="BB81" s="7" t="e">
        <f t="shared" si="54"/>
        <v>#VALUE!</v>
      </c>
      <c r="BC81" s="18" t="e">
        <f t="shared" ca="1" si="55"/>
        <v>#VALUE!</v>
      </c>
      <c r="BE81" s="23">
        <f t="shared" si="47"/>
        <v>15</v>
      </c>
      <c r="BF81" s="20">
        <f t="shared" si="48"/>
        <v>13</v>
      </c>
      <c r="BG81" s="20">
        <f t="shared" si="46"/>
        <v>3</v>
      </c>
      <c r="BH81" s="20">
        <f t="shared" si="49"/>
        <v>20</v>
      </c>
      <c r="BI81" s="20">
        <f t="shared" si="50"/>
        <v>20</v>
      </c>
      <c r="BJ81" s="20">
        <f t="shared" si="51"/>
        <v>12</v>
      </c>
      <c r="BK81" s="20">
        <f t="shared" si="52"/>
        <v>15</v>
      </c>
      <c r="BL81" s="18">
        <f t="shared" si="53"/>
        <v>18</v>
      </c>
      <c r="BN81" s="85">
        <f>IF('Intro &amp; Setup'!CG10="", "", 'Intro &amp; Setup'!CG10)</f>
        <v>7</v>
      </c>
      <c r="BO81" s="86">
        <f>IF('Intro &amp; Setup'!CH10="", "", 'Intro &amp; Setup'!CH10)</f>
        <v>24</v>
      </c>
      <c r="BP81" s="86">
        <f>IF('Intro &amp; Setup'!CI10="", "", 'Intro &amp; Setup'!CI10)</f>
        <v>79</v>
      </c>
      <c r="BQ81" s="86">
        <f>IF('Intro &amp; Setup'!CJ10="", "", 'Intro &amp; Setup'!CJ10)</f>
        <v>87</v>
      </c>
      <c r="BR81" s="86">
        <f>IF('Intro &amp; Setup'!CK10="", "", 'Intro &amp; Setup'!CK10)</f>
        <v>95</v>
      </c>
      <c r="BS81" s="86">
        <f>IF('Intro &amp; Setup'!CL10="", "", 'Intro &amp; Setup'!CL10)</f>
        <v>13</v>
      </c>
      <c r="BT81" s="86">
        <f>IF('Intro &amp; Setup'!CM10="", "", 'Intro &amp; Setup'!CM10)</f>
        <v>86</v>
      </c>
      <c r="BU81" s="87">
        <f>IF('Intro &amp; Setup'!CN10="", "", 'Intro &amp; Setup'!CN10)</f>
        <v>35</v>
      </c>
      <c r="BV81" s="89">
        <f>IF('Intro &amp; Setup'!CO10="", "", 'Intro &amp; Setup'!CO10)</f>
        <v>40</v>
      </c>
      <c r="BX81" s="7">
        <f t="shared" si="56"/>
        <v>15</v>
      </c>
      <c r="CN81" s="7" t="e">
        <f ca="1">IF($BC80=1, "X", IF($CN80="X", IF(COUNTIF($CN$10:$CN80, "X")&gt;=6, "", "X"), ""))</f>
        <v>#VALUE!</v>
      </c>
      <c r="CO81" s="7" t="e">
        <f ca="1">IF($BC80=1, "X", IF($CO80="X", IF(COUNTIF($CO$10:$CO80, "X")&gt;=12, "", "X"), ""))</f>
        <v>#VALUE!</v>
      </c>
      <c r="CQ81" s="23" t="e">
        <f t="shared" ca="1" si="58"/>
        <v>#VALUE!</v>
      </c>
      <c r="CR81" s="20" t="e">
        <f t="shared" ca="1" si="30"/>
        <v>#VALUE!</v>
      </c>
      <c r="CS81" s="20" t="e">
        <f t="shared" ca="1" si="31"/>
        <v>#VALUE!</v>
      </c>
      <c r="CT81" s="20" t="e">
        <f t="shared" ca="1" si="32"/>
        <v>#VALUE!</v>
      </c>
      <c r="CU81" s="20" t="e">
        <f t="shared" ca="1" si="33"/>
        <v>#VALUE!</v>
      </c>
      <c r="CV81" s="20" t="e">
        <f t="shared" ca="1" si="34"/>
        <v>#VALUE!</v>
      </c>
      <c r="CW81" s="20" t="e">
        <f t="shared" ca="1" si="35"/>
        <v>#VALUE!</v>
      </c>
      <c r="CX81" s="18" t="e">
        <f t="shared" ca="1" si="36"/>
        <v>#VALUE!</v>
      </c>
      <c r="CZ81" s="23" t="e">
        <f t="shared" ca="1" si="59"/>
        <v>#VALUE!</v>
      </c>
      <c r="DA81" s="20" t="e">
        <f t="shared" ca="1" si="37"/>
        <v>#VALUE!</v>
      </c>
      <c r="DB81" s="20" t="e">
        <f t="shared" ca="1" si="38"/>
        <v>#VALUE!</v>
      </c>
      <c r="DC81" s="20" t="e">
        <f t="shared" ca="1" si="39"/>
        <v>#VALUE!</v>
      </c>
      <c r="DD81" s="20" t="e">
        <f t="shared" ca="1" si="40"/>
        <v>#VALUE!</v>
      </c>
      <c r="DE81" s="20" t="e">
        <f t="shared" ca="1" si="41"/>
        <v>#VALUE!</v>
      </c>
      <c r="DF81" s="20" t="e">
        <f t="shared" ca="1" si="42"/>
        <v>#VALUE!</v>
      </c>
      <c r="DG81" s="18" t="e">
        <f t="shared" ca="1" si="43"/>
        <v>#VALUE!</v>
      </c>
    </row>
    <row r="82" spans="53:111" hidden="1" x14ac:dyDescent="0.55000000000000004">
      <c r="BA82" s="15" t="e">
        <f t="shared" si="57"/>
        <v>#VALUE!</v>
      </c>
      <c r="BB82" s="7" t="e">
        <f t="shared" si="54"/>
        <v>#VALUE!</v>
      </c>
      <c r="BC82" s="18" t="e">
        <f t="shared" ca="1" si="55"/>
        <v>#VALUE!</v>
      </c>
      <c r="BE82" s="23">
        <f t="shared" si="47"/>
        <v>16</v>
      </c>
      <c r="BF82" s="20">
        <f t="shared" si="48"/>
        <v>14</v>
      </c>
      <c r="BG82" s="20">
        <f t="shared" si="46"/>
        <v>2</v>
      </c>
      <c r="BH82" s="20">
        <f t="shared" si="49"/>
        <v>19</v>
      </c>
      <c r="BI82" s="20">
        <f t="shared" si="50"/>
        <v>20</v>
      </c>
      <c r="BJ82" s="20">
        <f t="shared" si="51"/>
        <v>2</v>
      </c>
      <c r="BK82" s="20">
        <f t="shared" si="52"/>
        <v>14</v>
      </c>
      <c r="BL82" s="18">
        <f t="shared" si="53"/>
        <v>16</v>
      </c>
      <c r="BN82" s="85">
        <f>IF('Intro &amp; Setup'!CG11="", "", 'Intro &amp; Setup'!CG11)</f>
        <v>75</v>
      </c>
      <c r="BO82" s="86">
        <f>IF('Intro &amp; Setup'!CH11="", "", 'Intro &amp; Setup'!CH11)</f>
        <v>83</v>
      </c>
      <c r="BP82" s="86">
        <f>IF('Intro &amp; Setup'!CI11="", "", 'Intro &amp; Setup'!CI11)</f>
        <v>35</v>
      </c>
      <c r="BQ82" s="86">
        <f>IF('Intro &amp; Setup'!CJ11="", "", 'Intro &amp; Setup'!CJ11)</f>
        <v>31</v>
      </c>
      <c r="BR82" s="86">
        <f>IF('Intro &amp; Setup'!CK11="", "", 'Intro &amp; Setup'!CK11)</f>
        <v>87</v>
      </c>
      <c r="BS82" s="86">
        <f>IF('Intro &amp; Setup'!CL11="", "", 'Intro &amp; Setup'!CL11)</f>
        <v>1</v>
      </c>
      <c r="BT82" s="86">
        <f>IF('Intro &amp; Setup'!CM11="", "", 'Intro &amp; Setup'!CM11)</f>
        <v>19</v>
      </c>
      <c r="BU82" s="87">
        <f>IF('Intro &amp; Setup'!CN11="", "", 'Intro &amp; Setup'!CN11)</f>
        <v>8</v>
      </c>
      <c r="BV82" s="89">
        <f>IF('Intro &amp; Setup'!CO11="", "", 'Intro &amp; Setup'!CO11)</f>
        <v>42</v>
      </c>
      <c r="BX82" s="7">
        <f t="shared" si="56"/>
        <v>13</v>
      </c>
      <c r="CN82" s="7" t="e">
        <f ca="1">IF($BC81=1, "X", IF($CN81="X", IF(COUNTIF($CN$10:$CN81, "X")&gt;=6, "", "X"), ""))</f>
        <v>#VALUE!</v>
      </c>
      <c r="CO82" s="7" t="e">
        <f ca="1">IF($BC81=1, "X", IF($CO81="X", IF(COUNTIF($CO$10:$CO81, "X")&gt;=12, "", "X"), ""))</f>
        <v>#VALUE!</v>
      </c>
      <c r="CQ82" s="23" t="e">
        <f t="shared" ca="1" si="58"/>
        <v>#VALUE!</v>
      </c>
      <c r="CR82" s="20" t="e">
        <f t="shared" ca="1" si="30"/>
        <v>#VALUE!</v>
      </c>
      <c r="CS82" s="20" t="e">
        <f t="shared" ca="1" si="31"/>
        <v>#VALUE!</v>
      </c>
      <c r="CT82" s="20" t="e">
        <f t="shared" ca="1" si="32"/>
        <v>#VALUE!</v>
      </c>
      <c r="CU82" s="20" t="e">
        <f t="shared" ca="1" si="33"/>
        <v>#VALUE!</v>
      </c>
      <c r="CV82" s="20" t="e">
        <f t="shared" ca="1" si="34"/>
        <v>#VALUE!</v>
      </c>
      <c r="CW82" s="20" t="e">
        <f t="shared" ca="1" si="35"/>
        <v>#VALUE!</v>
      </c>
      <c r="CX82" s="18" t="e">
        <f t="shared" ca="1" si="36"/>
        <v>#VALUE!</v>
      </c>
      <c r="CZ82" s="23" t="e">
        <f t="shared" ca="1" si="59"/>
        <v>#VALUE!</v>
      </c>
      <c r="DA82" s="20" t="e">
        <f t="shared" ca="1" si="37"/>
        <v>#VALUE!</v>
      </c>
      <c r="DB82" s="20" t="e">
        <f t="shared" ca="1" si="38"/>
        <v>#VALUE!</v>
      </c>
      <c r="DC82" s="20" t="e">
        <f t="shared" ca="1" si="39"/>
        <v>#VALUE!</v>
      </c>
      <c r="DD82" s="20" t="e">
        <f t="shared" ca="1" si="40"/>
        <v>#VALUE!</v>
      </c>
      <c r="DE82" s="20" t="e">
        <f t="shared" ca="1" si="41"/>
        <v>#VALUE!</v>
      </c>
      <c r="DF82" s="20" t="e">
        <f t="shared" ca="1" si="42"/>
        <v>#VALUE!</v>
      </c>
      <c r="DG82" s="18" t="e">
        <f t="shared" ca="1" si="43"/>
        <v>#VALUE!</v>
      </c>
    </row>
    <row r="83" spans="53:111" hidden="1" x14ac:dyDescent="0.55000000000000004">
      <c r="BA83" s="15" t="e">
        <f t="shared" si="57"/>
        <v>#VALUE!</v>
      </c>
      <c r="BB83" s="7" t="e">
        <f t="shared" si="54"/>
        <v>#VALUE!</v>
      </c>
      <c r="BC83" s="18" t="e">
        <f t="shared" ca="1" si="55"/>
        <v>#VALUE!</v>
      </c>
      <c r="BE83" s="23">
        <f t="shared" si="47"/>
        <v>15</v>
      </c>
      <c r="BF83" s="20">
        <f t="shared" si="48"/>
        <v>12</v>
      </c>
      <c r="BG83" s="20">
        <f t="shared" si="46"/>
        <v>1</v>
      </c>
      <c r="BH83" s="20">
        <f t="shared" si="49"/>
        <v>19</v>
      </c>
      <c r="BI83" s="20">
        <f t="shared" si="50"/>
        <v>20</v>
      </c>
      <c r="BJ83" s="20">
        <f t="shared" si="51"/>
        <v>1</v>
      </c>
      <c r="BK83" s="20">
        <f t="shared" si="52"/>
        <v>15</v>
      </c>
      <c r="BL83" s="18">
        <f t="shared" si="53"/>
        <v>18</v>
      </c>
      <c r="BN83" s="85">
        <f>IF('Intro &amp; Setup'!CG12="", "", 'Intro &amp; Setup'!CG12)</f>
        <v>34</v>
      </c>
      <c r="BO83" s="86">
        <f>IF('Intro &amp; Setup'!CH12="", "", 'Intro &amp; Setup'!CH12)</f>
        <v>11</v>
      </c>
      <c r="BP83" s="86">
        <f>IF('Intro &amp; Setup'!CI12="", "", 'Intro &amp; Setup'!CI12)</f>
        <v>8</v>
      </c>
      <c r="BQ83" s="86">
        <f>IF('Intro &amp; Setup'!CJ12="", "", 'Intro &amp; Setup'!CJ12)</f>
        <v>44</v>
      </c>
      <c r="BR83" s="86">
        <f>IF('Intro &amp; Setup'!CK12="", "", 'Intro &amp; Setup'!CK12)</f>
        <v>65</v>
      </c>
      <c r="BS83" s="86">
        <f>IF('Intro &amp; Setup'!CL12="", "", 'Intro &amp; Setup'!CL12)</f>
        <v>9</v>
      </c>
      <c r="BT83" s="86">
        <f>IF('Intro &amp; Setup'!CM12="", "", 'Intro &amp; Setup'!CM12)</f>
        <v>69</v>
      </c>
      <c r="BU83" s="87">
        <f>IF('Intro &amp; Setup'!CN12="", "", 'Intro &amp; Setup'!CN12)</f>
        <v>94</v>
      </c>
      <c r="BV83" s="89">
        <f>IF('Intro &amp; Setup'!CO12="", "", 'Intro &amp; Setup'!CO12)</f>
        <v>4</v>
      </c>
      <c r="BX83" s="7">
        <f t="shared" si="56"/>
        <v>13</v>
      </c>
      <c r="CN83" s="7" t="e">
        <f ca="1">IF($BC82=1, "X", IF($CN82="X", IF(COUNTIF($CN$10:$CN82, "X")&gt;=6, "", "X"), ""))</f>
        <v>#VALUE!</v>
      </c>
      <c r="CO83" s="7" t="e">
        <f ca="1">IF($BC82=1, "X", IF($CO82="X", IF(COUNTIF($CO$10:$CO82, "X")&gt;=12, "", "X"), ""))</f>
        <v>#VALUE!</v>
      </c>
      <c r="CQ83" s="23" t="e">
        <f t="shared" ca="1" si="58"/>
        <v>#VALUE!</v>
      </c>
      <c r="CR83" s="20" t="e">
        <f t="shared" ca="1" si="30"/>
        <v>#VALUE!</v>
      </c>
      <c r="CS83" s="20" t="e">
        <f t="shared" ca="1" si="31"/>
        <v>#VALUE!</v>
      </c>
      <c r="CT83" s="20" t="e">
        <f t="shared" ca="1" si="32"/>
        <v>#VALUE!</v>
      </c>
      <c r="CU83" s="20" t="e">
        <f t="shared" ca="1" si="33"/>
        <v>#VALUE!</v>
      </c>
      <c r="CV83" s="20" t="e">
        <f t="shared" ca="1" si="34"/>
        <v>#VALUE!</v>
      </c>
      <c r="CW83" s="20" t="e">
        <f t="shared" ca="1" si="35"/>
        <v>#VALUE!</v>
      </c>
      <c r="CX83" s="18" t="e">
        <f t="shared" ca="1" si="36"/>
        <v>#VALUE!</v>
      </c>
      <c r="CZ83" s="23" t="e">
        <f t="shared" ca="1" si="59"/>
        <v>#VALUE!</v>
      </c>
      <c r="DA83" s="20" t="e">
        <f t="shared" ca="1" si="37"/>
        <v>#VALUE!</v>
      </c>
      <c r="DB83" s="20" t="e">
        <f t="shared" ca="1" si="38"/>
        <v>#VALUE!</v>
      </c>
      <c r="DC83" s="20" t="e">
        <f t="shared" ca="1" si="39"/>
        <v>#VALUE!</v>
      </c>
      <c r="DD83" s="20" t="e">
        <f t="shared" ca="1" si="40"/>
        <v>#VALUE!</v>
      </c>
      <c r="DE83" s="20" t="e">
        <f t="shared" ca="1" si="41"/>
        <v>#VALUE!</v>
      </c>
      <c r="DF83" s="20" t="e">
        <f t="shared" ca="1" si="42"/>
        <v>#VALUE!</v>
      </c>
      <c r="DG83" s="18" t="e">
        <f t="shared" ca="1" si="43"/>
        <v>#VALUE!</v>
      </c>
    </row>
    <row r="84" spans="53:111" hidden="1" x14ac:dyDescent="0.55000000000000004">
      <c r="BA84" s="15" t="e">
        <f t="shared" si="57"/>
        <v>#VALUE!</v>
      </c>
      <c r="BB84" s="7" t="e">
        <f t="shared" si="54"/>
        <v>#VALUE!</v>
      </c>
      <c r="BC84" s="18" t="e">
        <f t="shared" ca="1" si="55"/>
        <v>#VALUE!</v>
      </c>
      <c r="BE84" s="23">
        <f t="shared" si="47"/>
        <v>16</v>
      </c>
      <c r="BF84" s="20">
        <f t="shared" si="48"/>
        <v>11</v>
      </c>
      <c r="BG84" s="20">
        <f t="shared" si="46"/>
        <v>1</v>
      </c>
      <c r="BH84" s="20">
        <f t="shared" si="49"/>
        <v>18</v>
      </c>
      <c r="BI84" s="20">
        <f t="shared" si="50"/>
        <v>18</v>
      </c>
      <c r="BJ84" s="20">
        <f t="shared" si="51"/>
        <v>1</v>
      </c>
      <c r="BK84" s="20">
        <f t="shared" si="52"/>
        <v>16</v>
      </c>
      <c r="BL84" s="18">
        <f t="shared" si="53"/>
        <v>20</v>
      </c>
      <c r="BN84" s="85">
        <f>IF('Intro &amp; Setup'!CG13="", "", 'Intro &amp; Setup'!CG13)</f>
        <v>74</v>
      </c>
      <c r="BO84" s="86">
        <f>IF('Intro &amp; Setup'!CH13="", "", 'Intro &amp; Setup'!CH13)</f>
        <v>19</v>
      </c>
      <c r="BP84" s="86">
        <f>IF('Intro &amp; Setup'!CI13="", "", 'Intro &amp; Setup'!CI13)</f>
        <v>14</v>
      </c>
      <c r="BQ84" s="86">
        <f>IF('Intro &amp; Setup'!CJ13="", "", 'Intro &amp; Setup'!CJ13)</f>
        <v>25</v>
      </c>
      <c r="BR84" s="86">
        <f>IF('Intro &amp; Setup'!CK13="", "", 'Intro &amp; Setup'!CK13)</f>
        <v>3</v>
      </c>
      <c r="BS84" s="86">
        <f>IF('Intro &amp; Setup'!CL13="", "", 'Intro &amp; Setup'!CL13)</f>
        <v>6</v>
      </c>
      <c r="BT84" s="86">
        <f>IF('Intro &amp; Setup'!CM13="", "", 'Intro &amp; Setup'!CM13)</f>
        <v>78</v>
      </c>
      <c r="BU84" s="87">
        <f>IF('Intro &amp; Setup'!CN13="", "", 'Intro &amp; Setup'!CN13)</f>
        <v>94</v>
      </c>
      <c r="BV84" s="89">
        <f>IF('Intro &amp; Setup'!CO13="", "", 'Intro &amp; Setup'!CO13)</f>
        <v>80</v>
      </c>
      <c r="BX84" s="7">
        <f t="shared" si="56"/>
        <v>13</v>
      </c>
      <c r="CN84" s="7" t="e">
        <f ca="1">IF($BC83=1, "X", IF($CN83="X", IF(COUNTIF($CN$10:$CN83, "X")&gt;=6, "", "X"), ""))</f>
        <v>#VALUE!</v>
      </c>
      <c r="CO84" s="7" t="e">
        <f ca="1">IF($BC83=1, "X", IF($CO83="X", IF(COUNTIF($CO$10:$CO83, "X")&gt;=12, "", "X"), ""))</f>
        <v>#VALUE!</v>
      </c>
      <c r="CQ84" s="23" t="e">
        <f t="shared" ca="1" si="58"/>
        <v>#VALUE!</v>
      </c>
      <c r="CR84" s="20" t="e">
        <f t="shared" ca="1" si="30"/>
        <v>#VALUE!</v>
      </c>
      <c r="CS84" s="20" t="e">
        <f t="shared" ca="1" si="31"/>
        <v>#VALUE!</v>
      </c>
      <c r="CT84" s="20" t="e">
        <f t="shared" ca="1" si="32"/>
        <v>#VALUE!</v>
      </c>
      <c r="CU84" s="20" t="e">
        <f t="shared" ca="1" si="33"/>
        <v>#VALUE!</v>
      </c>
      <c r="CV84" s="20" t="e">
        <f t="shared" ca="1" si="34"/>
        <v>#VALUE!</v>
      </c>
      <c r="CW84" s="20" t="e">
        <f t="shared" ca="1" si="35"/>
        <v>#VALUE!</v>
      </c>
      <c r="CX84" s="18" t="e">
        <f t="shared" ca="1" si="36"/>
        <v>#VALUE!</v>
      </c>
      <c r="CZ84" s="23" t="e">
        <f t="shared" ca="1" si="59"/>
        <v>#VALUE!</v>
      </c>
      <c r="DA84" s="20" t="e">
        <f t="shared" ca="1" si="37"/>
        <v>#VALUE!</v>
      </c>
      <c r="DB84" s="20" t="e">
        <f t="shared" ca="1" si="38"/>
        <v>#VALUE!</v>
      </c>
      <c r="DC84" s="20" t="e">
        <f t="shared" ca="1" si="39"/>
        <v>#VALUE!</v>
      </c>
      <c r="DD84" s="20" t="e">
        <f t="shared" ca="1" si="40"/>
        <v>#VALUE!</v>
      </c>
      <c r="DE84" s="20" t="e">
        <f t="shared" ca="1" si="41"/>
        <v>#VALUE!</v>
      </c>
      <c r="DF84" s="20" t="e">
        <f t="shared" ca="1" si="42"/>
        <v>#VALUE!</v>
      </c>
      <c r="DG84" s="18" t="e">
        <f t="shared" ca="1" si="43"/>
        <v>#VALUE!</v>
      </c>
    </row>
    <row r="85" spans="53:111" hidden="1" x14ac:dyDescent="0.55000000000000004">
      <c r="BA85" s="15" t="e">
        <f t="shared" si="57"/>
        <v>#VALUE!</v>
      </c>
      <c r="BB85" s="7" t="e">
        <f t="shared" si="54"/>
        <v>#VALUE!</v>
      </c>
      <c r="BC85" s="18" t="e">
        <f t="shared" ca="1" si="55"/>
        <v>#VALUE!</v>
      </c>
      <c r="BE85" s="23">
        <f t="shared" si="47"/>
        <v>17</v>
      </c>
      <c r="BF85" s="20">
        <f t="shared" si="48"/>
        <v>12</v>
      </c>
      <c r="BG85" s="20">
        <f t="shared" si="46"/>
        <v>3</v>
      </c>
      <c r="BH85" s="20">
        <f t="shared" si="49"/>
        <v>17</v>
      </c>
      <c r="BI85" s="20">
        <f t="shared" si="50"/>
        <v>19</v>
      </c>
      <c r="BJ85" s="20">
        <f t="shared" si="51"/>
        <v>2</v>
      </c>
      <c r="BK85" s="20">
        <f t="shared" si="52"/>
        <v>15</v>
      </c>
      <c r="BL85" s="18">
        <f t="shared" si="53"/>
        <v>19</v>
      </c>
      <c r="BN85" s="85">
        <f>IF('Intro &amp; Setup'!CG14="", "", 'Intro &amp; Setup'!CG14)</f>
        <v>76</v>
      </c>
      <c r="BO85" s="86">
        <f>IF('Intro &amp; Setup'!CH14="", "", 'Intro &amp; Setup'!CH14)</f>
        <v>72</v>
      </c>
      <c r="BP85" s="86">
        <f>IF('Intro &amp; Setup'!CI14="", "", 'Intro &amp; Setup'!CI14)</f>
        <v>93</v>
      </c>
      <c r="BQ85" s="86">
        <f>IF('Intro &amp; Setup'!CJ14="", "", 'Intro &amp; Setup'!CJ14)</f>
        <v>14</v>
      </c>
      <c r="BR85" s="86">
        <f>IF('Intro &amp; Setup'!CK14="", "", 'Intro &amp; Setup'!CK14)</f>
        <v>82</v>
      </c>
      <c r="BS85" s="86">
        <f>IF('Intro &amp; Setup'!CL14="", "", 'Intro &amp; Setup'!CL14)</f>
        <v>80</v>
      </c>
      <c r="BT85" s="86">
        <f>IF('Intro &amp; Setup'!CM14="", "", 'Intro &amp; Setup'!CM14)</f>
        <v>20</v>
      </c>
      <c r="BU85" s="87">
        <f>IF('Intro &amp; Setup'!CN14="", "", 'Intro &amp; Setup'!CN14)</f>
        <v>15</v>
      </c>
      <c r="BV85" s="89">
        <f>IF('Intro &amp; Setup'!CO14="", "", 'Intro &amp; Setup'!CO14)</f>
        <v>8</v>
      </c>
      <c r="BX85" s="7">
        <f t="shared" si="56"/>
        <v>13</v>
      </c>
      <c r="CN85" s="7" t="e">
        <f ca="1">IF($BC84=1, "X", IF($CN84="X", IF(COUNTIF($CN$10:$CN84, "X")&gt;=6, "", "X"), ""))</f>
        <v>#VALUE!</v>
      </c>
      <c r="CO85" s="7" t="e">
        <f ca="1">IF($BC84=1, "X", IF($CO84="X", IF(COUNTIF($CO$10:$CO84, "X")&gt;=12, "", "X"), ""))</f>
        <v>#VALUE!</v>
      </c>
      <c r="CQ85" s="23" t="e">
        <f t="shared" ca="1" si="58"/>
        <v>#VALUE!</v>
      </c>
      <c r="CR85" s="20" t="e">
        <f t="shared" ca="1" si="30"/>
        <v>#VALUE!</v>
      </c>
      <c r="CS85" s="20" t="e">
        <f t="shared" ca="1" si="31"/>
        <v>#VALUE!</v>
      </c>
      <c r="CT85" s="20" t="e">
        <f t="shared" ca="1" si="32"/>
        <v>#VALUE!</v>
      </c>
      <c r="CU85" s="20" t="e">
        <f t="shared" ca="1" si="33"/>
        <v>#VALUE!</v>
      </c>
      <c r="CV85" s="20" t="e">
        <f t="shared" ca="1" si="34"/>
        <v>#VALUE!</v>
      </c>
      <c r="CW85" s="20" t="e">
        <f t="shared" ca="1" si="35"/>
        <v>#VALUE!</v>
      </c>
      <c r="CX85" s="18" t="e">
        <f t="shared" ca="1" si="36"/>
        <v>#VALUE!</v>
      </c>
      <c r="CZ85" s="23" t="e">
        <f t="shared" ca="1" si="59"/>
        <v>#VALUE!</v>
      </c>
      <c r="DA85" s="20" t="e">
        <f t="shared" ca="1" si="37"/>
        <v>#VALUE!</v>
      </c>
      <c r="DB85" s="20" t="e">
        <f t="shared" ca="1" si="38"/>
        <v>#VALUE!</v>
      </c>
      <c r="DC85" s="20" t="e">
        <f t="shared" ca="1" si="39"/>
        <v>#VALUE!</v>
      </c>
      <c r="DD85" s="20" t="e">
        <f t="shared" ca="1" si="40"/>
        <v>#VALUE!</v>
      </c>
      <c r="DE85" s="20" t="e">
        <f t="shared" ca="1" si="41"/>
        <v>#VALUE!</v>
      </c>
      <c r="DF85" s="20" t="e">
        <f t="shared" ca="1" si="42"/>
        <v>#VALUE!</v>
      </c>
      <c r="DG85" s="18" t="e">
        <f t="shared" ca="1" si="43"/>
        <v>#VALUE!</v>
      </c>
    </row>
    <row r="86" spans="53:111" hidden="1" x14ac:dyDescent="0.55000000000000004">
      <c r="BA86" s="15" t="e">
        <f t="shared" si="57"/>
        <v>#VALUE!</v>
      </c>
      <c r="BB86" s="7" t="e">
        <f t="shared" si="54"/>
        <v>#VALUE!</v>
      </c>
      <c r="BC86" s="18" t="e">
        <f t="shared" ca="1" si="55"/>
        <v>#VALUE!</v>
      </c>
      <c r="BE86" s="23">
        <f t="shared" si="47"/>
        <v>17</v>
      </c>
      <c r="BF86" s="20">
        <f t="shared" si="48"/>
        <v>12</v>
      </c>
      <c r="BG86" s="20">
        <f t="shared" si="46"/>
        <v>2</v>
      </c>
      <c r="BH86" s="20">
        <f t="shared" si="49"/>
        <v>17</v>
      </c>
      <c r="BI86" s="20">
        <f t="shared" si="50"/>
        <v>19</v>
      </c>
      <c r="BJ86" s="20">
        <f t="shared" si="51"/>
        <v>1</v>
      </c>
      <c r="BK86" s="20">
        <f t="shared" si="52"/>
        <v>13</v>
      </c>
      <c r="BL86" s="18">
        <f t="shared" si="53"/>
        <v>20</v>
      </c>
      <c r="BN86" s="85">
        <f>IF('Intro &amp; Setup'!CG15="", "", 'Intro &amp; Setup'!CG15)</f>
        <v>50</v>
      </c>
      <c r="BO86" s="86">
        <f>IF('Intro &amp; Setup'!CH15="", "", 'Intro &amp; Setup'!CH15)</f>
        <v>56</v>
      </c>
      <c r="BP86" s="86">
        <f>IF('Intro &amp; Setup'!CI15="", "", 'Intro &amp; Setup'!CI15)</f>
        <v>28</v>
      </c>
      <c r="BQ86" s="86">
        <f>IF('Intro &amp; Setup'!CJ15="", "", 'Intro &amp; Setup'!CJ15)</f>
        <v>46</v>
      </c>
      <c r="BR86" s="86">
        <f>IF('Intro &amp; Setup'!CK15="", "", 'Intro &amp; Setup'!CK15)</f>
        <v>45</v>
      </c>
      <c r="BS86" s="86">
        <f>IF('Intro &amp; Setup'!CL15="", "", 'Intro &amp; Setup'!CL15)</f>
        <v>17</v>
      </c>
      <c r="BT86" s="86">
        <f>IF('Intro &amp; Setup'!CM15="", "", 'Intro &amp; Setup'!CM15)</f>
        <v>5</v>
      </c>
      <c r="BU86" s="87">
        <f>IF('Intro &amp; Setup'!CN15="", "", 'Intro &amp; Setup'!CN15)</f>
        <v>98</v>
      </c>
      <c r="BV86" s="89">
        <f>IF('Intro &amp; Setup'!CO15="", "", 'Intro &amp; Setup'!CO15)</f>
        <v>94</v>
      </c>
      <c r="BX86" s="7">
        <f t="shared" si="56"/>
        <v>13</v>
      </c>
      <c r="CN86" s="7" t="e">
        <f ca="1">IF($BC85=1, "X", IF($CN85="X", IF(COUNTIF($CN$10:$CN85, "X")&gt;=6, "", "X"), ""))</f>
        <v>#VALUE!</v>
      </c>
      <c r="CO86" s="7" t="e">
        <f ca="1">IF($BC85=1, "X", IF($CO85="X", IF(COUNTIF($CO$10:$CO85, "X")&gt;=12, "", "X"), ""))</f>
        <v>#VALUE!</v>
      </c>
      <c r="CQ86" s="23" t="e">
        <f t="shared" ca="1" si="58"/>
        <v>#VALUE!</v>
      </c>
      <c r="CR86" s="20" t="e">
        <f t="shared" ca="1" si="30"/>
        <v>#VALUE!</v>
      </c>
      <c r="CS86" s="20" t="e">
        <f t="shared" ca="1" si="31"/>
        <v>#VALUE!</v>
      </c>
      <c r="CT86" s="20" t="e">
        <f t="shared" ca="1" si="32"/>
        <v>#VALUE!</v>
      </c>
      <c r="CU86" s="20" t="e">
        <f t="shared" ca="1" si="33"/>
        <v>#VALUE!</v>
      </c>
      <c r="CV86" s="20" t="e">
        <f t="shared" ca="1" si="34"/>
        <v>#VALUE!</v>
      </c>
      <c r="CW86" s="20" t="e">
        <f t="shared" ca="1" si="35"/>
        <v>#VALUE!</v>
      </c>
      <c r="CX86" s="18" t="e">
        <f t="shared" ca="1" si="36"/>
        <v>#VALUE!</v>
      </c>
      <c r="CZ86" s="23" t="e">
        <f t="shared" ca="1" si="59"/>
        <v>#VALUE!</v>
      </c>
      <c r="DA86" s="20" t="e">
        <f t="shared" ca="1" si="37"/>
        <v>#VALUE!</v>
      </c>
      <c r="DB86" s="20" t="e">
        <f t="shared" ca="1" si="38"/>
        <v>#VALUE!</v>
      </c>
      <c r="DC86" s="20" t="e">
        <f t="shared" ca="1" si="39"/>
        <v>#VALUE!</v>
      </c>
      <c r="DD86" s="20" t="e">
        <f t="shared" ca="1" si="40"/>
        <v>#VALUE!</v>
      </c>
      <c r="DE86" s="20" t="e">
        <f t="shared" ca="1" si="41"/>
        <v>#VALUE!</v>
      </c>
      <c r="DF86" s="20" t="e">
        <f t="shared" ca="1" si="42"/>
        <v>#VALUE!</v>
      </c>
      <c r="DG86" s="18" t="e">
        <f t="shared" ca="1" si="43"/>
        <v>#VALUE!</v>
      </c>
    </row>
    <row r="87" spans="53:111" hidden="1" x14ac:dyDescent="0.55000000000000004">
      <c r="BA87" s="15" t="e">
        <f t="shared" si="57"/>
        <v>#VALUE!</v>
      </c>
      <c r="BB87" s="7" t="e">
        <f t="shared" si="54"/>
        <v>#VALUE!</v>
      </c>
      <c r="BC87" s="18" t="e">
        <f t="shared" ca="1" si="55"/>
        <v>#VALUE!</v>
      </c>
      <c r="BE87" s="23">
        <f t="shared" si="47"/>
        <v>18</v>
      </c>
      <c r="BF87" s="20">
        <f t="shared" si="48"/>
        <v>12</v>
      </c>
      <c r="BG87" s="20">
        <f t="shared" si="46"/>
        <v>3</v>
      </c>
      <c r="BH87" s="20">
        <f t="shared" si="49"/>
        <v>16</v>
      </c>
      <c r="BI87" s="20">
        <f t="shared" si="50"/>
        <v>19</v>
      </c>
      <c r="BJ87" s="20">
        <f t="shared" si="51"/>
        <v>1</v>
      </c>
      <c r="BK87" s="20">
        <f t="shared" si="52"/>
        <v>14</v>
      </c>
      <c r="BL87" s="18">
        <f t="shared" si="53"/>
        <v>20</v>
      </c>
      <c r="BN87" s="85">
        <f>IF('Intro &amp; Setup'!CG16="", "", 'Intro &amp; Setup'!CG16)</f>
        <v>76</v>
      </c>
      <c r="BO87" s="86">
        <f>IF('Intro &amp; Setup'!CH16="", "", 'Intro &amp; Setup'!CH16)</f>
        <v>38</v>
      </c>
      <c r="BP87" s="86">
        <f>IF('Intro &amp; Setup'!CI16="", "", 'Intro &amp; Setup'!CI16)</f>
        <v>71</v>
      </c>
      <c r="BQ87" s="86">
        <f>IF('Intro &amp; Setup'!CJ16="", "", 'Intro &amp; Setup'!CJ16)</f>
        <v>26</v>
      </c>
      <c r="BR87" s="86">
        <f>IF('Intro &amp; Setup'!CK16="", "", 'Intro &amp; Setup'!CK16)</f>
        <v>58</v>
      </c>
      <c r="BS87" s="86">
        <f>IF('Intro &amp; Setup'!CL16="", "", 'Intro &amp; Setup'!CL16)</f>
        <v>62</v>
      </c>
      <c r="BT87" s="86">
        <f>IF('Intro &amp; Setup'!CM16="", "", 'Intro &amp; Setup'!CM16)</f>
        <v>89</v>
      </c>
      <c r="BU87" s="87">
        <f>IF('Intro &amp; Setup'!CN16="", "", 'Intro &amp; Setup'!CN16)</f>
        <v>84</v>
      </c>
      <c r="BV87" s="89">
        <f>IF('Intro &amp; Setup'!CO16="", "", 'Intro &amp; Setup'!CO16)</f>
        <v>53</v>
      </c>
      <c r="BX87" s="7">
        <f t="shared" si="56"/>
        <v>13</v>
      </c>
      <c r="CN87" s="7" t="e">
        <f ca="1">IF($BC86=1, "X", IF($CN86="X", IF(COUNTIF($CN$10:$CN86, "X")&gt;=6, "", "X"), ""))</f>
        <v>#VALUE!</v>
      </c>
      <c r="CO87" s="7" t="e">
        <f ca="1">IF($BC86=1, "X", IF($CO86="X", IF(COUNTIF($CO$10:$CO86, "X")&gt;=12, "", "X"), ""))</f>
        <v>#VALUE!</v>
      </c>
      <c r="CQ87" s="23" t="e">
        <f t="shared" ca="1" si="58"/>
        <v>#VALUE!</v>
      </c>
      <c r="CR87" s="20" t="e">
        <f t="shared" ca="1" si="30"/>
        <v>#VALUE!</v>
      </c>
      <c r="CS87" s="20" t="e">
        <f t="shared" ca="1" si="31"/>
        <v>#VALUE!</v>
      </c>
      <c r="CT87" s="20" t="e">
        <f t="shared" ca="1" si="32"/>
        <v>#VALUE!</v>
      </c>
      <c r="CU87" s="20" t="e">
        <f t="shared" ca="1" si="33"/>
        <v>#VALUE!</v>
      </c>
      <c r="CV87" s="20" t="e">
        <f t="shared" ca="1" si="34"/>
        <v>#VALUE!</v>
      </c>
      <c r="CW87" s="20" t="e">
        <f t="shared" ca="1" si="35"/>
        <v>#VALUE!</v>
      </c>
      <c r="CX87" s="18" t="e">
        <f t="shared" ca="1" si="36"/>
        <v>#VALUE!</v>
      </c>
      <c r="CZ87" s="23" t="e">
        <f t="shared" ca="1" si="59"/>
        <v>#VALUE!</v>
      </c>
      <c r="DA87" s="20" t="e">
        <f t="shared" ca="1" si="37"/>
        <v>#VALUE!</v>
      </c>
      <c r="DB87" s="20" t="e">
        <f t="shared" ca="1" si="38"/>
        <v>#VALUE!</v>
      </c>
      <c r="DC87" s="20" t="e">
        <f t="shared" ca="1" si="39"/>
        <v>#VALUE!</v>
      </c>
      <c r="DD87" s="20" t="e">
        <f t="shared" ca="1" si="40"/>
        <v>#VALUE!</v>
      </c>
      <c r="DE87" s="20" t="e">
        <f t="shared" ca="1" si="41"/>
        <v>#VALUE!</v>
      </c>
      <c r="DF87" s="20" t="e">
        <f t="shared" ca="1" si="42"/>
        <v>#VALUE!</v>
      </c>
      <c r="DG87" s="18" t="e">
        <f t="shared" ca="1" si="43"/>
        <v>#VALUE!</v>
      </c>
    </row>
    <row r="88" spans="53:111" hidden="1" x14ac:dyDescent="0.55000000000000004">
      <c r="BA88" s="15" t="e">
        <f t="shared" si="57"/>
        <v>#VALUE!</v>
      </c>
      <c r="BB88" s="7" t="e">
        <f t="shared" si="54"/>
        <v>#VALUE!</v>
      </c>
      <c r="BC88" s="18" t="e">
        <f t="shared" ca="1" si="55"/>
        <v>#VALUE!</v>
      </c>
      <c r="BE88" s="23">
        <f t="shared" si="47"/>
        <v>19</v>
      </c>
      <c r="BF88" s="20">
        <f t="shared" si="48"/>
        <v>12</v>
      </c>
      <c r="BG88" s="20">
        <f t="shared" si="46"/>
        <v>3</v>
      </c>
      <c r="BH88" s="20">
        <f t="shared" si="49"/>
        <v>15</v>
      </c>
      <c r="BI88" s="20">
        <f t="shared" si="50"/>
        <v>18</v>
      </c>
      <c r="BJ88" s="20">
        <f t="shared" si="51"/>
        <v>1</v>
      </c>
      <c r="BK88" s="20">
        <f t="shared" si="52"/>
        <v>14</v>
      </c>
      <c r="BL88" s="18">
        <f t="shared" si="53"/>
        <v>20</v>
      </c>
      <c r="BN88" s="85">
        <f>IF('Intro &amp; Setup'!CG17="", "", 'Intro &amp; Setup'!CG17)</f>
        <v>73</v>
      </c>
      <c r="BO88" s="86">
        <f>IF('Intro &amp; Setup'!CH17="", "", 'Intro &amp; Setup'!CH17)</f>
        <v>56</v>
      </c>
      <c r="BP88" s="86">
        <f>IF('Intro &amp; Setup'!CI17="", "", 'Intro &amp; Setup'!CI17)</f>
        <v>56</v>
      </c>
      <c r="BQ88" s="86">
        <f>IF('Intro &amp; Setup'!CJ17="", "", 'Intro &amp; Setup'!CJ17)</f>
        <v>24</v>
      </c>
      <c r="BR88" s="86">
        <f>IF('Intro &amp; Setup'!CK17="", "", 'Intro &amp; Setup'!CK17)</f>
        <v>35</v>
      </c>
      <c r="BS88" s="86">
        <f>IF('Intro &amp; Setup'!CL17="", "", 'Intro &amp; Setup'!CL17)</f>
        <v>59</v>
      </c>
      <c r="BT88" s="86">
        <f>IF('Intro &amp; Setup'!CM17="", "", 'Intro &amp; Setup'!CM17)</f>
        <v>57</v>
      </c>
      <c r="BU88" s="87">
        <f>IF('Intro &amp; Setup'!CN17="", "", 'Intro &amp; Setup'!CN17)</f>
        <v>57</v>
      </c>
      <c r="BV88" s="89">
        <f>IF('Intro &amp; Setup'!CO17="", "", 'Intro &amp; Setup'!CO17)</f>
        <v>35</v>
      </c>
      <c r="BX88" s="7">
        <f t="shared" si="56"/>
        <v>13</v>
      </c>
      <c r="CN88" s="7" t="e">
        <f ca="1">IF($BC87=1, "X", IF($CN87="X", IF(COUNTIF($CN$10:$CN87, "X")&gt;=6, "", "X"), ""))</f>
        <v>#VALUE!</v>
      </c>
      <c r="CO88" s="7" t="e">
        <f ca="1">IF($BC87=1, "X", IF($CO87="X", IF(COUNTIF($CO$10:$CO87, "X")&gt;=12, "", "X"), ""))</f>
        <v>#VALUE!</v>
      </c>
      <c r="CQ88" s="23" t="e">
        <f t="shared" ca="1" si="58"/>
        <v>#VALUE!</v>
      </c>
      <c r="CR88" s="20" t="e">
        <f t="shared" ca="1" si="30"/>
        <v>#VALUE!</v>
      </c>
      <c r="CS88" s="20" t="e">
        <f t="shared" ca="1" si="31"/>
        <v>#VALUE!</v>
      </c>
      <c r="CT88" s="20" t="e">
        <f t="shared" ca="1" si="32"/>
        <v>#VALUE!</v>
      </c>
      <c r="CU88" s="20" t="e">
        <f t="shared" ca="1" si="33"/>
        <v>#VALUE!</v>
      </c>
      <c r="CV88" s="20" t="e">
        <f t="shared" ca="1" si="34"/>
        <v>#VALUE!</v>
      </c>
      <c r="CW88" s="20" t="e">
        <f t="shared" ca="1" si="35"/>
        <v>#VALUE!</v>
      </c>
      <c r="CX88" s="18" t="e">
        <f t="shared" ca="1" si="36"/>
        <v>#VALUE!</v>
      </c>
      <c r="CZ88" s="23" t="e">
        <f t="shared" ca="1" si="59"/>
        <v>#VALUE!</v>
      </c>
      <c r="DA88" s="20" t="e">
        <f t="shared" ca="1" si="37"/>
        <v>#VALUE!</v>
      </c>
      <c r="DB88" s="20" t="e">
        <f t="shared" ca="1" si="38"/>
        <v>#VALUE!</v>
      </c>
      <c r="DC88" s="20" t="e">
        <f t="shared" ca="1" si="39"/>
        <v>#VALUE!</v>
      </c>
      <c r="DD88" s="20" t="e">
        <f t="shared" ca="1" si="40"/>
        <v>#VALUE!</v>
      </c>
      <c r="DE88" s="20" t="e">
        <f t="shared" ca="1" si="41"/>
        <v>#VALUE!</v>
      </c>
      <c r="DF88" s="20" t="e">
        <f t="shared" ca="1" si="42"/>
        <v>#VALUE!</v>
      </c>
      <c r="DG88" s="18" t="e">
        <f t="shared" ca="1" si="43"/>
        <v>#VALUE!</v>
      </c>
    </row>
    <row r="89" spans="53:111" hidden="1" x14ac:dyDescent="0.55000000000000004">
      <c r="BA89" s="15" t="e">
        <f t="shared" si="57"/>
        <v>#VALUE!</v>
      </c>
      <c r="BB89" s="7" t="e">
        <f t="shared" si="54"/>
        <v>#VALUE!</v>
      </c>
      <c r="BC89" s="18" t="e">
        <f t="shared" ca="1" si="55"/>
        <v>#VALUE!</v>
      </c>
      <c r="BE89" s="23">
        <f t="shared" si="47"/>
        <v>17</v>
      </c>
      <c r="BF89" s="20">
        <f t="shared" si="48"/>
        <v>12</v>
      </c>
      <c r="BG89" s="20">
        <f t="shared" si="46"/>
        <v>4</v>
      </c>
      <c r="BH89" s="20">
        <f t="shared" si="49"/>
        <v>16</v>
      </c>
      <c r="BI89" s="20">
        <f t="shared" si="50"/>
        <v>18</v>
      </c>
      <c r="BJ89" s="20">
        <f t="shared" si="51"/>
        <v>2</v>
      </c>
      <c r="BK89" s="20">
        <f t="shared" si="52"/>
        <v>13</v>
      </c>
      <c r="BL89" s="18">
        <f t="shared" si="53"/>
        <v>20</v>
      </c>
      <c r="BN89" s="85">
        <f>IF('Intro &amp; Setup'!CG18="", "", 'Intro &amp; Setup'!CG18)</f>
        <v>10</v>
      </c>
      <c r="BO89" s="86">
        <f>IF('Intro &amp; Setup'!CH18="", "", 'Intro &amp; Setup'!CH18)</f>
        <v>47</v>
      </c>
      <c r="BP89" s="86">
        <f>IF('Intro &amp; Setup'!CI18="", "", 'Intro &amp; Setup'!CI18)</f>
        <v>88</v>
      </c>
      <c r="BQ89" s="86">
        <f>IF('Intro &amp; Setup'!CJ18="", "", 'Intro &amp; Setup'!CJ18)</f>
        <v>83</v>
      </c>
      <c r="BR89" s="86">
        <f>IF('Intro &amp; Setup'!CK18="", "", 'Intro &amp; Setup'!CK18)</f>
        <v>59</v>
      </c>
      <c r="BS89" s="86">
        <f>IF('Intro &amp; Setup'!CL18="", "", 'Intro &amp; Setup'!CL18)</f>
        <v>80</v>
      </c>
      <c r="BT89" s="86">
        <f>IF('Intro &amp; Setup'!CM18="", "", 'Intro &amp; Setup'!CM18)</f>
        <v>26</v>
      </c>
      <c r="BU89" s="87">
        <f>IF('Intro &amp; Setup'!CN18="", "", 'Intro &amp; Setup'!CN18)</f>
        <v>83</v>
      </c>
      <c r="BV89" s="89">
        <f>IF('Intro &amp; Setup'!CO18="", "", 'Intro &amp; Setup'!CO18)</f>
        <v>3</v>
      </c>
      <c r="BX89" s="7">
        <f t="shared" si="56"/>
        <v>13</v>
      </c>
      <c r="CN89" s="7" t="e">
        <f ca="1">IF($BC88=1, "X", IF($CN88="X", IF(COUNTIF($CN$10:$CN88, "X")&gt;=6, "", "X"), ""))</f>
        <v>#VALUE!</v>
      </c>
      <c r="CO89" s="7" t="e">
        <f ca="1">IF($BC88=1, "X", IF($CO88="X", IF(COUNTIF($CO$10:$CO88, "X")&gt;=12, "", "X"), ""))</f>
        <v>#VALUE!</v>
      </c>
      <c r="CQ89" s="23" t="e">
        <f t="shared" ca="1" si="58"/>
        <v>#VALUE!</v>
      </c>
      <c r="CR89" s="20" t="e">
        <f t="shared" ca="1" si="30"/>
        <v>#VALUE!</v>
      </c>
      <c r="CS89" s="20" t="e">
        <f t="shared" ca="1" si="31"/>
        <v>#VALUE!</v>
      </c>
      <c r="CT89" s="20" t="e">
        <f t="shared" ca="1" si="32"/>
        <v>#VALUE!</v>
      </c>
      <c r="CU89" s="20" t="e">
        <f t="shared" ca="1" si="33"/>
        <v>#VALUE!</v>
      </c>
      <c r="CV89" s="20" t="e">
        <f t="shared" ca="1" si="34"/>
        <v>#VALUE!</v>
      </c>
      <c r="CW89" s="20" t="e">
        <f t="shared" ca="1" si="35"/>
        <v>#VALUE!</v>
      </c>
      <c r="CX89" s="18" t="e">
        <f t="shared" ca="1" si="36"/>
        <v>#VALUE!</v>
      </c>
      <c r="CZ89" s="23" t="e">
        <f t="shared" ca="1" si="59"/>
        <v>#VALUE!</v>
      </c>
      <c r="DA89" s="20" t="e">
        <f t="shared" ca="1" si="37"/>
        <v>#VALUE!</v>
      </c>
      <c r="DB89" s="20" t="e">
        <f t="shared" ca="1" si="38"/>
        <v>#VALUE!</v>
      </c>
      <c r="DC89" s="20" t="e">
        <f t="shared" ca="1" si="39"/>
        <v>#VALUE!</v>
      </c>
      <c r="DD89" s="20" t="e">
        <f t="shared" ca="1" si="40"/>
        <v>#VALUE!</v>
      </c>
      <c r="DE89" s="20" t="e">
        <f t="shared" ca="1" si="41"/>
        <v>#VALUE!</v>
      </c>
      <c r="DF89" s="20" t="e">
        <f t="shared" ca="1" si="42"/>
        <v>#VALUE!</v>
      </c>
      <c r="DG89" s="18" t="e">
        <f t="shared" ca="1" si="43"/>
        <v>#VALUE!</v>
      </c>
    </row>
    <row r="90" spans="53:111" hidden="1" x14ac:dyDescent="0.55000000000000004">
      <c r="BA90" s="15" t="e">
        <f t="shared" si="57"/>
        <v>#VALUE!</v>
      </c>
      <c r="BB90" s="7" t="e">
        <f t="shared" si="54"/>
        <v>#VALUE!</v>
      </c>
      <c r="BC90" s="18" t="e">
        <f t="shared" ca="1" si="55"/>
        <v>#VALUE!</v>
      </c>
      <c r="BE90" s="23">
        <f t="shared" si="47"/>
        <v>18</v>
      </c>
      <c r="BF90" s="20">
        <f t="shared" si="48"/>
        <v>12</v>
      </c>
      <c r="BG90" s="20">
        <f t="shared" si="46"/>
        <v>4</v>
      </c>
      <c r="BH90" s="20">
        <f t="shared" si="49"/>
        <v>14</v>
      </c>
      <c r="BI90" s="20">
        <f t="shared" si="50"/>
        <v>19</v>
      </c>
      <c r="BJ90" s="20">
        <f t="shared" si="51"/>
        <v>1</v>
      </c>
      <c r="BK90" s="20">
        <f t="shared" si="52"/>
        <v>11</v>
      </c>
      <c r="BL90" s="18">
        <f t="shared" si="53"/>
        <v>19</v>
      </c>
      <c r="BN90" s="85">
        <f>IF('Intro &amp; Setup'!CG19="", "", 'Intro &amp; Setup'!CG19)</f>
        <v>71</v>
      </c>
      <c r="BO90" s="86">
        <f>IF('Intro &amp; Setup'!CH19="", "", 'Intro &amp; Setup'!CH19)</f>
        <v>57</v>
      </c>
      <c r="BP90" s="86">
        <f>IF('Intro &amp; Setup'!CI19="", "", 'Intro &amp; Setup'!CI19)</f>
        <v>43</v>
      </c>
      <c r="BQ90" s="86">
        <f>IF('Intro &amp; Setup'!CJ19="", "", 'Intro &amp; Setup'!CJ19)</f>
        <v>11</v>
      </c>
      <c r="BR90" s="86">
        <f>IF('Intro &amp; Setup'!CK19="", "", 'Intro &amp; Setup'!CK19)</f>
        <v>78</v>
      </c>
      <c r="BS90" s="86">
        <f>IF('Intro &amp; Setup'!CL19="", "", 'Intro &amp; Setup'!CL19)</f>
        <v>12</v>
      </c>
      <c r="BT90" s="86">
        <f>IF('Intro &amp; Setup'!CM19="", "", 'Intro &amp; Setup'!CM19)</f>
        <v>3</v>
      </c>
      <c r="BU90" s="87">
        <f>IF('Intro &amp; Setup'!CN19="", "", 'Intro &amp; Setup'!CN19)</f>
        <v>30</v>
      </c>
      <c r="BV90" s="89">
        <f>IF('Intro &amp; Setup'!CO19="", "", 'Intro &amp; Setup'!CO19)</f>
        <v>50</v>
      </c>
      <c r="BX90" s="7">
        <f t="shared" si="56"/>
        <v>12</v>
      </c>
      <c r="CN90" s="7" t="e">
        <f ca="1">IF($BC89=1, "X", IF($CN89="X", IF(COUNTIF($CN$10:$CN89, "X")&gt;=6, "", "X"), ""))</f>
        <v>#VALUE!</v>
      </c>
      <c r="CO90" s="7" t="e">
        <f ca="1">IF($BC89=1, "X", IF($CO89="X", IF(COUNTIF($CO$10:$CO89, "X")&gt;=12, "", "X"), ""))</f>
        <v>#VALUE!</v>
      </c>
      <c r="CQ90" s="23" t="e">
        <f t="shared" ca="1" si="58"/>
        <v>#VALUE!</v>
      </c>
      <c r="CR90" s="20" t="e">
        <f t="shared" ca="1" si="30"/>
        <v>#VALUE!</v>
      </c>
      <c r="CS90" s="20" t="e">
        <f t="shared" ca="1" si="31"/>
        <v>#VALUE!</v>
      </c>
      <c r="CT90" s="20" t="e">
        <f t="shared" ca="1" si="32"/>
        <v>#VALUE!</v>
      </c>
      <c r="CU90" s="20" t="e">
        <f t="shared" ca="1" si="33"/>
        <v>#VALUE!</v>
      </c>
      <c r="CV90" s="20" t="e">
        <f t="shared" ca="1" si="34"/>
        <v>#VALUE!</v>
      </c>
      <c r="CW90" s="20" t="e">
        <f t="shared" ca="1" si="35"/>
        <v>#VALUE!</v>
      </c>
      <c r="CX90" s="18" t="e">
        <f t="shared" ca="1" si="36"/>
        <v>#VALUE!</v>
      </c>
      <c r="CZ90" s="23" t="e">
        <f t="shared" ca="1" si="59"/>
        <v>#VALUE!</v>
      </c>
      <c r="DA90" s="20" t="e">
        <f t="shared" ca="1" si="37"/>
        <v>#VALUE!</v>
      </c>
      <c r="DB90" s="20" t="e">
        <f t="shared" ca="1" si="38"/>
        <v>#VALUE!</v>
      </c>
      <c r="DC90" s="20" t="e">
        <f t="shared" ca="1" si="39"/>
        <v>#VALUE!</v>
      </c>
      <c r="DD90" s="20" t="e">
        <f t="shared" ca="1" si="40"/>
        <v>#VALUE!</v>
      </c>
      <c r="DE90" s="20" t="e">
        <f t="shared" ca="1" si="41"/>
        <v>#VALUE!</v>
      </c>
      <c r="DF90" s="20" t="e">
        <f t="shared" ca="1" si="42"/>
        <v>#VALUE!</v>
      </c>
      <c r="DG90" s="18" t="e">
        <f t="shared" ca="1" si="43"/>
        <v>#VALUE!</v>
      </c>
    </row>
    <row r="91" spans="53:111" hidden="1" x14ac:dyDescent="0.55000000000000004">
      <c r="BA91" s="15" t="e">
        <f t="shared" si="57"/>
        <v>#VALUE!</v>
      </c>
      <c r="BB91" s="7" t="e">
        <f t="shared" si="54"/>
        <v>#VALUE!</v>
      </c>
      <c r="BC91" s="18" t="e">
        <f t="shared" ca="1" si="55"/>
        <v>#VALUE!</v>
      </c>
      <c r="BE91" s="23">
        <f t="shared" si="47"/>
        <v>20</v>
      </c>
      <c r="BF91" s="20">
        <f t="shared" si="48"/>
        <v>11</v>
      </c>
      <c r="BG91" s="20">
        <f t="shared" si="46"/>
        <v>4</v>
      </c>
      <c r="BH91" s="20">
        <f t="shared" si="49"/>
        <v>13</v>
      </c>
      <c r="BI91" s="20">
        <f t="shared" si="50"/>
        <v>20</v>
      </c>
      <c r="BJ91" s="20">
        <f t="shared" si="51"/>
        <v>2</v>
      </c>
      <c r="BK91" s="20">
        <f t="shared" si="52"/>
        <v>12</v>
      </c>
      <c r="BL91" s="18">
        <f t="shared" si="53"/>
        <v>18</v>
      </c>
      <c r="BN91" s="85">
        <f>IF('Intro &amp; Setup'!CG20="", "", 'Intro &amp; Setup'!CG20)</f>
        <v>100</v>
      </c>
      <c r="BO91" s="86">
        <f>IF('Intro &amp; Setup'!CH20="", "", 'Intro &amp; Setup'!CH20)</f>
        <v>36</v>
      </c>
      <c r="BP91" s="86">
        <f>IF('Intro &amp; Setup'!CI20="", "", 'Intro &amp; Setup'!CI20)</f>
        <v>58</v>
      </c>
      <c r="BQ91" s="86">
        <f>IF('Intro &amp; Setup'!CJ20="", "", 'Intro &amp; Setup'!CJ20)</f>
        <v>29</v>
      </c>
      <c r="BR91" s="86">
        <f>IF('Intro &amp; Setup'!CK20="", "", 'Intro &amp; Setup'!CK20)</f>
        <v>69</v>
      </c>
      <c r="BS91" s="86">
        <f>IF('Intro &amp; Setup'!CL20="", "", 'Intro &amp; Setup'!CL20)</f>
        <v>73</v>
      </c>
      <c r="BT91" s="86">
        <f>IF('Intro &amp; Setup'!CM20="", "", 'Intro &amp; Setup'!CM20)</f>
        <v>65</v>
      </c>
      <c r="BU91" s="87">
        <f>IF('Intro &amp; Setup'!CN20="", "", 'Intro &amp; Setup'!CN20)</f>
        <v>17</v>
      </c>
      <c r="BV91" s="89">
        <f>IF('Intro &amp; Setup'!CO20="", "", 'Intro &amp; Setup'!CO20)</f>
        <v>29</v>
      </c>
      <c r="BX91" s="7">
        <f t="shared" si="56"/>
        <v>13</v>
      </c>
      <c r="CN91" s="7" t="e">
        <f ca="1">IF($BC90=1, "X", IF($CN90="X", IF(COUNTIF($CN$10:$CN90, "X")&gt;=6, "", "X"), ""))</f>
        <v>#VALUE!</v>
      </c>
      <c r="CO91" s="7" t="e">
        <f ca="1">IF($BC90=1, "X", IF($CO90="X", IF(COUNTIF($CO$10:$CO90, "X")&gt;=12, "", "X"), ""))</f>
        <v>#VALUE!</v>
      </c>
      <c r="CQ91" s="23" t="e">
        <f t="shared" ca="1" si="58"/>
        <v>#VALUE!</v>
      </c>
      <c r="CR91" s="20" t="e">
        <f t="shared" ref="CR91:CR154" ca="1" si="60">IF($CN91="X", IF($BV91&lt;=10, IF(BO91&lt;4, 4, IF(BO91&gt;97, 97,BO91)), BO91), "")</f>
        <v>#VALUE!</v>
      </c>
      <c r="CS91" s="20" t="e">
        <f t="shared" ref="CS91:CS154" ca="1" si="61">IF($CN91="X", IF($BV91&lt;=10, IF(BP91&lt;4, 4, IF(BP91&gt;97, 97,BP91)), BP91), "")</f>
        <v>#VALUE!</v>
      </c>
      <c r="CT91" s="20" t="e">
        <f t="shared" ref="CT91:CT154" ca="1" si="62">IF($CN91="X", IF($BV91&lt;=10, IF(BQ91&lt;4, 4, IF(BQ91&gt;97, 97,BQ91)), BQ91), "")</f>
        <v>#VALUE!</v>
      </c>
      <c r="CU91" s="20" t="e">
        <f t="shared" ref="CU91:CU154" ca="1" si="63">IF($CN91="X", IF($BV91&lt;=10, IF(BR91&lt;4, 4, IF(BR91&gt;97, 97,BR91)), BR91), "")</f>
        <v>#VALUE!</v>
      </c>
      <c r="CV91" s="20" t="e">
        <f t="shared" ref="CV91:CV154" ca="1" si="64">IF($CN91="X", IF($BV91&lt;=10, IF(BS91&lt;4, 4, IF(BS91&gt;97, 97,BS91)), BS91), "")</f>
        <v>#VALUE!</v>
      </c>
      <c r="CW91" s="20" t="e">
        <f t="shared" ref="CW91:CW154" ca="1" si="65">IF($CN91="X", IF($BV91&lt;=10, IF(BT91&lt;4, 4, IF(BT91&gt;97, 97,BT91)), BT91), "")</f>
        <v>#VALUE!</v>
      </c>
      <c r="CX91" s="18" t="e">
        <f t="shared" ref="CX91:CX154" ca="1" si="66">IF($CN91="X", IF($BV91&lt;=10, IF(BU91&lt;4, 4, IF(BU91&gt;97, 97,BU91)), BU91), "")</f>
        <v>#VALUE!</v>
      </c>
      <c r="CZ91" s="23" t="e">
        <f t="shared" ca="1" si="59"/>
        <v>#VALUE!</v>
      </c>
      <c r="DA91" s="20" t="e">
        <f t="shared" ref="DA91:DA154" ca="1" si="67">IF($CO91="X", IF($BV91&lt;=10, IF(BO91&lt;4, 4, IF(BO91&gt;97, 97,BO91)), BO91), "")</f>
        <v>#VALUE!</v>
      </c>
      <c r="DB91" s="20" t="e">
        <f t="shared" ref="DB91:DB154" ca="1" si="68">IF($CO91="X", IF($BV91&lt;=10, IF(BP91&lt;4, 4, IF(BP91&gt;97, 97,BP91)), BP91), "")</f>
        <v>#VALUE!</v>
      </c>
      <c r="DC91" s="20" t="e">
        <f t="shared" ref="DC91:DC154" ca="1" si="69">IF($CO91="X", IF($BV91&lt;=10, IF(BQ91&lt;4, 4, IF(BQ91&gt;97, 97,BQ91)), BQ91), "")</f>
        <v>#VALUE!</v>
      </c>
      <c r="DD91" s="20" t="e">
        <f t="shared" ref="DD91:DD154" ca="1" si="70">IF($CO91="X", IF($BV91&lt;=10, IF(BR91&lt;4, 4, IF(BR91&gt;97, 97,BR91)), BR91), "")</f>
        <v>#VALUE!</v>
      </c>
      <c r="DE91" s="20" t="e">
        <f t="shared" ref="DE91:DE154" ca="1" si="71">IF($CO91="X", IF($BV91&lt;=10, IF(BS91&lt;4, 4, IF(BS91&gt;97, 97,BS91)), BS91), "")</f>
        <v>#VALUE!</v>
      </c>
      <c r="DF91" s="20" t="e">
        <f t="shared" ref="DF91:DF154" ca="1" si="72">IF($CO91="X", IF($BV91&lt;=10, IF(BT91&lt;4, 4, IF(BT91&gt;97, 97,BT91)), BT91), "")</f>
        <v>#VALUE!</v>
      </c>
      <c r="DG91" s="18" t="e">
        <f t="shared" ref="DG91:DG154" ca="1" si="73">IF($CO91="X", IF($BV91&lt;=10, IF(BU91&lt;4, 4, IF(BU91&gt;97, 97,BU91)), BU91), "")</f>
        <v>#VALUE!</v>
      </c>
    </row>
    <row r="92" spans="53:111" hidden="1" x14ac:dyDescent="0.55000000000000004">
      <c r="BA92" s="15" t="e">
        <f t="shared" si="57"/>
        <v>#VALUE!</v>
      </c>
      <c r="BB92" s="7" t="e">
        <f t="shared" si="54"/>
        <v>#VALUE!</v>
      </c>
      <c r="BC92" s="18" t="e">
        <f t="shared" ca="1" si="55"/>
        <v>#VALUE!</v>
      </c>
      <c r="BE92" s="23">
        <f t="shared" si="47"/>
        <v>18</v>
      </c>
      <c r="BF92" s="20">
        <f t="shared" si="48"/>
        <v>11</v>
      </c>
      <c r="BG92" s="20">
        <f t="shared" si="46"/>
        <v>5</v>
      </c>
      <c r="BH92" s="20">
        <f t="shared" si="49"/>
        <v>11</v>
      </c>
      <c r="BI92" s="20">
        <f t="shared" si="50"/>
        <v>19</v>
      </c>
      <c r="BJ92" s="20">
        <f t="shared" si="51"/>
        <v>2</v>
      </c>
      <c r="BK92" s="20">
        <f t="shared" si="52"/>
        <v>14</v>
      </c>
      <c r="BL92" s="18">
        <f t="shared" si="53"/>
        <v>17</v>
      </c>
      <c r="BN92" s="85">
        <f>IF('Intro &amp; Setup'!CG21="", "", 'Intro &amp; Setup'!CG21)</f>
        <v>6</v>
      </c>
      <c r="BO92" s="86">
        <f>IF('Intro &amp; Setup'!CH21="", "", 'Intro &amp; Setup'!CH21)</f>
        <v>49</v>
      </c>
      <c r="BP92" s="86">
        <f>IF('Intro &amp; Setup'!CI21="", "", 'Intro &amp; Setup'!CI21)</f>
        <v>80</v>
      </c>
      <c r="BQ92" s="86">
        <f>IF('Intro &amp; Setup'!CJ21="", "", 'Intro &amp; Setup'!CJ21)</f>
        <v>10</v>
      </c>
      <c r="BR92" s="86">
        <f>IF('Intro &amp; Setup'!CK21="", "", 'Intro &amp; Setup'!CK21)</f>
        <v>26</v>
      </c>
      <c r="BS92" s="86">
        <f>IF('Intro &amp; Setup'!CL21="", "", 'Intro &amp; Setup'!CL21)</f>
        <v>57</v>
      </c>
      <c r="BT92" s="86">
        <f>IF('Intro &amp; Setup'!CM21="", "", 'Intro &amp; Setup'!CM21)</f>
        <v>93</v>
      </c>
      <c r="BU92" s="87">
        <f>IF('Intro &amp; Setup'!CN21="", "", 'Intro &amp; Setup'!CN21)</f>
        <v>31</v>
      </c>
      <c r="BV92" s="89">
        <f>IF('Intro &amp; Setup'!CO21="", "", 'Intro &amp; Setup'!CO21)</f>
        <v>33</v>
      </c>
      <c r="BX92" s="7">
        <f t="shared" si="56"/>
        <v>12</v>
      </c>
      <c r="CN92" s="7" t="e">
        <f ca="1">IF($BC91=1, "X", IF($CN91="X", IF(COUNTIF($CN$10:$CN91, "X")&gt;=6, "", "X"), ""))</f>
        <v>#VALUE!</v>
      </c>
      <c r="CO92" s="7" t="e">
        <f ca="1">IF($BC91=1, "X", IF($CO91="X", IF(COUNTIF($CO$10:$CO91, "X")&gt;=12, "", "X"), ""))</f>
        <v>#VALUE!</v>
      </c>
      <c r="CQ92" s="23" t="e">
        <f t="shared" ca="1" si="58"/>
        <v>#VALUE!</v>
      </c>
      <c r="CR92" s="20" t="e">
        <f t="shared" ca="1" si="60"/>
        <v>#VALUE!</v>
      </c>
      <c r="CS92" s="20" t="e">
        <f t="shared" ca="1" si="61"/>
        <v>#VALUE!</v>
      </c>
      <c r="CT92" s="20" t="e">
        <f t="shared" ca="1" si="62"/>
        <v>#VALUE!</v>
      </c>
      <c r="CU92" s="20" t="e">
        <f t="shared" ca="1" si="63"/>
        <v>#VALUE!</v>
      </c>
      <c r="CV92" s="20" t="e">
        <f t="shared" ca="1" si="64"/>
        <v>#VALUE!</v>
      </c>
      <c r="CW92" s="20" t="e">
        <f t="shared" ca="1" si="65"/>
        <v>#VALUE!</v>
      </c>
      <c r="CX92" s="18" t="e">
        <f t="shared" ca="1" si="66"/>
        <v>#VALUE!</v>
      </c>
      <c r="CZ92" s="23" t="e">
        <f t="shared" ca="1" si="59"/>
        <v>#VALUE!</v>
      </c>
      <c r="DA92" s="20" t="e">
        <f t="shared" ca="1" si="67"/>
        <v>#VALUE!</v>
      </c>
      <c r="DB92" s="20" t="e">
        <f t="shared" ca="1" si="68"/>
        <v>#VALUE!</v>
      </c>
      <c r="DC92" s="20" t="e">
        <f t="shared" ca="1" si="69"/>
        <v>#VALUE!</v>
      </c>
      <c r="DD92" s="20" t="e">
        <f t="shared" ca="1" si="70"/>
        <v>#VALUE!</v>
      </c>
      <c r="DE92" s="20" t="e">
        <f t="shared" ca="1" si="71"/>
        <v>#VALUE!</v>
      </c>
      <c r="DF92" s="20" t="e">
        <f t="shared" ca="1" si="72"/>
        <v>#VALUE!</v>
      </c>
      <c r="DG92" s="18" t="e">
        <f t="shared" ca="1" si="73"/>
        <v>#VALUE!</v>
      </c>
    </row>
    <row r="93" spans="53:111" hidden="1" x14ac:dyDescent="0.55000000000000004">
      <c r="BA93" s="15" t="e">
        <f t="shared" si="57"/>
        <v>#VALUE!</v>
      </c>
      <c r="BB93" s="7" t="e">
        <f t="shared" si="54"/>
        <v>#VALUE!</v>
      </c>
      <c r="BC93" s="18" t="e">
        <f t="shared" ca="1" si="55"/>
        <v>#VALUE!</v>
      </c>
      <c r="BE93" s="23">
        <f t="shared" si="47"/>
        <v>17</v>
      </c>
      <c r="BF93" s="20">
        <f t="shared" si="48"/>
        <v>13</v>
      </c>
      <c r="BG93" s="20">
        <f t="shared" si="46"/>
        <v>4</v>
      </c>
      <c r="BH93" s="20">
        <f t="shared" si="49"/>
        <v>12</v>
      </c>
      <c r="BI93" s="20">
        <f t="shared" si="50"/>
        <v>19</v>
      </c>
      <c r="BJ93" s="20">
        <f t="shared" si="51"/>
        <v>3</v>
      </c>
      <c r="BK93" s="20">
        <f t="shared" si="52"/>
        <v>13</v>
      </c>
      <c r="BL93" s="18">
        <f t="shared" si="53"/>
        <v>18</v>
      </c>
      <c r="BN93" s="85">
        <f>IF('Intro &amp; Setup'!CG22="", "", 'Intro &amp; Setup'!CG22)</f>
        <v>36</v>
      </c>
      <c r="BO93" s="86">
        <f>IF('Intro &amp; Setup'!CH22="", "", 'Intro &amp; Setup'!CH22)</f>
        <v>98</v>
      </c>
      <c r="BP93" s="86">
        <f>IF('Intro &amp; Setup'!CI22="", "", 'Intro &amp; Setup'!CI22)</f>
        <v>24</v>
      </c>
      <c r="BQ93" s="86">
        <f>IF('Intro &amp; Setup'!CJ22="", "", 'Intro &amp; Setup'!CJ22)</f>
        <v>83</v>
      </c>
      <c r="BR93" s="86">
        <f>IF('Intro &amp; Setup'!CK22="", "", 'Intro &amp; Setup'!CK22)</f>
        <v>45</v>
      </c>
      <c r="BS93" s="86">
        <f>IF('Intro &amp; Setup'!CL22="", "", 'Intro &amp; Setup'!CL22)</f>
        <v>84</v>
      </c>
      <c r="BT93" s="86">
        <f>IF('Intro &amp; Setup'!CM22="", "", 'Intro &amp; Setup'!CM22)</f>
        <v>37</v>
      </c>
      <c r="BU93" s="87">
        <f>IF('Intro &amp; Setup'!CN22="", "", 'Intro &amp; Setup'!CN22)</f>
        <v>88</v>
      </c>
      <c r="BV93" s="89">
        <f>IF('Intro &amp; Setup'!CO22="", "", 'Intro &amp; Setup'!CO22)</f>
        <v>38</v>
      </c>
      <c r="BX93" s="7">
        <f t="shared" si="56"/>
        <v>12</v>
      </c>
      <c r="CN93" s="7" t="e">
        <f ca="1">IF($BC92=1, "X", IF($CN92="X", IF(COUNTIF($CN$10:$CN92, "X")&gt;=6, "", "X"), ""))</f>
        <v>#VALUE!</v>
      </c>
      <c r="CO93" s="7" t="e">
        <f ca="1">IF($BC92=1, "X", IF($CO92="X", IF(COUNTIF($CO$10:$CO92, "X")&gt;=12, "", "X"), ""))</f>
        <v>#VALUE!</v>
      </c>
      <c r="CQ93" s="23" t="e">
        <f t="shared" ca="1" si="58"/>
        <v>#VALUE!</v>
      </c>
      <c r="CR93" s="20" t="e">
        <f t="shared" ca="1" si="60"/>
        <v>#VALUE!</v>
      </c>
      <c r="CS93" s="20" t="e">
        <f t="shared" ca="1" si="61"/>
        <v>#VALUE!</v>
      </c>
      <c r="CT93" s="20" t="e">
        <f t="shared" ca="1" si="62"/>
        <v>#VALUE!</v>
      </c>
      <c r="CU93" s="20" t="e">
        <f t="shared" ca="1" si="63"/>
        <v>#VALUE!</v>
      </c>
      <c r="CV93" s="20" t="e">
        <f t="shared" ca="1" si="64"/>
        <v>#VALUE!</v>
      </c>
      <c r="CW93" s="20" t="e">
        <f t="shared" ca="1" si="65"/>
        <v>#VALUE!</v>
      </c>
      <c r="CX93" s="18" t="e">
        <f t="shared" ca="1" si="66"/>
        <v>#VALUE!</v>
      </c>
      <c r="CZ93" s="23" t="e">
        <f t="shared" ca="1" si="59"/>
        <v>#VALUE!</v>
      </c>
      <c r="DA93" s="20" t="e">
        <f t="shared" ca="1" si="67"/>
        <v>#VALUE!</v>
      </c>
      <c r="DB93" s="20" t="e">
        <f t="shared" ca="1" si="68"/>
        <v>#VALUE!</v>
      </c>
      <c r="DC93" s="20" t="e">
        <f t="shared" ca="1" si="69"/>
        <v>#VALUE!</v>
      </c>
      <c r="DD93" s="20" t="e">
        <f t="shared" ca="1" si="70"/>
        <v>#VALUE!</v>
      </c>
      <c r="DE93" s="20" t="e">
        <f t="shared" ca="1" si="71"/>
        <v>#VALUE!</v>
      </c>
      <c r="DF93" s="20" t="e">
        <f t="shared" ca="1" si="72"/>
        <v>#VALUE!</v>
      </c>
      <c r="DG93" s="18" t="e">
        <f t="shared" ca="1" si="73"/>
        <v>#VALUE!</v>
      </c>
    </row>
    <row r="94" spans="53:111" hidden="1" x14ac:dyDescent="0.55000000000000004">
      <c r="BA94" s="15" t="e">
        <f t="shared" si="57"/>
        <v>#VALUE!</v>
      </c>
      <c r="BB94" s="7" t="e">
        <f t="shared" si="54"/>
        <v>#VALUE!</v>
      </c>
      <c r="BC94" s="18" t="e">
        <f t="shared" ca="1" si="55"/>
        <v>#VALUE!</v>
      </c>
      <c r="BE94" s="23">
        <f t="shared" si="47"/>
        <v>18</v>
      </c>
      <c r="BF94" s="20">
        <f t="shared" si="48"/>
        <v>15</v>
      </c>
      <c r="BG94" s="20">
        <f t="shared" si="46"/>
        <v>4</v>
      </c>
      <c r="BH94" s="20">
        <f t="shared" si="49"/>
        <v>10</v>
      </c>
      <c r="BI94" s="20">
        <f t="shared" si="50"/>
        <v>19</v>
      </c>
      <c r="BJ94" s="20">
        <f t="shared" si="51"/>
        <v>3</v>
      </c>
      <c r="BK94" s="20">
        <f t="shared" si="52"/>
        <v>12</v>
      </c>
      <c r="BL94" s="18">
        <f t="shared" si="53"/>
        <v>17</v>
      </c>
      <c r="BN94" s="85">
        <f>IF('Intro &amp; Setup'!CG23="", "", 'Intro &amp; Setup'!CG23)</f>
        <v>89</v>
      </c>
      <c r="BO94" s="86">
        <f>IF('Intro &amp; Setup'!CH23="", "", 'Intro &amp; Setup'!CH23)</f>
        <v>99</v>
      </c>
      <c r="BP94" s="86">
        <f>IF('Intro &amp; Setup'!CI23="", "", 'Intro &amp; Setup'!CI23)</f>
        <v>55</v>
      </c>
      <c r="BQ94" s="86">
        <f>IF('Intro &amp; Setup'!CJ23="", "", 'Intro &amp; Setup'!CJ23)</f>
        <v>4</v>
      </c>
      <c r="BR94" s="86">
        <f>IF('Intro &amp; Setup'!CK23="", "", 'Intro &amp; Setup'!CK23)</f>
        <v>43</v>
      </c>
      <c r="BS94" s="86">
        <f>IF('Intro &amp; Setup'!CL23="", "", 'Intro &amp; Setup'!CL23)</f>
        <v>62</v>
      </c>
      <c r="BT94" s="86">
        <f>IF('Intro &amp; Setup'!CM23="", "", 'Intro &amp; Setup'!CM23)</f>
        <v>28</v>
      </c>
      <c r="BU94" s="87">
        <f>IF('Intro &amp; Setup'!CN23="", "", 'Intro &amp; Setup'!CN23)</f>
        <v>28</v>
      </c>
      <c r="BV94" s="89">
        <f>IF('Intro &amp; Setup'!CO23="", "", 'Intro &amp; Setup'!CO23)</f>
        <v>22</v>
      </c>
      <c r="BX94" s="7">
        <f t="shared" si="56"/>
        <v>12</v>
      </c>
      <c r="CN94" s="7" t="e">
        <f ca="1">IF($BC93=1, "X", IF($CN93="X", IF(COUNTIF($CN$10:$CN93, "X")&gt;=6, "", "X"), ""))</f>
        <v>#VALUE!</v>
      </c>
      <c r="CO94" s="7" t="e">
        <f ca="1">IF($BC93=1, "X", IF($CO93="X", IF(COUNTIF($CO$10:$CO93, "X")&gt;=12, "", "X"), ""))</f>
        <v>#VALUE!</v>
      </c>
      <c r="CQ94" s="23" t="e">
        <f t="shared" ca="1" si="58"/>
        <v>#VALUE!</v>
      </c>
      <c r="CR94" s="20" t="e">
        <f t="shared" ca="1" si="60"/>
        <v>#VALUE!</v>
      </c>
      <c r="CS94" s="20" t="e">
        <f t="shared" ca="1" si="61"/>
        <v>#VALUE!</v>
      </c>
      <c r="CT94" s="20" t="e">
        <f t="shared" ca="1" si="62"/>
        <v>#VALUE!</v>
      </c>
      <c r="CU94" s="20" t="e">
        <f t="shared" ca="1" si="63"/>
        <v>#VALUE!</v>
      </c>
      <c r="CV94" s="20" t="e">
        <f t="shared" ca="1" si="64"/>
        <v>#VALUE!</v>
      </c>
      <c r="CW94" s="20" t="e">
        <f t="shared" ca="1" si="65"/>
        <v>#VALUE!</v>
      </c>
      <c r="CX94" s="18" t="e">
        <f t="shared" ca="1" si="66"/>
        <v>#VALUE!</v>
      </c>
      <c r="CZ94" s="23" t="e">
        <f t="shared" ca="1" si="59"/>
        <v>#VALUE!</v>
      </c>
      <c r="DA94" s="20" t="e">
        <f t="shared" ca="1" si="67"/>
        <v>#VALUE!</v>
      </c>
      <c r="DB94" s="20" t="e">
        <f t="shared" ca="1" si="68"/>
        <v>#VALUE!</v>
      </c>
      <c r="DC94" s="20" t="e">
        <f t="shared" ca="1" si="69"/>
        <v>#VALUE!</v>
      </c>
      <c r="DD94" s="20" t="e">
        <f t="shared" ca="1" si="70"/>
        <v>#VALUE!</v>
      </c>
      <c r="DE94" s="20" t="e">
        <f t="shared" ca="1" si="71"/>
        <v>#VALUE!</v>
      </c>
      <c r="DF94" s="20" t="e">
        <f t="shared" ca="1" si="72"/>
        <v>#VALUE!</v>
      </c>
      <c r="DG94" s="18" t="e">
        <f t="shared" ca="1" si="73"/>
        <v>#VALUE!</v>
      </c>
    </row>
    <row r="95" spans="53:111" hidden="1" x14ac:dyDescent="0.55000000000000004">
      <c r="BA95" s="15" t="e">
        <f t="shared" si="57"/>
        <v>#VALUE!</v>
      </c>
      <c r="BB95" s="7" t="e">
        <f t="shared" si="54"/>
        <v>#VALUE!</v>
      </c>
      <c r="BC95" s="18" t="e">
        <f t="shared" ca="1" si="55"/>
        <v>#VALUE!</v>
      </c>
      <c r="BE95" s="23">
        <f t="shared" si="47"/>
        <v>19</v>
      </c>
      <c r="BF95" s="20">
        <f t="shared" si="48"/>
        <v>13</v>
      </c>
      <c r="BG95" s="20">
        <f t="shared" si="46"/>
        <v>4</v>
      </c>
      <c r="BH95" s="20">
        <f t="shared" si="49"/>
        <v>9</v>
      </c>
      <c r="BI95" s="20">
        <f t="shared" si="50"/>
        <v>17</v>
      </c>
      <c r="BJ95" s="20">
        <f t="shared" si="51"/>
        <v>5</v>
      </c>
      <c r="BK95" s="20">
        <f t="shared" si="52"/>
        <v>11</v>
      </c>
      <c r="BL95" s="18">
        <f t="shared" si="53"/>
        <v>16</v>
      </c>
      <c r="BN95" s="85">
        <f>IF('Intro &amp; Setup'!CG24="", "", 'Intro &amp; Setup'!CG24)</f>
        <v>76</v>
      </c>
      <c r="BO95" s="86">
        <f>IF('Intro &amp; Setup'!CH24="", "", 'Intro &amp; Setup'!CH24)</f>
        <v>7</v>
      </c>
      <c r="BP95" s="86">
        <f>IF('Intro &amp; Setup'!CI24="", "", 'Intro &amp; Setup'!CI24)</f>
        <v>48</v>
      </c>
      <c r="BQ95" s="86">
        <f>IF('Intro &amp; Setup'!CJ24="", "", 'Intro &amp; Setup'!CJ24)</f>
        <v>36</v>
      </c>
      <c r="BR95" s="86">
        <f>IF('Intro &amp; Setup'!CK24="", "", 'Intro &amp; Setup'!CK24)</f>
        <v>6</v>
      </c>
      <c r="BS95" s="86">
        <f>IF('Intro &amp; Setup'!CL24="", "", 'Intro &amp; Setup'!CL24)</f>
        <v>91</v>
      </c>
      <c r="BT95" s="86">
        <f>IF('Intro &amp; Setup'!CM24="", "", 'Intro &amp; Setup'!CM24)</f>
        <v>35</v>
      </c>
      <c r="BU95" s="87">
        <f>IF('Intro &amp; Setup'!CN24="", "", 'Intro &amp; Setup'!CN24)</f>
        <v>22</v>
      </c>
      <c r="BV95" s="89">
        <f>IF('Intro &amp; Setup'!CO24="", "", 'Intro &amp; Setup'!CO24)</f>
        <v>97</v>
      </c>
      <c r="BX95" s="7">
        <f t="shared" si="56"/>
        <v>12</v>
      </c>
      <c r="CN95" s="7" t="e">
        <f ca="1">IF($BC94=1, "X", IF($CN94="X", IF(COUNTIF($CN$10:$CN94, "X")&gt;=6, "", "X"), ""))</f>
        <v>#VALUE!</v>
      </c>
      <c r="CO95" s="7" t="e">
        <f ca="1">IF($BC94=1, "X", IF($CO94="X", IF(COUNTIF($CO$10:$CO94, "X")&gt;=12, "", "X"), ""))</f>
        <v>#VALUE!</v>
      </c>
      <c r="CQ95" s="23" t="e">
        <f t="shared" ca="1" si="58"/>
        <v>#VALUE!</v>
      </c>
      <c r="CR95" s="20" t="e">
        <f t="shared" ca="1" si="60"/>
        <v>#VALUE!</v>
      </c>
      <c r="CS95" s="20" t="e">
        <f t="shared" ca="1" si="61"/>
        <v>#VALUE!</v>
      </c>
      <c r="CT95" s="20" t="e">
        <f t="shared" ca="1" si="62"/>
        <v>#VALUE!</v>
      </c>
      <c r="CU95" s="20" t="e">
        <f t="shared" ca="1" si="63"/>
        <v>#VALUE!</v>
      </c>
      <c r="CV95" s="20" t="e">
        <f t="shared" ca="1" si="64"/>
        <v>#VALUE!</v>
      </c>
      <c r="CW95" s="20" t="e">
        <f t="shared" ca="1" si="65"/>
        <v>#VALUE!</v>
      </c>
      <c r="CX95" s="18" t="e">
        <f t="shared" ca="1" si="66"/>
        <v>#VALUE!</v>
      </c>
      <c r="CZ95" s="23" t="e">
        <f t="shared" ca="1" si="59"/>
        <v>#VALUE!</v>
      </c>
      <c r="DA95" s="20" t="e">
        <f t="shared" ca="1" si="67"/>
        <v>#VALUE!</v>
      </c>
      <c r="DB95" s="20" t="e">
        <f t="shared" ca="1" si="68"/>
        <v>#VALUE!</v>
      </c>
      <c r="DC95" s="20" t="e">
        <f t="shared" ca="1" si="69"/>
        <v>#VALUE!</v>
      </c>
      <c r="DD95" s="20" t="e">
        <f t="shared" ca="1" si="70"/>
        <v>#VALUE!</v>
      </c>
      <c r="DE95" s="20" t="e">
        <f t="shared" ca="1" si="71"/>
        <v>#VALUE!</v>
      </c>
      <c r="DF95" s="20" t="e">
        <f t="shared" ca="1" si="72"/>
        <v>#VALUE!</v>
      </c>
      <c r="DG95" s="18" t="e">
        <f t="shared" ca="1" si="73"/>
        <v>#VALUE!</v>
      </c>
    </row>
    <row r="96" spans="53:111" hidden="1" x14ac:dyDescent="0.55000000000000004">
      <c r="BA96" s="15" t="e">
        <f t="shared" si="57"/>
        <v>#VALUE!</v>
      </c>
      <c r="BB96" s="7" t="e">
        <f t="shared" si="54"/>
        <v>#VALUE!</v>
      </c>
      <c r="BC96" s="18" t="e">
        <f t="shared" ca="1" si="55"/>
        <v>#VALUE!</v>
      </c>
      <c r="BE96" s="23">
        <f t="shared" si="47"/>
        <v>20</v>
      </c>
      <c r="BF96" s="20">
        <f t="shared" si="48"/>
        <v>14</v>
      </c>
      <c r="BG96" s="20">
        <f t="shared" si="46"/>
        <v>6</v>
      </c>
      <c r="BH96" s="20">
        <f t="shared" si="49"/>
        <v>9</v>
      </c>
      <c r="BI96" s="20">
        <f t="shared" si="50"/>
        <v>16</v>
      </c>
      <c r="BJ96" s="20">
        <f t="shared" si="51"/>
        <v>3</v>
      </c>
      <c r="BK96" s="20">
        <f t="shared" si="52"/>
        <v>10</v>
      </c>
      <c r="BL96" s="18">
        <f t="shared" si="53"/>
        <v>15</v>
      </c>
      <c r="BN96" s="85">
        <f>IF('Intro &amp; Setup'!CG25="", "", 'Intro &amp; Setup'!CG25)</f>
        <v>73</v>
      </c>
      <c r="BO96" s="86">
        <f>IF('Intro &amp; Setup'!CH25="", "", 'Intro &amp; Setup'!CH25)</f>
        <v>78</v>
      </c>
      <c r="BP96" s="86">
        <f>IF('Intro &amp; Setup'!CI25="", "", 'Intro &amp; Setup'!CI25)</f>
        <v>99</v>
      </c>
      <c r="BQ96" s="86">
        <f>IF('Intro &amp; Setup'!CJ25="", "", 'Intro &amp; Setup'!CJ25)</f>
        <v>38</v>
      </c>
      <c r="BR96" s="86">
        <f>IF('Intro &amp; Setup'!CK25="", "", 'Intro &amp; Setup'!CK25)</f>
        <v>25</v>
      </c>
      <c r="BS96" s="86">
        <f>IF('Intro &amp; Setup'!CL25="", "", 'Intro &amp; Setup'!CL25)</f>
        <v>6</v>
      </c>
      <c r="BT96" s="86">
        <f>IF('Intro &amp; Setup'!CM25="", "", 'Intro &amp; Setup'!CM25)</f>
        <v>25</v>
      </c>
      <c r="BU96" s="87">
        <f>IF('Intro &amp; Setup'!CN25="", "", 'Intro &amp; Setup'!CN25)</f>
        <v>36</v>
      </c>
      <c r="BV96" s="89">
        <f>IF('Intro &amp; Setup'!CO25="", "", 'Intro &amp; Setup'!CO25)</f>
        <v>26</v>
      </c>
      <c r="BX96" s="7">
        <f t="shared" si="56"/>
        <v>12</v>
      </c>
      <c r="CN96" s="7" t="e">
        <f ca="1">IF($BC95=1, "X", IF($CN95="X", IF(COUNTIF($CN$10:$CN95, "X")&gt;=6, "", "X"), ""))</f>
        <v>#VALUE!</v>
      </c>
      <c r="CO96" s="7" t="e">
        <f ca="1">IF($BC95=1, "X", IF($CO95="X", IF(COUNTIF($CO$10:$CO95, "X")&gt;=12, "", "X"), ""))</f>
        <v>#VALUE!</v>
      </c>
      <c r="CQ96" s="23" t="e">
        <f t="shared" ca="1" si="58"/>
        <v>#VALUE!</v>
      </c>
      <c r="CR96" s="20" t="e">
        <f t="shared" ca="1" si="60"/>
        <v>#VALUE!</v>
      </c>
      <c r="CS96" s="20" t="e">
        <f t="shared" ca="1" si="61"/>
        <v>#VALUE!</v>
      </c>
      <c r="CT96" s="20" t="e">
        <f t="shared" ca="1" si="62"/>
        <v>#VALUE!</v>
      </c>
      <c r="CU96" s="20" t="e">
        <f t="shared" ca="1" si="63"/>
        <v>#VALUE!</v>
      </c>
      <c r="CV96" s="20" t="e">
        <f t="shared" ca="1" si="64"/>
        <v>#VALUE!</v>
      </c>
      <c r="CW96" s="20" t="e">
        <f t="shared" ca="1" si="65"/>
        <v>#VALUE!</v>
      </c>
      <c r="CX96" s="18" t="e">
        <f t="shared" ca="1" si="66"/>
        <v>#VALUE!</v>
      </c>
      <c r="CZ96" s="23" t="e">
        <f t="shared" ca="1" si="59"/>
        <v>#VALUE!</v>
      </c>
      <c r="DA96" s="20" t="e">
        <f t="shared" ca="1" si="67"/>
        <v>#VALUE!</v>
      </c>
      <c r="DB96" s="20" t="e">
        <f t="shared" ca="1" si="68"/>
        <v>#VALUE!</v>
      </c>
      <c r="DC96" s="20" t="e">
        <f t="shared" ca="1" si="69"/>
        <v>#VALUE!</v>
      </c>
      <c r="DD96" s="20" t="e">
        <f t="shared" ca="1" si="70"/>
        <v>#VALUE!</v>
      </c>
      <c r="DE96" s="20" t="e">
        <f t="shared" ca="1" si="71"/>
        <v>#VALUE!</v>
      </c>
      <c r="DF96" s="20" t="e">
        <f t="shared" ca="1" si="72"/>
        <v>#VALUE!</v>
      </c>
      <c r="DG96" s="18" t="e">
        <f t="shared" ca="1" si="73"/>
        <v>#VALUE!</v>
      </c>
    </row>
    <row r="97" spans="53:111" hidden="1" x14ac:dyDescent="0.55000000000000004">
      <c r="BA97" s="15" t="e">
        <f t="shared" si="57"/>
        <v>#VALUE!</v>
      </c>
      <c r="BB97" s="7" t="e">
        <f t="shared" si="54"/>
        <v>#VALUE!</v>
      </c>
      <c r="BC97" s="18" t="e">
        <f t="shared" ca="1" si="55"/>
        <v>#VALUE!</v>
      </c>
      <c r="BE97" s="23">
        <f t="shared" si="47"/>
        <v>20</v>
      </c>
      <c r="BF97" s="20">
        <f t="shared" si="48"/>
        <v>13</v>
      </c>
      <c r="BG97" s="20">
        <f t="shared" si="46"/>
        <v>7</v>
      </c>
      <c r="BH97" s="20">
        <f t="shared" si="49"/>
        <v>10</v>
      </c>
      <c r="BI97" s="20">
        <f t="shared" si="50"/>
        <v>16</v>
      </c>
      <c r="BJ97" s="20">
        <f t="shared" si="51"/>
        <v>3</v>
      </c>
      <c r="BK97" s="20">
        <f t="shared" si="52"/>
        <v>10</v>
      </c>
      <c r="BL97" s="18">
        <f t="shared" si="53"/>
        <v>14</v>
      </c>
      <c r="BN97" s="85">
        <f>IF('Intro &amp; Setup'!CG26="", "", 'Intro &amp; Setup'!CG26)</f>
        <v>60</v>
      </c>
      <c r="BO97" s="86">
        <f>IF('Intro &amp; Setup'!CH26="", "", 'Intro &amp; Setup'!CH26)</f>
        <v>23</v>
      </c>
      <c r="BP97" s="86">
        <f>IF('Intro &amp; Setup'!CI26="", "", 'Intro &amp; Setup'!CI26)</f>
        <v>76</v>
      </c>
      <c r="BQ97" s="86">
        <f>IF('Intro &amp; Setup'!CJ26="", "", 'Intro &amp; Setup'!CJ26)</f>
        <v>87</v>
      </c>
      <c r="BR97" s="86">
        <f>IF('Intro &amp; Setup'!CK26="", "", 'Intro &amp; Setup'!CK26)</f>
        <v>47</v>
      </c>
      <c r="BS97" s="86">
        <f>IF('Intro &amp; Setup'!CL26="", "", 'Intro &amp; Setup'!CL26)</f>
        <v>42</v>
      </c>
      <c r="BT97" s="86">
        <f>IF('Intro &amp; Setup'!CM26="", "", 'Intro &amp; Setup'!CM26)</f>
        <v>50</v>
      </c>
      <c r="BU97" s="87">
        <f>IF('Intro &amp; Setup'!CN26="", "", 'Intro &amp; Setup'!CN26)</f>
        <v>37</v>
      </c>
      <c r="BV97" s="89">
        <f>IF('Intro &amp; Setup'!CO26="", "", 'Intro &amp; Setup'!CO26)</f>
        <v>18</v>
      </c>
      <c r="BX97" s="7">
        <f t="shared" si="56"/>
        <v>12</v>
      </c>
      <c r="CN97" s="7" t="e">
        <f ca="1">IF($BC96=1, "X", IF($CN96="X", IF(COUNTIF($CN$10:$CN96, "X")&gt;=6, "", "X"), ""))</f>
        <v>#VALUE!</v>
      </c>
      <c r="CO97" s="7" t="e">
        <f ca="1">IF($BC96=1, "X", IF($CO96="X", IF(COUNTIF($CO$10:$CO96, "X")&gt;=12, "", "X"), ""))</f>
        <v>#VALUE!</v>
      </c>
      <c r="CQ97" s="23" t="e">
        <f t="shared" ca="1" si="58"/>
        <v>#VALUE!</v>
      </c>
      <c r="CR97" s="20" t="e">
        <f t="shared" ca="1" si="60"/>
        <v>#VALUE!</v>
      </c>
      <c r="CS97" s="20" t="e">
        <f t="shared" ca="1" si="61"/>
        <v>#VALUE!</v>
      </c>
      <c r="CT97" s="20" t="e">
        <f t="shared" ca="1" si="62"/>
        <v>#VALUE!</v>
      </c>
      <c r="CU97" s="20" t="e">
        <f t="shared" ca="1" si="63"/>
        <v>#VALUE!</v>
      </c>
      <c r="CV97" s="20" t="e">
        <f t="shared" ca="1" si="64"/>
        <v>#VALUE!</v>
      </c>
      <c r="CW97" s="20" t="e">
        <f t="shared" ca="1" si="65"/>
        <v>#VALUE!</v>
      </c>
      <c r="CX97" s="18" t="e">
        <f t="shared" ca="1" si="66"/>
        <v>#VALUE!</v>
      </c>
      <c r="CZ97" s="23" t="e">
        <f t="shared" ca="1" si="59"/>
        <v>#VALUE!</v>
      </c>
      <c r="DA97" s="20" t="e">
        <f t="shared" ca="1" si="67"/>
        <v>#VALUE!</v>
      </c>
      <c r="DB97" s="20" t="e">
        <f t="shared" ca="1" si="68"/>
        <v>#VALUE!</v>
      </c>
      <c r="DC97" s="20" t="e">
        <f t="shared" ca="1" si="69"/>
        <v>#VALUE!</v>
      </c>
      <c r="DD97" s="20" t="e">
        <f t="shared" ca="1" si="70"/>
        <v>#VALUE!</v>
      </c>
      <c r="DE97" s="20" t="e">
        <f t="shared" ca="1" si="71"/>
        <v>#VALUE!</v>
      </c>
      <c r="DF97" s="20" t="e">
        <f t="shared" ca="1" si="72"/>
        <v>#VALUE!</v>
      </c>
      <c r="DG97" s="18" t="e">
        <f t="shared" ca="1" si="73"/>
        <v>#VALUE!</v>
      </c>
    </row>
    <row r="98" spans="53:111" hidden="1" x14ac:dyDescent="0.55000000000000004">
      <c r="BA98" s="15" t="e">
        <f t="shared" si="57"/>
        <v>#VALUE!</v>
      </c>
      <c r="BB98" s="7" t="e">
        <f t="shared" si="54"/>
        <v>#VALUE!</v>
      </c>
      <c r="BC98" s="18" t="e">
        <f t="shared" ca="1" si="55"/>
        <v>#VALUE!</v>
      </c>
      <c r="BE98" s="23">
        <f t="shared" si="47"/>
        <v>19</v>
      </c>
      <c r="BF98" s="20">
        <f t="shared" si="48"/>
        <v>14</v>
      </c>
      <c r="BG98" s="20">
        <f t="shared" si="46"/>
        <v>7</v>
      </c>
      <c r="BH98" s="20">
        <f t="shared" si="49"/>
        <v>12</v>
      </c>
      <c r="BI98" s="20">
        <f t="shared" si="50"/>
        <v>17</v>
      </c>
      <c r="BJ98" s="20">
        <f t="shared" si="51"/>
        <v>2</v>
      </c>
      <c r="BK98" s="20">
        <f t="shared" si="52"/>
        <v>8</v>
      </c>
      <c r="BL98" s="18">
        <f t="shared" si="53"/>
        <v>13</v>
      </c>
      <c r="BN98" s="85">
        <f>IF('Intro &amp; Setup'!CG27="", "", 'Intro &amp; Setup'!CG27)</f>
        <v>20</v>
      </c>
      <c r="BO98" s="86">
        <f>IF('Intro &amp; Setup'!CH27="", "", 'Intro &amp; Setup'!CH27)</f>
        <v>83</v>
      </c>
      <c r="BP98" s="86">
        <f>IF('Intro &amp; Setup'!CI27="", "", 'Intro &amp; Setup'!CI27)</f>
        <v>45</v>
      </c>
      <c r="BQ98" s="86">
        <f>IF('Intro &amp; Setup'!CJ27="", "", 'Intro &amp; Setup'!CJ27)</f>
        <v>98</v>
      </c>
      <c r="BR98" s="86">
        <f>IF('Intro &amp; Setup'!CK27="", "", 'Intro &amp; Setup'!CK27)</f>
        <v>67</v>
      </c>
      <c r="BS98" s="86">
        <f>IF('Intro &amp; Setup'!CL27="", "", 'Intro &amp; Setup'!CL27)</f>
        <v>32</v>
      </c>
      <c r="BT98" s="86">
        <f>IF('Intro &amp; Setup'!CM27="", "", 'Intro &amp; Setup'!CM27)</f>
        <v>7</v>
      </c>
      <c r="BU98" s="87">
        <f>IF('Intro &amp; Setup'!CN27="", "", 'Intro &amp; Setup'!CN27)</f>
        <v>23</v>
      </c>
      <c r="BV98" s="89">
        <f>IF('Intro &amp; Setup'!CO27="", "", 'Intro &amp; Setup'!CO27)</f>
        <v>58</v>
      </c>
      <c r="BX98" s="7">
        <f t="shared" si="56"/>
        <v>12</v>
      </c>
      <c r="CN98" s="7" t="e">
        <f ca="1">IF($BC97=1, "X", IF($CN97="X", IF(COUNTIF($CN$10:$CN97, "X")&gt;=6, "", "X"), ""))</f>
        <v>#VALUE!</v>
      </c>
      <c r="CO98" s="7" t="e">
        <f ca="1">IF($BC97=1, "X", IF($CO97="X", IF(COUNTIF($CO$10:$CO97, "X")&gt;=12, "", "X"), ""))</f>
        <v>#VALUE!</v>
      </c>
      <c r="CQ98" s="23" t="e">
        <f t="shared" ca="1" si="58"/>
        <v>#VALUE!</v>
      </c>
      <c r="CR98" s="20" t="e">
        <f t="shared" ca="1" si="60"/>
        <v>#VALUE!</v>
      </c>
      <c r="CS98" s="20" t="e">
        <f t="shared" ca="1" si="61"/>
        <v>#VALUE!</v>
      </c>
      <c r="CT98" s="20" t="e">
        <f t="shared" ca="1" si="62"/>
        <v>#VALUE!</v>
      </c>
      <c r="CU98" s="20" t="e">
        <f t="shared" ca="1" si="63"/>
        <v>#VALUE!</v>
      </c>
      <c r="CV98" s="20" t="e">
        <f t="shared" ca="1" si="64"/>
        <v>#VALUE!</v>
      </c>
      <c r="CW98" s="20" t="e">
        <f t="shared" ca="1" si="65"/>
        <v>#VALUE!</v>
      </c>
      <c r="CX98" s="18" t="e">
        <f t="shared" ca="1" si="66"/>
        <v>#VALUE!</v>
      </c>
      <c r="CZ98" s="23" t="e">
        <f t="shared" ca="1" si="59"/>
        <v>#VALUE!</v>
      </c>
      <c r="DA98" s="20" t="e">
        <f t="shared" ca="1" si="67"/>
        <v>#VALUE!</v>
      </c>
      <c r="DB98" s="20" t="e">
        <f t="shared" ca="1" si="68"/>
        <v>#VALUE!</v>
      </c>
      <c r="DC98" s="20" t="e">
        <f t="shared" ca="1" si="69"/>
        <v>#VALUE!</v>
      </c>
      <c r="DD98" s="20" t="e">
        <f t="shared" ca="1" si="70"/>
        <v>#VALUE!</v>
      </c>
      <c r="DE98" s="20" t="e">
        <f t="shared" ca="1" si="71"/>
        <v>#VALUE!</v>
      </c>
      <c r="DF98" s="20" t="e">
        <f t="shared" ca="1" si="72"/>
        <v>#VALUE!</v>
      </c>
      <c r="DG98" s="18" t="e">
        <f t="shared" ca="1" si="73"/>
        <v>#VALUE!</v>
      </c>
    </row>
    <row r="99" spans="53:111" hidden="1" x14ac:dyDescent="0.55000000000000004">
      <c r="BA99" s="15" t="e">
        <f t="shared" si="57"/>
        <v>#VALUE!</v>
      </c>
      <c r="BB99" s="7" t="e">
        <f t="shared" si="54"/>
        <v>#VALUE!</v>
      </c>
      <c r="BC99" s="18" t="e">
        <f t="shared" ca="1" si="55"/>
        <v>#VALUE!</v>
      </c>
      <c r="BE99" s="23">
        <f t="shared" si="47"/>
        <v>19</v>
      </c>
      <c r="BF99" s="20">
        <f t="shared" si="48"/>
        <v>14</v>
      </c>
      <c r="BG99" s="20">
        <f t="shared" si="46"/>
        <v>8</v>
      </c>
      <c r="BH99" s="20">
        <f t="shared" si="49"/>
        <v>12</v>
      </c>
      <c r="BI99" s="20">
        <f t="shared" si="50"/>
        <v>16</v>
      </c>
      <c r="BJ99" s="20">
        <f t="shared" si="51"/>
        <v>3</v>
      </c>
      <c r="BK99" s="20">
        <f t="shared" si="52"/>
        <v>8</v>
      </c>
      <c r="BL99" s="18">
        <f t="shared" si="53"/>
        <v>12</v>
      </c>
      <c r="BN99" s="85">
        <f>IF('Intro &amp; Setup'!CG28="", "", 'Intro &amp; Setup'!CG28)</f>
        <v>59</v>
      </c>
      <c r="BO99" s="86">
        <f>IF('Intro &amp; Setup'!CH28="", "", 'Intro &amp; Setup'!CH28)</f>
        <v>48</v>
      </c>
      <c r="BP99" s="86">
        <f>IF('Intro &amp; Setup'!CI28="", "", 'Intro &amp; Setup'!CI28)</f>
        <v>64</v>
      </c>
      <c r="BQ99" s="86">
        <f>IF('Intro &amp; Setup'!CJ28="", "", 'Intro &amp; Setup'!CJ28)</f>
        <v>60</v>
      </c>
      <c r="BR99" s="86">
        <f>IF('Intro &amp; Setup'!CK28="", "", 'Intro &amp; Setup'!CK28)</f>
        <v>16</v>
      </c>
      <c r="BS99" s="86">
        <f>IF('Intro &amp; Setup'!CL28="", "", 'Intro &amp; Setup'!CL28)</f>
        <v>80</v>
      </c>
      <c r="BT99" s="86">
        <f>IF('Intro &amp; Setup'!CM28="", "", 'Intro &amp; Setup'!CM28)</f>
        <v>54</v>
      </c>
      <c r="BU99" s="87">
        <f>IF('Intro &amp; Setup'!CN28="", "", 'Intro &amp; Setup'!CN28)</f>
        <v>22</v>
      </c>
      <c r="BV99" s="89">
        <f>IF('Intro &amp; Setup'!CO28="", "", 'Intro &amp; Setup'!CO28)</f>
        <v>77</v>
      </c>
      <c r="BX99" s="7">
        <f t="shared" si="56"/>
        <v>12</v>
      </c>
      <c r="CN99" s="7" t="e">
        <f ca="1">IF($BC98=1, "X", IF($CN98="X", IF(COUNTIF($CN$10:$CN98, "X")&gt;=6, "", "X"), ""))</f>
        <v>#VALUE!</v>
      </c>
      <c r="CO99" s="7" t="e">
        <f ca="1">IF($BC98=1, "X", IF($CO98="X", IF(COUNTIF($CO$10:$CO98, "X")&gt;=12, "", "X"), ""))</f>
        <v>#VALUE!</v>
      </c>
      <c r="CQ99" s="23" t="e">
        <f t="shared" ca="1" si="58"/>
        <v>#VALUE!</v>
      </c>
      <c r="CR99" s="20" t="e">
        <f t="shared" ca="1" si="60"/>
        <v>#VALUE!</v>
      </c>
      <c r="CS99" s="20" t="e">
        <f t="shared" ca="1" si="61"/>
        <v>#VALUE!</v>
      </c>
      <c r="CT99" s="20" t="e">
        <f t="shared" ca="1" si="62"/>
        <v>#VALUE!</v>
      </c>
      <c r="CU99" s="20" t="e">
        <f t="shared" ca="1" si="63"/>
        <v>#VALUE!</v>
      </c>
      <c r="CV99" s="20" t="e">
        <f t="shared" ca="1" si="64"/>
        <v>#VALUE!</v>
      </c>
      <c r="CW99" s="20" t="e">
        <f t="shared" ca="1" si="65"/>
        <v>#VALUE!</v>
      </c>
      <c r="CX99" s="18" t="e">
        <f t="shared" ca="1" si="66"/>
        <v>#VALUE!</v>
      </c>
      <c r="CZ99" s="23" t="e">
        <f t="shared" ca="1" si="59"/>
        <v>#VALUE!</v>
      </c>
      <c r="DA99" s="20" t="e">
        <f t="shared" ca="1" si="67"/>
        <v>#VALUE!</v>
      </c>
      <c r="DB99" s="20" t="e">
        <f t="shared" ca="1" si="68"/>
        <v>#VALUE!</v>
      </c>
      <c r="DC99" s="20" t="e">
        <f t="shared" ca="1" si="69"/>
        <v>#VALUE!</v>
      </c>
      <c r="DD99" s="20" t="e">
        <f t="shared" ca="1" si="70"/>
        <v>#VALUE!</v>
      </c>
      <c r="DE99" s="20" t="e">
        <f t="shared" ca="1" si="71"/>
        <v>#VALUE!</v>
      </c>
      <c r="DF99" s="20" t="e">
        <f t="shared" ca="1" si="72"/>
        <v>#VALUE!</v>
      </c>
      <c r="DG99" s="18" t="e">
        <f t="shared" ca="1" si="73"/>
        <v>#VALUE!</v>
      </c>
    </row>
    <row r="100" spans="53:111" hidden="1" x14ac:dyDescent="0.55000000000000004">
      <c r="BA100" s="15" t="e">
        <f t="shared" si="57"/>
        <v>#VALUE!</v>
      </c>
      <c r="BB100" s="7" t="e">
        <f t="shared" si="54"/>
        <v>#VALUE!</v>
      </c>
      <c r="BC100" s="18" t="e">
        <f t="shared" ca="1" si="55"/>
        <v>#VALUE!</v>
      </c>
      <c r="BE100" s="23">
        <f t="shared" si="47"/>
        <v>20</v>
      </c>
      <c r="BF100" s="20">
        <f t="shared" si="48"/>
        <v>15</v>
      </c>
      <c r="BG100" s="20">
        <f t="shared" si="46"/>
        <v>7</v>
      </c>
      <c r="BH100" s="20">
        <f t="shared" si="49"/>
        <v>13</v>
      </c>
      <c r="BI100" s="20">
        <f t="shared" si="50"/>
        <v>17</v>
      </c>
      <c r="BJ100" s="20">
        <f t="shared" si="51"/>
        <v>2</v>
      </c>
      <c r="BK100" s="20">
        <f t="shared" si="52"/>
        <v>8</v>
      </c>
      <c r="BL100" s="18">
        <f t="shared" si="53"/>
        <v>13</v>
      </c>
      <c r="BN100" s="85">
        <f>IF('Intro &amp; Setup'!CG29="", "", 'Intro &amp; Setup'!CG29)</f>
        <v>98</v>
      </c>
      <c r="BO100" s="86">
        <f>IF('Intro &amp; Setup'!CH29="", "", 'Intro &amp; Setup'!CH29)</f>
        <v>70</v>
      </c>
      <c r="BP100" s="86">
        <f>IF('Intro &amp; Setup'!CI29="", "", 'Intro &amp; Setup'!CI29)</f>
        <v>14</v>
      </c>
      <c r="BQ100" s="86">
        <f>IF('Intro &amp; Setup'!CJ29="", "", 'Intro &amp; Setup'!CJ29)</f>
        <v>85</v>
      </c>
      <c r="BR100" s="86">
        <f>IF('Intro &amp; Setup'!CK29="", "", 'Intro &amp; Setup'!CK29)</f>
        <v>80</v>
      </c>
      <c r="BS100" s="86">
        <f>IF('Intro &amp; Setup'!CL29="", "", 'Intro &amp; Setup'!CL29)</f>
        <v>21</v>
      </c>
      <c r="BT100" s="86">
        <f>IF('Intro &amp; Setup'!CM29="", "", 'Intro &amp; Setup'!CM29)</f>
        <v>59</v>
      </c>
      <c r="BU100" s="87">
        <f>IF('Intro &amp; Setup'!CN29="", "", 'Intro &amp; Setup'!CN29)</f>
        <v>67</v>
      </c>
      <c r="BV100" s="89">
        <f>IF('Intro &amp; Setup'!CO29="", "", 'Intro &amp; Setup'!CO29)</f>
        <v>65</v>
      </c>
      <c r="BX100" s="7">
        <f t="shared" si="56"/>
        <v>12</v>
      </c>
      <c r="CN100" s="7" t="e">
        <f ca="1">IF($BC99=1, "X", IF($CN99="X", IF(COUNTIF($CN$10:$CN99, "X")&gt;=6, "", "X"), ""))</f>
        <v>#VALUE!</v>
      </c>
      <c r="CO100" s="7" t="e">
        <f ca="1">IF($BC99=1, "X", IF($CO99="X", IF(COUNTIF($CO$10:$CO99, "X")&gt;=12, "", "X"), ""))</f>
        <v>#VALUE!</v>
      </c>
      <c r="CQ100" s="23" t="e">
        <f t="shared" ca="1" si="58"/>
        <v>#VALUE!</v>
      </c>
      <c r="CR100" s="20" t="e">
        <f t="shared" ca="1" si="60"/>
        <v>#VALUE!</v>
      </c>
      <c r="CS100" s="20" t="e">
        <f t="shared" ca="1" si="61"/>
        <v>#VALUE!</v>
      </c>
      <c r="CT100" s="20" t="e">
        <f t="shared" ca="1" si="62"/>
        <v>#VALUE!</v>
      </c>
      <c r="CU100" s="20" t="e">
        <f t="shared" ca="1" si="63"/>
        <v>#VALUE!</v>
      </c>
      <c r="CV100" s="20" t="e">
        <f t="shared" ca="1" si="64"/>
        <v>#VALUE!</v>
      </c>
      <c r="CW100" s="20" t="e">
        <f t="shared" ca="1" si="65"/>
        <v>#VALUE!</v>
      </c>
      <c r="CX100" s="18" t="e">
        <f t="shared" ca="1" si="66"/>
        <v>#VALUE!</v>
      </c>
      <c r="CZ100" s="23" t="e">
        <f t="shared" ca="1" si="59"/>
        <v>#VALUE!</v>
      </c>
      <c r="DA100" s="20" t="e">
        <f t="shared" ca="1" si="67"/>
        <v>#VALUE!</v>
      </c>
      <c r="DB100" s="20" t="e">
        <f t="shared" ca="1" si="68"/>
        <v>#VALUE!</v>
      </c>
      <c r="DC100" s="20" t="e">
        <f t="shared" ca="1" si="69"/>
        <v>#VALUE!</v>
      </c>
      <c r="DD100" s="20" t="e">
        <f t="shared" ca="1" si="70"/>
        <v>#VALUE!</v>
      </c>
      <c r="DE100" s="20" t="e">
        <f t="shared" ca="1" si="71"/>
        <v>#VALUE!</v>
      </c>
      <c r="DF100" s="20" t="e">
        <f t="shared" ca="1" si="72"/>
        <v>#VALUE!</v>
      </c>
      <c r="DG100" s="18" t="e">
        <f t="shared" ca="1" si="73"/>
        <v>#VALUE!</v>
      </c>
    </row>
    <row r="101" spans="53:111" hidden="1" x14ac:dyDescent="0.55000000000000004">
      <c r="BA101" s="15" t="e">
        <f t="shared" si="57"/>
        <v>#VALUE!</v>
      </c>
      <c r="BB101" s="7" t="e">
        <f t="shared" si="54"/>
        <v>#VALUE!</v>
      </c>
      <c r="BC101" s="18" t="e">
        <f t="shared" ca="1" si="55"/>
        <v>#VALUE!</v>
      </c>
      <c r="BE101" s="23">
        <f t="shared" si="47"/>
        <v>20</v>
      </c>
      <c r="BF101" s="20">
        <f t="shared" si="48"/>
        <v>14</v>
      </c>
      <c r="BG101" s="20">
        <f t="shared" si="46"/>
        <v>8</v>
      </c>
      <c r="BH101" s="20">
        <f t="shared" si="49"/>
        <v>12</v>
      </c>
      <c r="BI101" s="20">
        <f t="shared" si="50"/>
        <v>18</v>
      </c>
      <c r="BJ101" s="20">
        <f t="shared" si="51"/>
        <v>1</v>
      </c>
      <c r="BK101" s="20">
        <f t="shared" si="52"/>
        <v>8</v>
      </c>
      <c r="BL101" s="18">
        <f t="shared" si="53"/>
        <v>14</v>
      </c>
      <c r="BN101" s="85">
        <f>IF('Intro &amp; Setup'!CG30="", "", 'Intro &amp; Setup'!CG30)</f>
        <v>91</v>
      </c>
      <c r="BO101" s="86">
        <f>IF('Intro &amp; Setup'!CH30="", "", 'Intro &amp; Setup'!CH30)</f>
        <v>31</v>
      </c>
      <c r="BP101" s="86">
        <f>IF('Intro &amp; Setup'!CI30="", "", 'Intro &amp; Setup'!CI30)</f>
        <v>76</v>
      </c>
      <c r="BQ101" s="86">
        <f>IF('Intro &amp; Setup'!CJ30="", "", 'Intro &amp; Setup'!CJ30)</f>
        <v>16</v>
      </c>
      <c r="BR101" s="86">
        <f>IF('Intro &amp; Setup'!CK30="", "", 'Intro &amp; Setup'!CK30)</f>
        <v>83</v>
      </c>
      <c r="BS101" s="86">
        <f>IF('Intro &amp; Setup'!CL30="", "", 'Intro &amp; Setup'!CL30)</f>
        <v>9</v>
      </c>
      <c r="BT101" s="86">
        <f>IF('Intro &amp; Setup'!CM30="", "", 'Intro &amp; Setup'!CM30)</f>
        <v>55</v>
      </c>
      <c r="BU101" s="87">
        <f>IF('Intro &amp; Setup'!CN30="", "", 'Intro &amp; Setup'!CN30)</f>
        <v>85</v>
      </c>
      <c r="BV101" s="89">
        <f>IF('Intro &amp; Setup'!CO30="", "", 'Intro &amp; Setup'!CO30)</f>
        <v>14</v>
      </c>
      <c r="BX101" s="7">
        <f t="shared" si="56"/>
        <v>12</v>
      </c>
      <c r="CN101" s="7" t="e">
        <f ca="1">IF($BC100=1, "X", IF($CN100="X", IF(COUNTIF($CN$10:$CN100, "X")&gt;=6, "", "X"), ""))</f>
        <v>#VALUE!</v>
      </c>
      <c r="CO101" s="7" t="e">
        <f ca="1">IF($BC100=1, "X", IF($CO100="X", IF(COUNTIF($CO$10:$CO100, "X")&gt;=12, "", "X"), ""))</f>
        <v>#VALUE!</v>
      </c>
      <c r="CQ101" s="23" t="e">
        <f t="shared" ca="1" si="58"/>
        <v>#VALUE!</v>
      </c>
      <c r="CR101" s="20" t="e">
        <f t="shared" ca="1" si="60"/>
        <v>#VALUE!</v>
      </c>
      <c r="CS101" s="20" t="e">
        <f t="shared" ca="1" si="61"/>
        <v>#VALUE!</v>
      </c>
      <c r="CT101" s="20" t="e">
        <f t="shared" ca="1" si="62"/>
        <v>#VALUE!</v>
      </c>
      <c r="CU101" s="20" t="e">
        <f t="shared" ca="1" si="63"/>
        <v>#VALUE!</v>
      </c>
      <c r="CV101" s="20" t="e">
        <f t="shared" ca="1" si="64"/>
        <v>#VALUE!</v>
      </c>
      <c r="CW101" s="20" t="e">
        <f t="shared" ca="1" si="65"/>
        <v>#VALUE!</v>
      </c>
      <c r="CX101" s="18" t="e">
        <f t="shared" ca="1" si="66"/>
        <v>#VALUE!</v>
      </c>
      <c r="CZ101" s="23" t="e">
        <f t="shared" ca="1" si="59"/>
        <v>#VALUE!</v>
      </c>
      <c r="DA101" s="20" t="e">
        <f t="shared" ca="1" si="67"/>
        <v>#VALUE!</v>
      </c>
      <c r="DB101" s="20" t="e">
        <f t="shared" ca="1" si="68"/>
        <v>#VALUE!</v>
      </c>
      <c r="DC101" s="20" t="e">
        <f t="shared" ca="1" si="69"/>
        <v>#VALUE!</v>
      </c>
      <c r="DD101" s="20" t="e">
        <f t="shared" ca="1" si="70"/>
        <v>#VALUE!</v>
      </c>
      <c r="DE101" s="20" t="e">
        <f t="shared" ca="1" si="71"/>
        <v>#VALUE!</v>
      </c>
      <c r="DF101" s="20" t="e">
        <f t="shared" ca="1" si="72"/>
        <v>#VALUE!</v>
      </c>
      <c r="DG101" s="18" t="e">
        <f t="shared" ca="1" si="73"/>
        <v>#VALUE!</v>
      </c>
    </row>
    <row r="102" spans="53:111" hidden="1" x14ac:dyDescent="0.55000000000000004">
      <c r="BA102" s="15" t="e">
        <f t="shared" si="57"/>
        <v>#VALUE!</v>
      </c>
      <c r="BB102" s="7" t="e">
        <f t="shared" si="54"/>
        <v>#VALUE!</v>
      </c>
      <c r="BC102" s="18" t="e">
        <f t="shared" ca="1" si="55"/>
        <v>#VALUE!</v>
      </c>
      <c r="BE102" s="23">
        <f t="shared" si="47"/>
        <v>20</v>
      </c>
      <c r="BF102" s="20">
        <f t="shared" si="48"/>
        <v>15</v>
      </c>
      <c r="BG102" s="20">
        <f t="shared" si="46"/>
        <v>8</v>
      </c>
      <c r="BH102" s="20">
        <f t="shared" si="49"/>
        <v>13</v>
      </c>
      <c r="BI102" s="20">
        <f t="shared" si="50"/>
        <v>17</v>
      </c>
      <c r="BJ102" s="20">
        <f t="shared" si="51"/>
        <v>1</v>
      </c>
      <c r="BK102" s="20">
        <f t="shared" si="52"/>
        <v>8</v>
      </c>
      <c r="BL102" s="18">
        <f t="shared" si="53"/>
        <v>13</v>
      </c>
      <c r="BN102" s="85">
        <f>IF('Intro &amp; Setup'!CG31="", "", 'Intro &amp; Setup'!CG31)</f>
        <v>93</v>
      </c>
      <c r="BO102" s="86">
        <f>IF('Intro &amp; Setup'!CH31="", "", 'Intro &amp; Setup'!CH31)</f>
        <v>71</v>
      </c>
      <c r="BP102" s="86">
        <f>IF('Intro &amp; Setup'!CI31="", "", 'Intro &amp; Setup'!CI31)</f>
        <v>56</v>
      </c>
      <c r="BQ102" s="86">
        <f>IF('Intro &amp; Setup'!CJ31="", "", 'Intro &amp; Setup'!CJ31)</f>
        <v>82</v>
      </c>
      <c r="BR102" s="86">
        <f>IF('Intro &amp; Setup'!CK31="", "", 'Intro &amp; Setup'!CK31)</f>
        <v>28</v>
      </c>
      <c r="BS102" s="86">
        <f>IF('Intro &amp; Setup'!CL31="", "", 'Intro &amp; Setup'!CL31)</f>
        <v>39</v>
      </c>
      <c r="BT102" s="86">
        <f>IF('Intro &amp; Setup'!CM31="", "", 'Intro &amp; Setup'!CM31)</f>
        <v>49</v>
      </c>
      <c r="BU102" s="87">
        <f>IF('Intro &amp; Setup'!CN31="", "", 'Intro &amp; Setup'!CN31)</f>
        <v>37</v>
      </c>
      <c r="BV102" s="89">
        <f>IF('Intro &amp; Setup'!CO31="", "", 'Intro &amp; Setup'!CO31)</f>
        <v>72</v>
      </c>
      <c r="BX102" s="7">
        <f t="shared" si="56"/>
        <v>12</v>
      </c>
      <c r="CN102" s="7" t="e">
        <f ca="1">IF($BC101=1, "X", IF($CN101="X", IF(COUNTIF($CN$10:$CN101, "X")&gt;=6, "", "X"), ""))</f>
        <v>#VALUE!</v>
      </c>
      <c r="CO102" s="7" t="e">
        <f ca="1">IF($BC101=1, "X", IF($CO101="X", IF(COUNTIF($CO$10:$CO101, "X")&gt;=12, "", "X"), ""))</f>
        <v>#VALUE!</v>
      </c>
      <c r="CQ102" s="23" t="e">
        <f t="shared" ca="1" si="58"/>
        <v>#VALUE!</v>
      </c>
      <c r="CR102" s="20" t="e">
        <f t="shared" ca="1" si="60"/>
        <v>#VALUE!</v>
      </c>
      <c r="CS102" s="20" t="e">
        <f t="shared" ca="1" si="61"/>
        <v>#VALUE!</v>
      </c>
      <c r="CT102" s="20" t="e">
        <f t="shared" ca="1" si="62"/>
        <v>#VALUE!</v>
      </c>
      <c r="CU102" s="20" t="e">
        <f t="shared" ca="1" si="63"/>
        <v>#VALUE!</v>
      </c>
      <c r="CV102" s="20" t="e">
        <f t="shared" ca="1" si="64"/>
        <v>#VALUE!</v>
      </c>
      <c r="CW102" s="20" t="e">
        <f t="shared" ca="1" si="65"/>
        <v>#VALUE!</v>
      </c>
      <c r="CX102" s="18" t="e">
        <f t="shared" ca="1" si="66"/>
        <v>#VALUE!</v>
      </c>
      <c r="CZ102" s="23" t="e">
        <f t="shared" ca="1" si="59"/>
        <v>#VALUE!</v>
      </c>
      <c r="DA102" s="20" t="e">
        <f t="shared" ca="1" si="67"/>
        <v>#VALUE!</v>
      </c>
      <c r="DB102" s="20" t="e">
        <f t="shared" ca="1" si="68"/>
        <v>#VALUE!</v>
      </c>
      <c r="DC102" s="20" t="e">
        <f t="shared" ca="1" si="69"/>
        <v>#VALUE!</v>
      </c>
      <c r="DD102" s="20" t="e">
        <f t="shared" ca="1" si="70"/>
        <v>#VALUE!</v>
      </c>
      <c r="DE102" s="20" t="e">
        <f t="shared" ca="1" si="71"/>
        <v>#VALUE!</v>
      </c>
      <c r="DF102" s="20" t="e">
        <f t="shared" ca="1" si="72"/>
        <v>#VALUE!</v>
      </c>
      <c r="DG102" s="18" t="e">
        <f t="shared" ca="1" si="73"/>
        <v>#VALUE!</v>
      </c>
    </row>
    <row r="103" spans="53:111" hidden="1" x14ac:dyDescent="0.55000000000000004">
      <c r="BA103" s="15" t="e">
        <f t="shared" si="57"/>
        <v>#VALUE!</v>
      </c>
      <c r="BB103" s="7" t="e">
        <f t="shared" si="54"/>
        <v>#VALUE!</v>
      </c>
      <c r="BC103" s="18" t="e">
        <f t="shared" ca="1" si="55"/>
        <v>#VALUE!</v>
      </c>
      <c r="BE103" s="23">
        <f t="shared" si="47"/>
        <v>19</v>
      </c>
      <c r="BF103" s="20">
        <f t="shared" si="48"/>
        <v>16</v>
      </c>
      <c r="BG103" s="20">
        <f t="shared" si="46"/>
        <v>9</v>
      </c>
      <c r="BH103" s="20">
        <f t="shared" si="49"/>
        <v>14</v>
      </c>
      <c r="BI103" s="20">
        <f t="shared" si="50"/>
        <v>16</v>
      </c>
      <c r="BJ103" s="20">
        <f t="shared" si="51"/>
        <v>1</v>
      </c>
      <c r="BK103" s="20">
        <f t="shared" si="52"/>
        <v>8</v>
      </c>
      <c r="BL103" s="18">
        <f t="shared" si="53"/>
        <v>12</v>
      </c>
      <c r="BN103" s="85">
        <f>IF('Intro &amp; Setup'!CG32="", "", 'Intro &amp; Setup'!CG32)</f>
        <v>36</v>
      </c>
      <c r="BO103" s="86">
        <f>IF('Intro &amp; Setup'!CH32="", "", 'Intro &amp; Setup'!CH32)</f>
        <v>86</v>
      </c>
      <c r="BP103" s="86">
        <f>IF('Intro &amp; Setup'!CI32="", "", 'Intro &amp; Setup'!CI32)</f>
        <v>77</v>
      </c>
      <c r="BQ103" s="86">
        <f>IF('Intro &amp; Setup'!CJ32="", "", 'Intro &amp; Setup'!CJ32)</f>
        <v>68</v>
      </c>
      <c r="BR103" s="86">
        <f>IF('Intro &amp; Setup'!CK32="", "", 'Intro &amp; Setup'!CK32)</f>
        <v>24</v>
      </c>
      <c r="BS103" s="86">
        <f>IF('Intro &amp; Setup'!CL32="", "", 'Intro &amp; Setup'!CL32)</f>
        <v>62</v>
      </c>
      <c r="BT103" s="86">
        <f>IF('Intro &amp; Setup'!CM32="", "", 'Intro &amp; Setup'!CM32)</f>
        <v>43</v>
      </c>
      <c r="BU103" s="87">
        <f>IF('Intro &amp; Setup'!CN32="", "", 'Intro &amp; Setup'!CN32)</f>
        <v>20</v>
      </c>
      <c r="BV103" s="89">
        <f>IF('Intro &amp; Setup'!CO32="", "", 'Intro &amp; Setup'!CO32)</f>
        <v>89</v>
      </c>
      <c r="BX103" s="7">
        <f t="shared" si="56"/>
        <v>12</v>
      </c>
      <c r="CN103" s="7" t="e">
        <f ca="1">IF($BC102=1, "X", IF($CN102="X", IF(COUNTIF($CN$10:$CN102, "X")&gt;=6, "", "X"), ""))</f>
        <v>#VALUE!</v>
      </c>
      <c r="CO103" s="7" t="e">
        <f ca="1">IF($BC102=1, "X", IF($CO102="X", IF(COUNTIF($CO$10:$CO102, "X")&gt;=12, "", "X"), ""))</f>
        <v>#VALUE!</v>
      </c>
      <c r="CQ103" s="23" t="e">
        <f t="shared" ca="1" si="58"/>
        <v>#VALUE!</v>
      </c>
      <c r="CR103" s="20" t="e">
        <f t="shared" ca="1" si="60"/>
        <v>#VALUE!</v>
      </c>
      <c r="CS103" s="20" t="e">
        <f t="shared" ca="1" si="61"/>
        <v>#VALUE!</v>
      </c>
      <c r="CT103" s="20" t="e">
        <f t="shared" ca="1" si="62"/>
        <v>#VALUE!</v>
      </c>
      <c r="CU103" s="20" t="e">
        <f t="shared" ca="1" si="63"/>
        <v>#VALUE!</v>
      </c>
      <c r="CV103" s="20" t="e">
        <f t="shared" ca="1" si="64"/>
        <v>#VALUE!</v>
      </c>
      <c r="CW103" s="20" t="e">
        <f t="shared" ca="1" si="65"/>
        <v>#VALUE!</v>
      </c>
      <c r="CX103" s="18" t="e">
        <f t="shared" ca="1" si="66"/>
        <v>#VALUE!</v>
      </c>
      <c r="CZ103" s="23" t="e">
        <f t="shared" ca="1" si="59"/>
        <v>#VALUE!</v>
      </c>
      <c r="DA103" s="20" t="e">
        <f t="shared" ca="1" si="67"/>
        <v>#VALUE!</v>
      </c>
      <c r="DB103" s="20" t="e">
        <f t="shared" ca="1" si="68"/>
        <v>#VALUE!</v>
      </c>
      <c r="DC103" s="20" t="e">
        <f t="shared" ca="1" si="69"/>
        <v>#VALUE!</v>
      </c>
      <c r="DD103" s="20" t="e">
        <f t="shared" ca="1" si="70"/>
        <v>#VALUE!</v>
      </c>
      <c r="DE103" s="20" t="e">
        <f t="shared" ca="1" si="71"/>
        <v>#VALUE!</v>
      </c>
      <c r="DF103" s="20" t="e">
        <f t="shared" ca="1" si="72"/>
        <v>#VALUE!</v>
      </c>
      <c r="DG103" s="18" t="e">
        <f t="shared" ca="1" si="73"/>
        <v>#VALUE!</v>
      </c>
    </row>
    <row r="104" spans="53:111" hidden="1" x14ac:dyDescent="0.55000000000000004">
      <c r="BA104" s="15" t="e">
        <f t="shared" si="57"/>
        <v>#VALUE!</v>
      </c>
      <c r="BB104" s="7" t="e">
        <f t="shared" si="54"/>
        <v>#VALUE!</v>
      </c>
      <c r="BC104" s="18" t="e">
        <f t="shared" ca="1" si="55"/>
        <v>#VALUE!</v>
      </c>
      <c r="BE104" s="23">
        <f t="shared" si="47"/>
        <v>1</v>
      </c>
      <c r="BF104" s="20">
        <f t="shared" si="48"/>
        <v>16</v>
      </c>
      <c r="BG104" s="20">
        <f t="shared" ref="BG104:BG167" si="74">IF(BP104=$BE$5, IF(MIN($BE103:$BL103)=1, 1, MIN($BE103:$BL103)-1), IF(BP104&lt;=$BF$5, IF(BG103+$BF$4&lt;1, 1, BG103+$BF$4), IF(BP104&lt;=$BG$5, IF(BG103+$BG$4&lt;1, 1, BG103+$BG$4), IF(BP104&lt;=$BH$5, BG103+$BH$4, IF(BP104&lt;=$BI$5, IF(BG103+$BI$4&gt;20, 20, BG103+$BI$4), IF(BP104&lt;=$BJ$5, IF(BG103+$BJ$4&gt;20, 20, BG103+$BJ$4), IF(BP104&lt;=$BK$5, IF(MAX($BE103:$BL103)=20, 20, MAX($BE103:$BL103)+1), "")))))))</f>
        <v>11</v>
      </c>
      <c r="BH104" s="20">
        <f t="shared" si="49"/>
        <v>13</v>
      </c>
      <c r="BI104" s="20">
        <f t="shared" si="50"/>
        <v>17</v>
      </c>
      <c r="BJ104" s="20">
        <f t="shared" si="51"/>
        <v>1</v>
      </c>
      <c r="BK104" s="20">
        <f t="shared" si="52"/>
        <v>6</v>
      </c>
      <c r="BL104" s="18">
        <f t="shared" si="53"/>
        <v>12</v>
      </c>
      <c r="BN104" s="85">
        <f>IF('Intro &amp; Setup'!CG33="", "", 'Intro &amp; Setup'!CG33)</f>
        <v>1</v>
      </c>
      <c r="BO104" s="86">
        <f>IF('Intro &amp; Setup'!CH33="", "", 'Intro &amp; Setup'!CH33)</f>
        <v>53</v>
      </c>
      <c r="BP104" s="86">
        <f>IF('Intro &amp; Setup'!CI33="", "", 'Intro &amp; Setup'!CI33)</f>
        <v>90</v>
      </c>
      <c r="BQ104" s="86">
        <f>IF('Intro &amp; Setup'!CJ33="", "", 'Intro &amp; Setup'!CJ33)</f>
        <v>27</v>
      </c>
      <c r="BR104" s="86">
        <f>IF('Intro &amp; Setup'!CK33="", "", 'Intro &amp; Setup'!CK33)</f>
        <v>75</v>
      </c>
      <c r="BS104" s="86">
        <f>IF('Intro &amp; Setup'!CL33="", "", 'Intro &amp; Setup'!CL33)</f>
        <v>33</v>
      </c>
      <c r="BT104" s="86">
        <f>IF('Intro &amp; Setup'!CM33="", "", 'Intro &amp; Setup'!CM33)</f>
        <v>2</v>
      </c>
      <c r="BU104" s="87">
        <f>IF('Intro &amp; Setup'!CN33="", "", 'Intro &amp; Setup'!CN33)</f>
        <v>61</v>
      </c>
      <c r="BV104" s="89">
        <f>IF('Intro &amp; Setup'!CO33="", "", 'Intro &amp; Setup'!CO33)</f>
        <v>21</v>
      </c>
      <c r="BX104" s="7">
        <f t="shared" si="56"/>
        <v>10</v>
      </c>
      <c r="CN104" s="7" t="e">
        <f ca="1">IF($BC103=1, "X", IF($CN103="X", IF(COUNTIF($CN$10:$CN103, "X")&gt;=6, "", "X"), ""))</f>
        <v>#VALUE!</v>
      </c>
      <c r="CO104" s="7" t="e">
        <f ca="1">IF($BC103=1, "X", IF($CO103="X", IF(COUNTIF($CO$10:$CO103, "X")&gt;=12, "", "X"), ""))</f>
        <v>#VALUE!</v>
      </c>
      <c r="CQ104" s="23" t="e">
        <f t="shared" ca="1" si="58"/>
        <v>#VALUE!</v>
      </c>
      <c r="CR104" s="20" t="e">
        <f t="shared" ca="1" si="60"/>
        <v>#VALUE!</v>
      </c>
      <c r="CS104" s="20" t="e">
        <f t="shared" ca="1" si="61"/>
        <v>#VALUE!</v>
      </c>
      <c r="CT104" s="20" t="e">
        <f t="shared" ca="1" si="62"/>
        <v>#VALUE!</v>
      </c>
      <c r="CU104" s="20" t="e">
        <f t="shared" ca="1" si="63"/>
        <v>#VALUE!</v>
      </c>
      <c r="CV104" s="20" t="e">
        <f t="shared" ca="1" si="64"/>
        <v>#VALUE!</v>
      </c>
      <c r="CW104" s="20" t="e">
        <f t="shared" ca="1" si="65"/>
        <v>#VALUE!</v>
      </c>
      <c r="CX104" s="18" t="e">
        <f t="shared" ca="1" si="66"/>
        <v>#VALUE!</v>
      </c>
      <c r="CZ104" s="23" t="e">
        <f t="shared" ca="1" si="59"/>
        <v>#VALUE!</v>
      </c>
      <c r="DA104" s="20" t="e">
        <f t="shared" ca="1" si="67"/>
        <v>#VALUE!</v>
      </c>
      <c r="DB104" s="20" t="e">
        <f t="shared" ca="1" si="68"/>
        <v>#VALUE!</v>
      </c>
      <c r="DC104" s="20" t="e">
        <f t="shared" ca="1" si="69"/>
        <v>#VALUE!</v>
      </c>
      <c r="DD104" s="20" t="e">
        <f t="shared" ca="1" si="70"/>
        <v>#VALUE!</v>
      </c>
      <c r="DE104" s="20" t="e">
        <f t="shared" ca="1" si="71"/>
        <v>#VALUE!</v>
      </c>
      <c r="DF104" s="20" t="e">
        <f t="shared" ca="1" si="72"/>
        <v>#VALUE!</v>
      </c>
      <c r="DG104" s="18" t="e">
        <f t="shared" ca="1" si="73"/>
        <v>#VALUE!</v>
      </c>
    </row>
    <row r="105" spans="53:111" hidden="1" x14ac:dyDescent="0.55000000000000004">
      <c r="BA105" s="15" t="e">
        <f t="shared" si="57"/>
        <v>#VALUE!</v>
      </c>
      <c r="BB105" s="7" t="e">
        <f t="shared" si="54"/>
        <v>#VALUE!</v>
      </c>
      <c r="BC105" s="18" t="e">
        <f t="shared" ca="1" si="55"/>
        <v>#VALUE!</v>
      </c>
      <c r="BE105" s="23">
        <f t="shared" si="47"/>
        <v>1</v>
      </c>
      <c r="BF105" s="20">
        <f t="shared" si="48"/>
        <v>16</v>
      </c>
      <c r="BG105" s="20">
        <f t="shared" si="74"/>
        <v>10</v>
      </c>
      <c r="BH105" s="20">
        <f t="shared" si="49"/>
        <v>14</v>
      </c>
      <c r="BI105" s="20">
        <f t="shared" si="50"/>
        <v>15</v>
      </c>
      <c r="BJ105" s="20">
        <f t="shared" si="51"/>
        <v>1</v>
      </c>
      <c r="BK105" s="20">
        <f t="shared" si="52"/>
        <v>7</v>
      </c>
      <c r="BL105" s="18">
        <f t="shared" si="53"/>
        <v>11</v>
      </c>
      <c r="BN105" s="85">
        <f>IF('Intro &amp; Setup'!CG34="", "", 'Intro &amp; Setup'!CG34)</f>
        <v>23</v>
      </c>
      <c r="BO105" s="86">
        <f>IF('Intro &amp; Setup'!CH34="", "", 'Intro &amp; Setup'!CH34)</f>
        <v>39</v>
      </c>
      <c r="BP105" s="86">
        <f>IF('Intro &amp; Setup'!CI34="", "", 'Intro &amp; Setup'!CI34)</f>
        <v>13</v>
      </c>
      <c r="BQ105" s="86">
        <f>IF('Intro &amp; Setup'!CJ34="", "", 'Intro &amp; Setup'!CJ34)</f>
        <v>65</v>
      </c>
      <c r="BR105" s="86">
        <f>IF('Intro &amp; Setup'!CK34="", "", 'Intro &amp; Setup'!CK34)</f>
        <v>7</v>
      </c>
      <c r="BS105" s="86">
        <f>IF('Intro &amp; Setup'!CL34="", "", 'Intro &amp; Setup'!CL34)</f>
        <v>62</v>
      </c>
      <c r="BT105" s="86">
        <f>IF('Intro &amp; Setup'!CM34="", "", 'Intro &amp; Setup'!CM34)</f>
        <v>82</v>
      </c>
      <c r="BU105" s="87">
        <f>IF('Intro &amp; Setup'!CN34="", "", 'Intro &amp; Setup'!CN34)</f>
        <v>27</v>
      </c>
      <c r="BV105" s="89">
        <f>IF('Intro &amp; Setup'!CO34="", "", 'Intro &amp; Setup'!CO34)</f>
        <v>24</v>
      </c>
      <c r="BX105" s="7">
        <f t="shared" si="56"/>
        <v>9</v>
      </c>
      <c r="CN105" s="7" t="e">
        <f ca="1">IF($BC104=1, "X", IF($CN104="X", IF(COUNTIF($CN$10:$CN104, "X")&gt;=6, "", "X"), ""))</f>
        <v>#VALUE!</v>
      </c>
      <c r="CO105" s="7" t="e">
        <f ca="1">IF($BC104=1, "X", IF($CO104="X", IF(COUNTIF($CO$10:$CO104, "X")&gt;=12, "", "X"), ""))</f>
        <v>#VALUE!</v>
      </c>
      <c r="CQ105" s="23" t="e">
        <f t="shared" ca="1" si="58"/>
        <v>#VALUE!</v>
      </c>
      <c r="CR105" s="20" t="e">
        <f t="shared" ca="1" si="60"/>
        <v>#VALUE!</v>
      </c>
      <c r="CS105" s="20" t="e">
        <f t="shared" ca="1" si="61"/>
        <v>#VALUE!</v>
      </c>
      <c r="CT105" s="20" t="e">
        <f t="shared" ca="1" si="62"/>
        <v>#VALUE!</v>
      </c>
      <c r="CU105" s="20" t="e">
        <f t="shared" ca="1" si="63"/>
        <v>#VALUE!</v>
      </c>
      <c r="CV105" s="20" t="e">
        <f t="shared" ca="1" si="64"/>
        <v>#VALUE!</v>
      </c>
      <c r="CW105" s="20" t="e">
        <f t="shared" ca="1" si="65"/>
        <v>#VALUE!</v>
      </c>
      <c r="CX105" s="18" t="e">
        <f t="shared" ca="1" si="66"/>
        <v>#VALUE!</v>
      </c>
      <c r="CZ105" s="23" t="e">
        <f t="shared" ca="1" si="59"/>
        <v>#VALUE!</v>
      </c>
      <c r="DA105" s="20" t="e">
        <f t="shared" ca="1" si="67"/>
        <v>#VALUE!</v>
      </c>
      <c r="DB105" s="20" t="e">
        <f t="shared" ca="1" si="68"/>
        <v>#VALUE!</v>
      </c>
      <c r="DC105" s="20" t="e">
        <f t="shared" ca="1" si="69"/>
        <v>#VALUE!</v>
      </c>
      <c r="DD105" s="20" t="e">
        <f t="shared" ca="1" si="70"/>
        <v>#VALUE!</v>
      </c>
      <c r="DE105" s="20" t="e">
        <f t="shared" ca="1" si="71"/>
        <v>#VALUE!</v>
      </c>
      <c r="DF105" s="20" t="e">
        <f t="shared" ca="1" si="72"/>
        <v>#VALUE!</v>
      </c>
      <c r="DG105" s="18" t="e">
        <f t="shared" ca="1" si="73"/>
        <v>#VALUE!</v>
      </c>
    </row>
    <row r="106" spans="53:111" hidden="1" x14ac:dyDescent="0.55000000000000004">
      <c r="BA106" s="15" t="e">
        <f t="shared" si="57"/>
        <v>#VALUE!</v>
      </c>
      <c r="BB106" s="7" t="e">
        <f t="shared" si="54"/>
        <v>#VALUE!</v>
      </c>
      <c r="BC106" s="18" t="e">
        <f t="shared" ca="1" si="55"/>
        <v>#VALUE!</v>
      </c>
      <c r="BE106" s="23">
        <f t="shared" si="47"/>
        <v>1</v>
      </c>
      <c r="BF106" s="20">
        <f t="shared" si="48"/>
        <v>16</v>
      </c>
      <c r="BG106" s="20">
        <f t="shared" si="74"/>
        <v>11</v>
      </c>
      <c r="BH106" s="20">
        <f t="shared" si="49"/>
        <v>16</v>
      </c>
      <c r="BI106" s="20">
        <f t="shared" si="50"/>
        <v>16</v>
      </c>
      <c r="BJ106" s="20">
        <f t="shared" si="51"/>
        <v>2</v>
      </c>
      <c r="BK106" s="20">
        <f t="shared" si="52"/>
        <v>7</v>
      </c>
      <c r="BL106" s="18">
        <f t="shared" si="53"/>
        <v>10</v>
      </c>
      <c r="BN106" s="85">
        <f>IF('Intro &amp; Setup'!CG35="", "", 'Intro &amp; Setup'!CG35)</f>
        <v>20</v>
      </c>
      <c r="BO106" s="86">
        <f>IF('Intro &amp; Setup'!CH35="", "", 'Intro &amp; Setup'!CH35)</f>
        <v>43</v>
      </c>
      <c r="BP106" s="86">
        <f>IF('Intro &amp; Setup'!CI35="", "", 'Intro &amp; Setup'!CI35)</f>
        <v>77</v>
      </c>
      <c r="BQ106" s="86">
        <f>IF('Intro &amp; Setup'!CJ35="", "", 'Intro &amp; Setup'!CJ35)</f>
        <v>91</v>
      </c>
      <c r="BR106" s="86">
        <f>IF('Intro &amp; Setup'!CK35="", "", 'Intro &amp; Setup'!CK35)</f>
        <v>64</v>
      </c>
      <c r="BS106" s="86">
        <f>IF('Intro &amp; Setup'!CL35="", "", 'Intro &amp; Setup'!CL35)</f>
        <v>75</v>
      </c>
      <c r="BT106" s="86">
        <f>IF('Intro &amp; Setup'!CM35="", "", 'Intro &amp; Setup'!CM35)</f>
        <v>51</v>
      </c>
      <c r="BU106" s="87">
        <f>IF('Intro &amp; Setup'!CN35="", "", 'Intro &amp; Setup'!CN35)</f>
        <v>13</v>
      </c>
      <c r="BV106" s="89">
        <f>IF('Intro &amp; Setup'!CO35="", "", 'Intro &amp; Setup'!CO35)</f>
        <v>17</v>
      </c>
      <c r="BX106" s="7">
        <f t="shared" si="56"/>
        <v>10</v>
      </c>
      <c r="CN106" s="7" t="e">
        <f ca="1">IF($BC105=1, "X", IF($CN105="X", IF(COUNTIF($CN$10:$CN105, "X")&gt;=6, "", "X"), ""))</f>
        <v>#VALUE!</v>
      </c>
      <c r="CO106" s="7" t="e">
        <f ca="1">IF($BC105=1, "X", IF($CO105="X", IF(COUNTIF($CO$10:$CO105, "X")&gt;=12, "", "X"), ""))</f>
        <v>#VALUE!</v>
      </c>
      <c r="CQ106" s="23" t="e">
        <f t="shared" ca="1" si="58"/>
        <v>#VALUE!</v>
      </c>
      <c r="CR106" s="20" t="e">
        <f t="shared" ca="1" si="60"/>
        <v>#VALUE!</v>
      </c>
      <c r="CS106" s="20" t="e">
        <f t="shared" ca="1" si="61"/>
        <v>#VALUE!</v>
      </c>
      <c r="CT106" s="20" t="e">
        <f t="shared" ca="1" si="62"/>
        <v>#VALUE!</v>
      </c>
      <c r="CU106" s="20" t="e">
        <f t="shared" ca="1" si="63"/>
        <v>#VALUE!</v>
      </c>
      <c r="CV106" s="20" t="e">
        <f t="shared" ca="1" si="64"/>
        <v>#VALUE!</v>
      </c>
      <c r="CW106" s="20" t="e">
        <f t="shared" ca="1" si="65"/>
        <v>#VALUE!</v>
      </c>
      <c r="CX106" s="18" t="e">
        <f t="shared" ca="1" si="66"/>
        <v>#VALUE!</v>
      </c>
      <c r="CZ106" s="23" t="e">
        <f t="shared" ca="1" si="59"/>
        <v>#VALUE!</v>
      </c>
      <c r="DA106" s="20" t="e">
        <f t="shared" ca="1" si="67"/>
        <v>#VALUE!</v>
      </c>
      <c r="DB106" s="20" t="e">
        <f t="shared" ca="1" si="68"/>
        <v>#VALUE!</v>
      </c>
      <c r="DC106" s="20" t="e">
        <f t="shared" ca="1" si="69"/>
        <v>#VALUE!</v>
      </c>
      <c r="DD106" s="20" t="e">
        <f t="shared" ca="1" si="70"/>
        <v>#VALUE!</v>
      </c>
      <c r="DE106" s="20" t="e">
        <f t="shared" ca="1" si="71"/>
        <v>#VALUE!</v>
      </c>
      <c r="DF106" s="20" t="e">
        <f t="shared" ca="1" si="72"/>
        <v>#VALUE!</v>
      </c>
      <c r="DG106" s="18" t="e">
        <f t="shared" ca="1" si="73"/>
        <v>#VALUE!</v>
      </c>
    </row>
    <row r="107" spans="53:111" hidden="1" x14ac:dyDescent="0.55000000000000004">
      <c r="BA107" s="15" t="e">
        <f t="shared" si="57"/>
        <v>#VALUE!</v>
      </c>
      <c r="BB107" s="7" t="e">
        <f t="shared" si="54"/>
        <v>#VALUE!</v>
      </c>
      <c r="BC107" s="18" t="e">
        <f t="shared" ca="1" si="55"/>
        <v>#VALUE!</v>
      </c>
      <c r="BE107" s="23">
        <f t="shared" si="47"/>
        <v>2</v>
      </c>
      <c r="BF107" s="20">
        <f t="shared" si="48"/>
        <v>16</v>
      </c>
      <c r="BG107" s="20">
        <f t="shared" si="74"/>
        <v>11</v>
      </c>
      <c r="BH107" s="20">
        <f t="shared" si="49"/>
        <v>15</v>
      </c>
      <c r="BI107" s="20">
        <f t="shared" si="50"/>
        <v>17</v>
      </c>
      <c r="BJ107" s="20">
        <f t="shared" si="51"/>
        <v>17</v>
      </c>
      <c r="BK107" s="20">
        <f t="shared" si="52"/>
        <v>8</v>
      </c>
      <c r="BL107" s="18">
        <f t="shared" si="53"/>
        <v>9</v>
      </c>
      <c r="BN107" s="85">
        <f>IF('Intro &amp; Setup'!CG36="", "", 'Intro &amp; Setup'!CG36)</f>
        <v>83</v>
      </c>
      <c r="BO107" s="86">
        <f>IF('Intro &amp; Setup'!CH36="", "", 'Intro &amp; Setup'!CH36)</f>
        <v>51</v>
      </c>
      <c r="BP107" s="86">
        <f>IF('Intro &amp; Setup'!CI36="", "", 'Intro &amp; Setup'!CI36)</f>
        <v>59</v>
      </c>
      <c r="BQ107" s="86">
        <f>IF('Intro &amp; Setup'!CJ36="", "", 'Intro &amp; Setup'!CJ36)</f>
        <v>16</v>
      </c>
      <c r="BR107" s="86">
        <f>IF('Intro &amp; Setup'!CK36="", "", 'Intro &amp; Setup'!CK36)</f>
        <v>89</v>
      </c>
      <c r="BS107" s="86">
        <f>IF('Intro &amp; Setup'!CL36="", "", 'Intro &amp; Setup'!CL36)</f>
        <v>100</v>
      </c>
      <c r="BT107" s="86">
        <f>IF('Intro &amp; Setup'!CM36="", "", 'Intro &amp; Setup'!CM36)</f>
        <v>76</v>
      </c>
      <c r="BU107" s="87">
        <f>IF('Intro &amp; Setup'!CN36="", "", 'Intro &amp; Setup'!CN36)</f>
        <v>23</v>
      </c>
      <c r="BV107" s="89">
        <f>IF('Intro &amp; Setup'!CO36="", "", 'Intro &amp; Setup'!CO36)</f>
        <v>27</v>
      </c>
      <c r="BX107" s="7">
        <f t="shared" si="56"/>
        <v>12</v>
      </c>
      <c r="CN107" s="7" t="e">
        <f ca="1">IF($BC106=1, "X", IF($CN106="X", IF(COUNTIF($CN$10:$CN106, "X")&gt;=6, "", "X"), ""))</f>
        <v>#VALUE!</v>
      </c>
      <c r="CO107" s="7" t="e">
        <f ca="1">IF($BC106=1, "X", IF($CO106="X", IF(COUNTIF($CO$10:$CO106, "X")&gt;=12, "", "X"), ""))</f>
        <v>#VALUE!</v>
      </c>
      <c r="CQ107" s="23" t="e">
        <f t="shared" ca="1" si="58"/>
        <v>#VALUE!</v>
      </c>
      <c r="CR107" s="20" t="e">
        <f t="shared" ca="1" si="60"/>
        <v>#VALUE!</v>
      </c>
      <c r="CS107" s="20" t="e">
        <f t="shared" ca="1" si="61"/>
        <v>#VALUE!</v>
      </c>
      <c r="CT107" s="20" t="e">
        <f t="shared" ca="1" si="62"/>
        <v>#VALUE!</v>
      </c>
      <c r="CU107" s="20" t="e">
        <f t="shared" ca="1" si="63"/>
        <v>#VALUE!</v>
      </c>
      <c r="CV107" s="20" t="e">
        <f t="shared" ca="1" si="64"/>
        <v>#VALUE!</v>
      </c>
      <c r="CW107" s="20" t="e">
        <f t="shared" ca="1" si="65"/>
        <v>#VALUE!</v>
      </c>
      <c r="CX107" s="18" t="e">
        <f t="shared" ca="1" si="66"/>
        <v>#VALUE!</v>
      </c>
      <c r="CZ107" s="23" t="e">
        <f t="shared" ca="1" si="59"/>
        <v>#VALUE!</v>
      </c>
      <c r="DA107" s="20" t="e">
        <f t="shared" ca="1" si="67"/>
        <v>#VALUE!</v>
      </c>
      <c r="DB107" s="20" t="e">
        <f t="shared" ca="1" si="68"/>
        <v>#VALUE!</v>
      </c>
      <c r="DC107" s="20" t="e">
        <f t="shared" ca="1" si="69"/>
        <v>#VALUE!</v>
      </c>
      <c r="DD107" s="20" t="e">
        <f t="shared" ca="1" si="70"/>
        <v>#VALUE!</v>
      </c>
      <c r="DE107" s="20" t="e">
        <f t="shared" ca="1" si="71"/>
        <v>#VALUE!</v>
      </c>
      <c r="DF107" s="20" t="e">
        <f t="shared" ca="1" si="72"/>
        <v>#VALUE!</v>
      </c>
      <c r="DG107" s="18" t="e">
        <f t="shared" ca="1" si="73"/>
        <v>#VALUE!</v>
      </c>
    </row>
    <row r="108" spans="53:111" hidden="1" x14ac:dyDescent="0.55000000000000004">
      <c r="BA108" s="15" t="e">
        <f t="shared" si="57"/>
        <v>#VALUE!</v>
      </c>
      <c r="BB108" s="7" t="e">
        <f t="shared" si="54"/>
        <v>#VALUE!</v>
      </c>
      <c r="BC108" s="18" t="e">
        <f t="shared" ca="1" si="55"/>
        <v>#VALUE!</v>
      </c>
      <c r="BE108" s="23">
        <f t="shared" si="47"/>
        <v>2</v>
      </c>
      <c r="BF108" s="20">
        <f t="shared" si="48"/>
        <v>16</v>
      </c>
      <c r="BG108" s="20">
        <f t="shared" si="74"/>
        <v>13</v>
      </c>
      <c r="BH108" s="20">
        <f t="shared" si="49"/>
        <v>13</v>
      </c>
      <c r="BI108" s="20">
        <f t="shared" si="50"/>
        <v>16</v>
      </c>
      <c r="BJ108" s="20">
        <f t="shared" si="51"/>
        <v>16</v>
      </c>
      <c r="BK108" s="20">
        <f t="shared" si="52"/>
        <v>9</v>
      </c>
      <c r="BL108" s="18">
        <f t="shared" si="53"/>
        <v>7</v>
      </c>
      <c r="BN108" s="85">
        <f>IF('Intro &amp; Setup'!CG37="", "", 'Intro &amp; Setup'!CG37)</f>
        <v>58</v>
      </c>
      <c r="BO108" s="86">
        <f>IF('Intro &amp; Setup'!CH37="", "", 'Intro &amp; Setup'!CH37)</f>
        <v>50</v>
      </c>
      <c r="BP108" s="86">
        <f>IF('Intro &amp; Setup'!CI37="", "", 'Intro &amp; Setup'!CI37)</f>
        <v>94</v>
      </c>
      <c r="BQ108" s="86">
        <f>IF('Intro &amp; Setup'!CJ37="", "", 'Intro &amp; Setup'!CJ37)</f>
        <v>5</v>
      </c>
      <c r="BR108" s="86">
        <f>IF('Intro &amp; Setup'!CK37="", "", 'Intro &amp; Setup'!CK37)</f>
        <v>15</v>
      </c>
      <c r="BS108" s="86">
        <f>IF('Intro &amp; Setup'!CL37="", "", 'Intro &amp; Setup'!CL37)</f>
        <v>19</v>
      </c>
      <c r="BT108" s="86">
        <f>IF('Intro &amp; Setup'!CM37="", "", 'Intro &amp; Setup'!CM37)</f>
        <v>72</v>
      </c>
      <c r="BU108" s="87">
        <f>IF('Intro &amp; Setup'!CN37="", "", 'Intro &amp; Setup'!CN37)</f>
        <v>11</v>
      </c>
      <c r="BV108" s="89">
        <f>IF('Intro &amp; Setup'!CO37="", "", 'Intro &amp; Setup'!CO37)</f>
        <v>97</v>
      </c>
      <c r="BX108" s="7">
        <f t="shared" si="56"/>
        <v>12</v>
      </c>
      <c r="CN108" s="7" t="e">
        <f ca="1">IF($BC107=1, "X", IF($CN107="X", IF(COUNTIF($CN$10:$CN107, "X")&gt;=6, "", "X"), ""))</f>
        <v>#VALUE!</v>
      </c>
      <c r="CO108" s="7" t="e">
        <f ca="1">IF($BC107=1, "X", IF($CO107="X", IF(COUNTIF($CO$10:$CO107, "X")&gt;=12, "", "X"), ""))</f>
        <v>#VALUE!</v>
      </c>
      <c r="CQ108" s="23" t="e">
        <f t="shared" ca="1" si="58"/>
        <v>#VALUE!</v>
      </c>
      <c r="CR108" s="20" t="e">
        <f t="shared" ca="1" si="60"/>
        <v>#VALUE!</v>
      </c>
      <c r="CS108" s="20" t="e">
        <f t="shared" ca="1" si="61"/>
        <v>#VALUE!</v>
      </c>
      <c r="CT108" s="20" t="e">
        <f t="shared" ca="1" si="62"/>
        <v>#VALUE!</v>
      </c>
      <c r="CU108" s="20" t="e">
        <f t="shared" ca="1" si="63"/>
        <v>#VALUE!</v>
      </c>
      <c r="CV108" s="20" t="e">
        <f t="shared" ca="1" si="64"/>
        <v>#VALUE!</v>
      </c>
      <c r="CW108" s="20" t="e">
        <f t="shared" ca="1" si="65"/>
        <v>#VALUE!</v>
      </c>
      <c r="CX108" s="18" t="e">
        <f t="shared" ca="1" si="66"/>
        <v>#VALUE!</v>
      </c>
      <c r="CZ108" s="23" t="e">
        <f t="shared" ca="1" si="59"/>
        <v>#VALUE!</v>
      </c>
      <c r="DA108" s="20" t="e">
        <f t="shared" ca="1" si="67"/>
        <v>#VALUE!</v>
      </c>
      <c r="DB108" s="20" t="e">
        <f t="shared" ca="1" si="68"/>
        <v>#VALUE!</v>
      </c>
      <c r="DC108" s="20" t="e">
        <f t="shared" ca="1" si="69"/>
        <v>#VALUE!</v>
      </c>
      <c r="DD108" s="20" t="e">
        <f t="shared" ca="1" si="70"/>
        <v>#VALUE!</v>
      </c>
      <c r="DE108" s="20" t="e">
        <f t="shared" ca="1" si="71"/>
        <v>#VALUE!</v>
      </c>
      <c r="DF108" s="20" t="e">
        <f t="shared" ca="1" si="72"/>
        <v>#VALUE!</v>
      </c>
      <c r="DG108" s="18" t="e">
        <f t="shared" ca="1" si="73"/>
        <v>#VALUE!</v>
      </c>
    </row>
    <row r="109" spans="53:111" hidden="1" x14ac:dyDescent="0.55000000000000004">
      <c r="BA109" s="15" t="e">
        <f t="shared" si="57"/>
        <v>#VALUE!</v>
      </c>
      <c r="BB109" s="7" t="e">
        <f t="shared" si="54"/>
        <v>#VALUE!</v>
      </c>
      <c r="BC109" s="18" t="e">
        <f t="shared" ca="1" si="55"/>
        <v>#VALUE!</v>
      </c>
      <c r="BE109" s="23">
        <f t="shared" si="47"/>
        <v>3</v>
      </c>
      <c r="BF109" s="20">
        <f t="shared" si="48"/>
        <v>15</v>
      </c>
      <c r="BG109" s="20">
        <f t="shared" si="74"/>
        <v>17</v>
      </c>
      <c r="BH109" s="20">
        <f t="shared" si="49"/>
        <v>11</v>
      </c>
      <c r="BI109" s="20">
        <f t="shared" si="50"/>
        <v>16</v>
      </c>
      <c r="BJ109" s="20">
        <f t="shared" si="51"/>
        <v>17</v>
      </c>
      <c r="BK109" s="20">
        <f t="shared" si="52"/>
        <v>9</v>
      </c>
      <c r="BL109" s="18">
        <f t="shared" si="53"/>
        <v>9</v>
      </c>
      <c r="BN109" s="85">
        <f>IF('Intro &amp; Setup'!CG38="", "", 'Intro &amp; Setup'!CG38)</f>
        <v>68</v>
      </c>
      <c r="BO109" s="86">
        <f>IF('Intro &amp; Setup'!CH38="", "", 'Intro &amp; Setup'!CH38)</f>
        <v>21</v>
      </c>
      <c r="BP109" s="86">
        <f>IF('Intro &amp; Setup'!CI38="", "", 'Intro &amp; Setup'!CI38)</f>
        <v>100</v>
      </c>
      <c r="BQ109" s="86">
        <f>IF('Intro &amp; Setup'!CJ38="", "", 'Intro &amp; Setup'!CJ38)</f>
        <v>9</v>
      </c>
      <c r="BR109" s="86">
        <f>IF('Intro &amp; Setup'!CK38="", "", 'Intro &amp; Setup'!CK38)</f>
        <v>46</v>
      </c>
      <c r="BS109" s="86">
        <f>IF('Intro &amp; Setup'!CL38="", "", 'Intro &amp; Setup'!CL38)</f>
        <v>85</v>
      </c>
      <c r="BT109" s="86">
        <f>IF('Intro &amp; Setup'!CM38="", "", 'Intro &amp; Setup'!CM38)</f>
        <v>56</v>
      </c>
      <c r="BU109" s="87">
        <f>IF('Intro &amp; Setup'!CN38="", "", 'Intro &amp; Setup'!CN38)</f>
        <v>90</v>
      </c>
      <c r="BV109" s="89">
        <f>IF('Intro &amp; Setup'!CO38="", "", 'Intro &amp; Setup'!CO38)</f>
        <v>29</v>
      </c>
      <c r="BX109" s="7">
        <f t="shared" si="56"/>
        <v>12</v>
      </c>
      <c r="CN109" s="7" t="e">
        <f ca="1">IF($BC108=1, "X", IF($CN108="X", IF(COUNTIF($CN$10:$CN108, "X")&gt;=6, "", "X"), ""))</f>
        <v>#VALUE!</v>
      </c>
      <c r="CO109" s="7" t="e">
        <f ca="1">IF($BC108=1, "X", IF($CO108="X", IF(COUNTIF($CO$10:$CO108, "X")&gt;=12, "", "X"), ""))</f>
        <v>#VALUE!</v>
      </c>
      <c r="CQ109" s="23" t="e">
        <f t="shared" ca="1" si="58"/>
        <v>#VALUE!</v>
      </c>
      <c r="CR109" s="20" t="e">
        <f t="shared" ca="1" si="60"/>
        <v>#VALUE!</v>
      </c>
      <c r="CS109" s="20" t="e">
        <f t="shared" ca="1" si="61"/>
        <v>#VALUE!</v>
      </c>
      <c r="CT109" s="20" t="e">
        <f t="shared" ca="1" si="62"/>
        <v>#VALUE!</v>
      </c>
      <c r="CU109" s="20" t="e">
        <f t="shared" ca="1" si="63"/>
        <v>#VALUE!</v>
      </c>
      <c r="CV109" s="20" t="e">
        <f t="shared" ca="1" si="64"/>
        <v>#VALUE!</v>
      </c>
      <c r="CW109" s="20" t="e">
        <f t="shared" ca="1" si="65"/>
        <v>#VALUE!</v>
      </c>
      <c r="CX109" s="18" t="e">
        <f t="shared" ca="1" si="66"/>
        <v>#VALUE!</v>
      </c>
      <c r="CZ109" s="23" t="e">
        <f t="shared" ca="1" si="59"/>
        <v>#VALUE!</v>
      </c>
      <c r="DA109" s="20" t="e">
        <f t="shared" ca="1" si="67"/>
        <v>#VALUE!</v>
      </c>
      <c r="DB109" s="20" t="e">
        <f t="shared" ca="1" si="68"/>
        <v>#VALUE!</v>
      </c>
      <c r="DC109" s="20" t="e">
        <f t="shared" ca="1" si="69"/>
        <v>#VALUE!</v>
      </c>
      <c r="DD109" s="20" t="e">
        <f t="shared" ca="1" si="70"/>
        <v>#VALUE!</v>
      </c>
      <c r="DE109" s="20" t="e">
        <f t="shared" ca="1" si="71"/>
        <v>#VALUE!</v>
      </c>
      <c r="DF109" s="20" t="e">
        <f t="shared" ca="1" si="72"/>
        <v>#VALUE!</v>
      </c>
      <c r="DG109" s="18" t="e">
        <f t="shared" ca="1" si="73"/>
        <v>#VALUE!</v>
      </c>
    </row>
    <row r="110" spans="53:111" hidden="1" x14ac:dyDescent="0.55000000000000004">
      <c r="BA110" s="15" t="e">
        <f t="shared" si="57"/>
        <v>#VALUE!</v>
      </c>
      <c r="BB110" s="7" t="e">
        <f t="shared" si="54"/>
        <v>#VALUE!</v>
      </c>
      <c r="BC110" s="18" t="e">
        <f t="shared" ca="1" si="55"/>
        <v>#VALUE!</v>
      </c>
      <c r="BE110" s="23">
        <f t="shared" si="47"/>
        <v>4</v>
      </c>
      <c r="BF110" s="20">
        <f t="shared" si="48"/>
        <v>14</v>
      </c>
      <c r="BG110" s="20">
        <f t="shared" si="74"/>
        <v>17</v>
      </c>
      <c r="BH110" s="20">
        <f t="shared" si="49"/>
        <v>12</v>
      </c>
      <c r="BI110" s="20">
        <f t="shared" si="50"/>
        <v>16</v>
      </c>
      <c r="BJ110" s="20">
        <f t="shared" si="51"/>
        <v>17</v>
      </c>
      <c r="BK110" s="20">
        <f t="shared" si="52"/>
        <v>9</v>
      </c>
      <c r="BL110" s="18">
        <f t="shared" si="53"/>
        <v>8</v>
      </c>
      <c r="BN110" s="85">
        <f>IF('Intro &amp; Setup'!CG39="", "", 'Intro &amp; Setup'!CG39)</f>
        <v>76</v>
      </c>
      <c r="BO110" s="86">
        <f>IF('Intro &amp; Setup'!CH39="", "", 'Intro &amp; Setup'!CH39)</f>
        <v>30</v>
      </c>
      <c r="BP110" s="86">
        <f>IF('Intro &amp; Setup'!CI39="", "", 'Intro &amp; Setup'!CI39)</f>
        <v>54</v>
      </c>
      <c r="BQ110" s="86">
        <f>IF('Intro &amp; Setup'!CJ39="", "", 'Intro &amp; Setup'!CJ39)</f>
        <v>84</v>
      </c>
      <c r="BR110" s="86">
        <f>IF('Intro &amp; Setup'!CK39="", "", 'Intro &amp; Setup'!CK39)</f>
        <v>41</v>
      </c>
      <c r="BS110" s="86">
        <f>IF('Intro &amp; Setup'!CL39="", "", 'Intro &amp; Setup'!CL39)</f>
        <v>58</v>
      </c>
      <c r="BT110" s="86">
        <f>IF('Intro &amp; Setup'!CM39="", "", 'Intro &amp; Setup'!CM39)</f>
        <v>41</v>
      </c>
      <c r="BU110" s="87">
        <f>IF('Intro &amp; Setup'!CN39="", "", 'Intro &amp; Setup'!CN39)</f>
        <v>34</v>
      </c>
      <c r="BV110" s="89">
        <f>IF('Intro &amp; Setup'!CO39="", "", 'Intro &amp; Setup'!CO39)</f>
        <v>27</v>
      </c>
      <c r="BX110" s="7">
        <f t="shared" si="56"/>
        <v>12</v>
      </c>
      <c r="CN110" s="7" t="e">
        <f ca="1">IF($BC109=1, "X", IF($CN109="X", IF(COUNTIF($CN$10:$CN109, "X")&gt;=6, "", "X"), ""))</f>
        <v>#VALUE!</v>
      </c>
      <c r="CO110" s="7" t="e">
        <f ca="1">IF($BC109=1, "X", IF($CO109="X", IF(COUNTIF($CO$10:$CO109, "X")&gt;=12, "", "X"), ""))</f>
        <v>#VALUE!</v>
      </c>
      <c r="CQ110" s="23" t="e">
        <f t="shared" ca="1" si="58"/>
        <v>#VALUE!</v>
      </c>
      <c r="CR110" s="20" t="e">
        <f t="shared" ca="1" si="60"/>
        <v>#VALUE!</v>
      </c>
      <c r="CS110" s="20" t="e">
        <f t="shared" ca="1" si="61"/>
        <v>#VALUE!</v>
      </c>
      <c r="CT110" s="20" t="e">
        <f t="shared" ca="1" si="62"/>
        <v>#VALUE!</v>
      </c>
      <c r="CU110" s="20" t="e">
        <f t="shared" ca="1" si="63"/>
        <v>#VALUE!</v>
      </c>
      <c r="CV110" s="20" t="e">
        <f t="shared" ca="1" si="64"/>
        <v>#VALUE!</v>
      </c>
      <c r="CW110" s="20" t="e">
        <f t="shared" ca="1" si="65"/>
        <v>#VALUE!</v>
      </c>
      <c r="CX110" s="18" t="e">
        <f t="shared" ca="1" si="66"/>
        <v>#VALUE!</v>
      </c>
      <c r="CZ110" s="23" t="e">
        <f t="shared" ca="1" si="59"/>
        <v>#VALUE!</v>
      </c>
      <c r="DA110" s="20" t="e">
        <f t="shared" ca="1" si="67"/>
        <v>#VALUE!</v>
      </c>
      <c r="DB110" s="20" t="e">
        <f t="shared" ca="1" si="68"/>
        <v>#VALUE!</v>
      </c>
      <c r="DC110" s="20" t="e">
        <f t="shared" ca="1" si="69"/>
        <v>#VALUE!</v>
      </c>
      <c r="DD110" s="20" t="e">
        <f t="shared" ca="1" si="70"/>
        <v>#VALUE!</v>
      </c>
      <c r="DE110" s="20" t="e">
        <f t="shared" ca="1" si="71"/>
        <v>#VALUE!</v>
      </c>
      <c r="DF110" s="20" t="e">
        <f t="shared" ca="1" si="72"/>
        <v>#VALUE!</v>
      </c>
      <c r="DG110" s="18" t="e">
        <f t="shared" ca="1" si="73"/>
        <v>#VALUE!</v>
      </c>
    </row>
    <row r="111" spans="53:111" hidden="1" x14ac:dyDescent="0.55000000000000004">
      <c r="BA111" s="15" t="e">
        <f t="shared" si="57"/>
        <v>#VALUE!</v>
      </c>
      <c r="BB111" s="7" t="e">
        <f t="shared" si="54"/>
        <v>#VALUE!</v>
      </c>
      <c r="BC111" s="18" t="e">
        <f t="shared" ca="1" si="55"/>
        <v>#VALUE!</v>
      </c>
      <c r="BE111" s="23">
        <f t="shared" si="47"/>
        <v>3</v>
      </c>
      <c r="BF111" s="20">
        <f t="shared" si="48"/>
        <v>15</v>
      </c>
      <c r="BG111" s="20">
        <f t="shared" si="74"/>
        <v>18</v>
      </c>
      <c r="BH111" s="20">
        <f t="shared" si="49"/>
        <v>10</v>
      </c>
      <c r="BI111" s="20">
        <f t="shared" si="50"/>
        <v>16</v>
      </c>
      <c r="BJ111" s="20">
        <f t="shared" si="51"/>
        <v>18</v>
      </c>
      <c r="BK111" s="20">
        <f t="shared" si="52"/>
        <v>8</v>
      </c>
      <c r="BL111" s="18">
        <f t="shared" si="53"/>
        <v>18</v>
      </c>
      <c r="BN111" s="85">
        <f>IF('Intro &amp; Setup'!CG40="", "", 'Intro &amp; Setup'!CG40)</f>
        <v>1</v>
      </c>
      <c r="BO111" s="86">
        <f>IF('Intro &amp; Setup'!CH40="", "", 'Intro &amp; Setup'!CH40)</f>
        <v>77</v>
      </c>
      <c r="BP111" s="86">
        <f>IF('Intro &amp; Setup'!CI40="", "", 'Intro &amp; Setup'!CI40)</f>
        <v>80</v>
      </c>
      <c r="BQ111" s="86">
        <f>IF('Intro &amp; Setup'!CJ40="", "", 'Intro &amp; Setup'!CJ40)</f>
        <v>2</v>
      </c>
      <c r="BR111" s="86">
        <f>IF('Intro &amp; Setup'!CK40="", "", 'Intro &amp; Setup'!CK40)</f>
        <v>52</v>
      </c>
      <c r="BS111" s="86">
        <f>IF('Intro &amp; Setup'!CL40="", "", 'Intro &amp; Setup'!CL40)</f>
        <v>84</v>
      </c>
      <c r="BT111" s="86">
        <f>IF('Intro &amp; Setup'!CM40="", "", 'Intro &amp; Setup'!CM40)</f>
        <v>32</v>
      </c>
      <c r="BU111" s="87">
        <f>IF('Intro &amp; Setup'!CN40="", "", 'Intro &amp; Setup'!CN40)</f>
        <v>100</v>
      </c>
      <c r="BV111" s="89">
        <f>IF('Intro &amp; Setup'!CO40="", "", 'Intro &amp; Setup'!CO40)</f>
        <v>25</v>
      </c>
      <c r="BX111" s="7">
        <f t="shared" si="56"/>
        <v>13</v>
      </c>
      <c r="CN111" s="7" t="e">
        <f ca="1">IF($BC110=1, "X", IF($CN110="X", IF(COUNTIF($CN$10:$CN110, "X")&gt;=6, "", "X"), ""))</f>
        <v>#VALUE!</v>
      </c>
      <c r="CO111" s="7" t="e">
        <f ca="1">IF($BC110=1, "X", IF($CO110="X", IF(COUNTIF($CO$10:$CO110, "X")&gt;=12, "", "X"), ""))</f>
        <v>#VALUE!</v>
      </c>
      <c r="CQ111" s="23" t="e">
        <f t="shared" ca="1" si="58"/>
        <v>#VALUE!</v>
      </c>
      <c r="CR111" s="20" t="e">
        <f t="shared" ca="1" si="60"/>
        <v>#VALUE!</v>
      </c>
      <c r="CS111" s="20" t="e">
        <f t="shared" ca="1" si="61"/>
        <v>#VALUE!</v>
      </c>
      <c r="CT111" s="20" t="e">
        <f t="shared" ca="1" si="62"/>
        <v>#VALUE!</v>
      </c>
      <c r="CU111" s="20" t="e">
        <f t="shared" ca="1" si="63"/>
        <v>#VALUE!</v>
      </c>
      <c r="CV111" s="20" t="e">
        <f t="shared" ca="1" si="64"/>
        <v>#VALUE!</v>
      </c>
      <c r="CW111" s="20" t="e">
        <f t="shared" ca="1" si="65"/>
        <v>#VALUE!</v>
      </c>
      <c r="CX111" s="18" t="e">
        <f t="shared" ca="1" si="66"/>
        <v>#VALUE!</v>
      </c>
      <c r="CZ111" s="23" t="e">
        <f t="shared" ca="1" si="59"/>
        <v>#VALUE!</v>
      </c>
      <c r="DA111" s="20" t="e">
        <f t="shared" ca="1" si="67"/>
        <v>#VALUE!</v>
      </c>
      <c r="DB111" s="20" t="e">
        <f t="shared" ca="1" si="68"/>
        <v>#VALUE!</v>
      </c>
      <c r="DC111" s="20" t="e">
        <f t="shared" ca="1" si="69"/>
        <v>#VALUE!</v>
      </c>
      <c r="DD111" s="20" t="e">
        <f t="shared" ca="1" si="70"/>
        <v>#VALUE!</v>
      </c>
      <c r="DE111" s="20" t="e">
        <f t="shared" ca="1" si="71"/>
        <v>#VALUE!</v>
      </c>
      <c r="DF111" s="20" t="e">
        <f t="shared" ca="1" si="72"/>
        <v>#VALUE!</v>
      </c>
      <c r="DG111" s="18" t="e">
        <f t="shared" ca="1" si="73"/>
        <v>#VALUE!</v>
      </c>
    </row>
    <row r="112" spans="53:111" hidden="1" x14ac:dyDescent="0.55000000000000004">
      <c r="BA112" s="15" t="e">
        <f t="shared" si="57"/>
        <v>#VALUE!</v>
      </c>
      <c r="BB112" s="7" t="e">
        <f t="shared" si="54"/>
        <v>#VALUE!</v>
      </c>
      <c r="BC112" s="18" t="e">
        <f t="shared" ca="1" si="55"/>
        <v>#VALUE!</v>
      </c>
      <c r="BE112" s="23">
        <f t="shared" si="47"/>
        <v>4</v>
      </c>
      <c r="BF112" s="20">
        <f t="shared" si="48"/>
        <v>16</v>
      </c>
      <c r="BG112" s="20">
        <f t="shared" si="74"/>
        <v>18</v>
      </c>
      <c r="BH112" s="20">
        <f t="shared" si="49"/>
        <v>10</v>
      </c>
      <c r="BI112" s="20">
        <f t="shared" si="50"/>
        <v>18</v>
      </c>
      <c r="BJ112" s="20">
        <f t="shared" si="51"/>
        <v>16</v>
      </c>
      <c r="BK112" s="20">
        <f t="shared" si="52"/>
        <v>7</v>
      </c>
      <c r="BL112" s="18">
        <f t="shared" si="53"/>
        <v>16</v>
      </c>
      <c r="BN112" s="85">
        <f>IF('Intro &amp; Setup'!CG41="", "", 'Intro &amp; Setup'!CG41)</f>
        <v>84</v>
      </c>
      <c r="BO112" s="86">
        <f>IF('Intro &amp; Setup'!CH41="", "", 'Intro &amp; Setup'!CH41)</f>
        <v>78</v>
      </c>
      <c r="BP112" s="86">
        <f>IF('Intro &amp; Setup'!CI41="", "", 'Intro &amp; Setup'!CI41)</f>
        <v>56</v>
      </c>
      <c r="BQ112" s="86">
        <f>IF('Intro &amp; Setup'!CJ41="", "", 'Intro &amp; Setup'!CJ41)</f>
        <v>53</v>
      </c>
      <c r="BR112" s="86">
        <f>IF('Intro &amp; Setup'!CK41="", "", 'Intro &amp; Setup'!CK41)</f>
        <v>94</v>
      </c>
      <c r="BS112" s="86">
        <f>IF('Intro &amp; Setup'!CL41="", "", 'Intro &amp; Setup'!CL41)</f>
        <v>10</v>
      </c>
      <c r="BT112" s="86">
        <f>IF('Intro &amp; Setup'!CM41="", "", 'Intro &amp; Setup'!CM41)</f>
        <v>34</v>
      </c>
      <c r="BU112" s="87">
        <f>IF('Intro &amp; Setup'!CN41="", "", 'Intro &amp; Setup'!CN41)</f>
        <v>11</v>
      </c>
      <c r="BV112" s="89">
        <f>IF('Intro &amp; Setup'!CO41="", "", 'Intro &amp; Setup'!CO41)</f>
        <v>12</v>
      </c>
      <c r="BX112" s="7">
        <f t="shared" si="56"/>
        <v>13</v>
      </c>
      <c r="CN112" s="7" t="e">
        <f ca="1">IF($BC111=1, "X", IF($CN111="X", IF(COUNTIF($CN$10:$CN111, "X")&gt;=6, "", "X"), ""))</f>
        <v>#VALUE!</v>
      </c>
      <c r="CO112" s="7" t="e">
        <f ca="1">IF($BC111=1, "X", IF($CO111="X", IF(COUNTIF($CO$10:$CO111, "X")&gt;=12, "", "X"), ""))</f>
        <v>#VALUE!</v>
      </c>
      <c r="CQ112" s="23" t="e">
        <f t="shared" ca="1" si="58"/>
        <v>#VALUE!</v>
      </c>
      <c r="CR112" s="20" t="e">
        <f t="shared" ca="1" si="60"/>
        <v>#VALUE!</v>
      </c>
      <c r="CS112" s="20" t="e">
        <f t="shared" ca="1" si="61"/>
        <v>#VALUE!</v>
      </c>
      <c r="CT112" s="20" t="e">
        <f t="shared" ca="1" si="62"/>
        <v>#VALUE!</v>
      </c>
      <c r="CU112" s="20" t="e">
        <f t="shared" ca="1" si="63"/>
        <v>#VALUE!</v>
      </c>
      <c r="CV112" s="20" t="e">
        <f t="shared" ca="1" si="64"/>
        <v>#VALUE!</v>
      </c>
      <c r="CW112" s="20" t="e">
        <f t="shared" ca="1" si="65"/>
        <v>#VALUE!</v>
      </c>
      <c r="CX112" s="18" t="e">
        <f t="shared" ca="1" si="66"/>
        <v>#VALUE!</v>
      </c>
      <c r="CZ112" s="23" t="e">
        <f t="shared" ca="1" si="59"/>
        <v>#VALUE!</v>
      </c>
      <c r="DA112" s="20" t="e">
        <f t="shared" ca="1" si="67"/>
        <v>#VALUE!</v>
      </c>
      <c r="DB112" s="20" t="e">
        <f t="shared" ca="1" si="68"/>
        <v>#VALUE!</v>
      </c>
      <c r="DC112" s="20" t="e">
        <f t="shared" ca="1" si="69"/>
        <v>#VALUE!</v>
      </c>
      <c r="DD112" s="20" t="e">
        <f t="shared" ca="1" si="70"/>
        <v>#VALUE!</v>
      </c>
      <c r="DE112" s="20" t="e">
        <f t="shared" ca="1" si="71"/>
        <v>#VALUE!</v>
      </c>
      <c r="DF112" s="20" t="e">
        <f t="shared" ca="1" si="72"/>
        <v>#VALUE!</v>
      </c>
      <c r="DG112" s="18" t="e">
        <f t="shared" ca="1" si="73"/>
        <v>#VALUE!</v>
      </c>
    </row>
    <row r="113" spans="53:111" hidden="1" x14ac:dyDescent="0.55000000000000004">
      <c r="BA113" s="15" t="e">
        <f t="shared" si="57"/>
        <v>#VALUE!</v>
      </c>
      <c r="BB113" s="7" t="e">
        <f t="shared" si="54"/>
        <v>#VALUE!</v>
      </c>
      <c r="BC113" s="18" t="e">
        <f t="shared" ca="1" si="55"/>
        <v>#VALUE!</v>
      </c>
      <c r="BE113" s="23">
        <f t="shared" si="47"/>
        <v>6</v>
      </c>
      <c r="BF113" s="20">
        <f t="shared" si="48"/>
        <v>17</v>
      </c>
      <c r="BG113" s="20">
        <f t="shared" si="74"/>
        <v>20</v>
      </c>
      <c r="BH113" s="20">
        <f t="shared" si="49"/>
        <v>8</v>
      </c>
      <c r="BI113" s="20">
        <f t="shared" si="50"/>
        <v>18</v>
      </c>
      <c r="BJ113" s="20">
        <f t="shared" si="51"/>
        <v>16</v>
      </c>
      <c r="BK113" s="20">
        <f t="shared" si="52"/>
        <v>6</v>
      </c>
      <c r="BL113" s="18">
        <f t="shared" si="53"/>
        <v>16</v>
      </c>
      <c r="BN113" s="85">
        <f>IF('Intro &amp; Setup'!CG42="", "", 'Intro &amp; Setup'!CG42)</f>
        <v>98</v>
      </c>
      <c r="BO113" s="86">
        <f>IF('Intro &amp; Setup'!CH42="", "", 'Intro &amp; Setup'!CH42)</f>
        <v>73</v>
      </c>
      <c r="BP113" s="86">
        <f>IF('Intro &amp; Setup'!CI42="", "", 'Intro &amp; Setup'!CI42)</f>
        <v>98</v>
      </c>
      <c r="BQ113" s="86">
        <f>IF('Intro &amp; Setup'!CJ42="", "", 'Intro &amp; Setup'!CJ42)</f>
        <v>8</v>
      </c>
      <c r="BR113" s="86">
        <f>IF('Intro &amp; Setup'!CK42="", "", 'Intro &amp; Setup'!CK42)</f>
        <v>48</v>
      </c>
      <c r="BS113" s="86">
        <f>IF('Intro &amp; Setup'!CL42="", "", 'Intro &amp; Setup'!CL42)</f>
        <v>40</v>
      </c>
      <c r="BT113" s="86">
        <f>IF('Intro &amp; Setup'!CM42="", "", 'Intro &amp; Setup'!CM42)</f>
        <v>30</v>
      </c>
      <c r="BU113" s="87">
        <f>IF('Intro &amp; Setup'!CN42="", "", 'Intro &amp; Setup'!CN42)</f>
        <v>49</v>
      </c>
      <c r="BV113" s="89">
        <f>IF('Intro &amp; Setup'!CO42="", "", 'Intro &amp; Setup'!CO42)</f>
        <v>57</v>
      </c>
      <c r="BX113" s="7">
        <f t="shared" si="56"/>
        <v>13</v>
      </c>
      <c r="CN113" s="7" t="e">
        <f ca="1">IF($BC112=1, "X", IF($CN112="X", IF(COUNTIF($CN$10:$CN112, "X")&gt;=6, "", "X"), ""))</f>
        <v>#VALUE!</v>
      </c>
      <c r="CO113" s="7" t="e">
        <f ca="1">IF($BC112=1, "X", IF($CO112="X", IF(COUNTIF($CO$10:$CO112, "X")&gt;=12, "", "X"), ""))</f>
        <v>#VALUE!</v>
      </c>
      <c r="CQ113" s="23" t="e">
        <f t="shared" ca="1" si="58"/>
        <v>#VALUE!</v>
      </c>
      <c r="CR113" s="20" t="e">
        <f t="shared" ca="1" si="60"/>
        <v>#VALUE!</v>
      </c>
      <c r="CS113" s="20" t="e">
        <f t="shared" ca="1" si="61"/>
        <v>#VALUE!</v>
      </c>
      <c r="CT113" s="20" t="e">
        <f t="shared" ca="1" si="62"/>
        <v>#VALUE!</v>
      </c>
      <c r="CU113" s="20" t="e">
        <f t="shared" ca="1" si="63"/>
        <v>#VALUE!</v>
      </c>
      <c r="CV113" s="20" t="e">
        <f t="shared" ca="1" si="64"/>
        <v>#VALUE!</v>
      </c>
      <c r="CW113" s="20" t="e">
        <f t="shared" ca="1" si="65"/>
        <v>#VALUE!</v>
      </c>
      <c r="CX113" s="18" t="e">
        <f t="shared" ca="1" si="66"/>
        <v>#VALUE!</v>
      </c>
      <c r="CZ113" s="23" t="e">
        <f t="shared" ca="1" si="59"/>
        <v>#VALUE!</v>
      </c>
      <c r="DA113" s="20" t="e">
        <f t="shared" ca="1" si="67"/>
        <v>#VALUE!</v>
      </c>
      <c r="DB113" s="20" t="e">
        <f t="shared" ca="1" si="68"/>
        <v>#VALUE!</v>
      </c>
      <c r="DC113" s="20" t="e">
        <f t="shared" ca="1" si="69"/>
        <v>#VALUE!</v>
      </c>
      <c r="DD113" s="20" t="e">
        <f t="shared" ca="1" si="70"/>
        <v>#VALUE!</v>
      </c>
      <c r="DE113" s="20" t="e">
        <f t="shared" ca="1" si="71"/>
        <v>#VALUE!</v>
      </c>
      <c r="DF113" s="20" t="e">
        <f t="shared" ca="1" si="72"/>
        <v>#VALUE!</v>
      </c>
      <c r="DG113" s="18" t="e">
        <f t="shared" ca="1" si="73"/>
        <v>#VALUE!</v>
      </c>
    </row>
    <row r="114" spans="53:111" hidden="1" x14ac:dyDescent="0.55000000000000004">
      <c r="BA114" s="15" t="e">
        <f t="shared" si="57"/>
        <v>#VALUE!</v>
      </c>
      <c r="BB114" s="7" t="e">
        <f t="shared" si="54"/>
        <v>#VALUE!</v>
      </c>
      <c r="BC114" s="18" t="e">
        <f t="shared" ca="1" si="55"/>
        <v>#VALUE!</v>
      </c>
      <c r="BE114" s="23">
        <f t="shared" si="47"/>
        <v>4</v>
      </c>
      <c r="BF114" s="20">
        <f t="shared" si="48"/>
        <v>19</v>
      </c>
      <c r="BG114" s="20">
        <f t="shared" si="74"/>
        <v>19</v>
      </c>
      <c r="BH114" s="20">
        <f t="shared" si="49"/>
        <v>7</v>
      </c>
      <c r="BI114" s="20">
        <f t="shared" si="50"/>
        <v>18</v>
      </c>
      <c r="BJ114" s="20">
        <f t="shared" si="51"/>
        <v>16</v>
      </c>
      <c r="BK114" s="20">
        <f t="shared" si="52"/>
        <v>6</v>
      </c>
      <c r="BL114" s="18">
        <f t="shared" si="53"/>
        <v>17</v>
      </c>
      <c r="BN114" s="85">
        <f>IF('Intro &amp; Setup'!CG43="", "", 'Intro &amp; Setup'!CG43)</f>
        <v>6</v>
      </c>
      <c r="BO114" s="86">
        <f>IF('Intro &amp; Setup'!CH43="", "", 'Intro &amp; Setup'!CH43)</f>
        <v>99</v>
      </c>
      <c r="BP114" s="86">
        <f>IF('Intro &amp; Setup'!CI43="", "", 'Intro &amp; Setup'!CI43)</f>
        <v>26</v>
      </c>
      <c r="BQ114" s="86">
        <f>IF('Intro &amp; Setup'!CJ43="", "", 'Intro &amp; Setup'!CJ43)</f>
        <v>35</v>
      </c>
      <c r="BR114" s="86">
        <f>IF('Intro &amp; Setup'!CK43="", "", 'Intro &amp; Setup'!CK43)</f>
        <v>40</v>
      </c>
      <c r="BS114" s="86">
        <f>IF('Intro &amp; Setup'!CL43="", "", 'Intro &amp; Setup'!CL43)</f>
        <v>51</v>
      </c>
      <c r="BT114" s="86">
        <f>IF('Intro &amp; Setup'!CM43="", "", 'Intro &amp; Setup'!CM43)</f>
        <v>47</v>
      </c>
      <c r="BU114" s="87">
        <f>IF('Intro &amp; Setup'!CN43="", "", 'Intro &amp; Setup'!CN43)</f>
        <v>88</v>
      </c>
      <c r="BV114" s="89">
        <f>IF('Intro &amp; Setup'!CO43="", "", 'Intro &amp; Setup'!CO43)</f>
        <v>98</v>
      </c>
      <c r="BX114" s="7">
        <f t="shared" si="56"/>
        <v>13</v>
      </c>
      <c r="CN114" s="7" t="e">
        <f ca="1">IF($BC113=1, "X", IF($CN113="X", IF(COUNTIF($CN$10:$CN113, "X")&gt;=6, "", "X"), ""))</f>
        <v>#VALUE!</v>
      </c>
      <c r="CO114" s="7" t="e">
        <f ca="1">IF($BC113=1, "X", IF($CO113="X", IF(COUNTIF($CO$10:$CO113, "X")&gt;=12, "", "X"), ""))</f>
        <v>#VALUE!</v>
      </c>
      <c r="CQ114" s="23" t="e">
        <f t="shared" ca="1" si="58"/>
        <v>#VALUE!</v>
      </c>
      <c r="CR114" s="20" t="e">
        <f t="shared" ca="1" si="60"/>
        <v>#VALUE!</v>
      </c>
      <c r="CS114" s="20" t="e">
        <f t="shared" ca="1" si="61"/>
        <v>#VALUE!</v>
      </c>
      <c r="CT114" s="20" t="e">
        <f t="shared" ca="1" si="62"/>
        <v>#VALUE!</v>
      </c>
      <c r="CU114" s="20" t="e">
        <f t="shared" ca="1" si="63"/>
        <v>#VALUE!</v>
      </c>
      <c r="CV114" s="20" t="e">
        <f t="shared" ca="1" si="64"/>
        <v>#VALUE!</v>
      </c>
      <c r="CW114" s="20" t="e">
        <f t="shared" ca="1" si="65"/>
        <v>#VALUE!</v>
      </c>
      <c r="CX114" s="18" t="e">
        <f t="shared" ca="1" si="66"/>
        <v>#VALUE!</v>
      </c>
      <c r="CZ114" s="23" t="e">
        <f t="shared" ca="1" si="59"/>
        <v>#VALUE!</v>
      </c>
      <c r="DA114" s="20" t="e">
        <f t="shared" ca="1" si="67"/>
        <v>#VALUE!</v>
      </c>
      <c r="DB114" s="20" t="e">
        <f t="shared" ca="1" si="68"/>
        <v>#VALUE!</v>
      </c>
      <c r="DC114" s="20" t="e">
        <f t="shared" ca="1" si="69"/>
        <v>#VALUE!</v>
      </c>
      <c r="DD114" s="20" t="e">
        <f t="shared" ca="1" si="70"/>
        <v>#VALUE!</v>
      </c>
      <c r="DE114" s="20" t="e">
        <f t="shared" ca="1" si="71"/>
        <v>#VALUE!</v>
      </c>
      <c r="DF114" s="20" t="e">
        <f t="shared" ca="1" si="72"/>
        <v>#VALUE!</v>
      </c>
      <c r="DG114" s="18" t="e">
        <f t="shared" ca="1" si="73"/>
        <v>#VALUE!</v>
      </c>
    </row>
    <row r="115" spans="53:111" hidden="1" x14ac:dyDescent="0.55000000000000004">
      <c r="BA115" s="15" t="e">
        <f t="shared" si="57"/>
        <v>#VALUE!</v>
      </c>
      <c r="BB115" s="7" t="e">
        <f t="shared" si="54"/>
        <v>#VALUE!</v>
      </c>
      <c r="BC115" s="18" t="e">
        <f t="shared" ca="1" si="55"/>
        <v>#VALUE!</v>
      </c>
      <c r="BE115" s="23">
        <f t="shared" si="47"/>
        <v>3</v>
      </c>
      <c r="BF115" s="20">
        <f t="shared" si="48"/>
        <v>17</v>
      </c>
      <c r="BG115" s="20">
        <f t="shared" si="74"/>
        <v>18</v>
      </c>
      <c r="BH115" s="20">
        <f t="shared" si="49"/>
        <v>6</v>
      </c>
      <c r="BI115" s="20">
        <f t="shared" si="50"/>
        <v>3</v>
      </c>
      <c r="BJ115" s="20">
        <f t="shared" si="51"/>
        <v>17</v>
      </c>
      <c r="BK115" s="20">
        <f t="shared" si="52"/>
        <v>7</v>
      </c>
      <c r="BL115" s="18">
        <f t="shared" si="53"/>
        <v>17</v>
      </c>
      <c r="BN115" s="85">
        <f>IF('Intro &amp; Setup'!CG44="", "", 'Intro &amp; Setup'!CG44)</f>
        <v>32</v>
      </c>
      <c r="BO115" s="86">
        <f>IF('Intro &amp; Setup'!CH44="", "", 'Intro &amp; Setup'!CH44)</f>
        <v>7</v>
      </c>
      <c r="BP115" s="86">
        <f>IF('Intro &amp; Setup'!CI44="", "", 'Intro &amp; Setup'!CI44)</f>
        <v>34</v>
      </c>
      <c r="BQ115" s="86">
        <f>IF('Intro &amp; Setup'!CJ44="", "", 'Intro &amp; Setup'!CJ44)</f>
        <v>24</v>
      </c>
      <c r="BR115" s="86">
        <f>IF('Intro &amp; Setup'!CK44="", "", 'Intro &amp; Setup'!CK44)</f>
        <v>1</v>
      </c>
      <c r="BS115" s="86">
        <f>IF('Intro &amp; Setup'!CL44="", "", 'Intro &amp; Setup'!CL44)</f>
        <v>78</v>
      </c>
      <c r="BT115" s="86">
        <f>IF('Intro &amp; Setup'!CM44="", "", 'Intro &amp; Setup'!CM44)</f>
        <v>66</v>
      </c>
      <c r="BU115" s="87">
        <f>IF('Intro &amp; Setup'!CN44="", "", 'Intro &amp; Setup'!CN44)</f>
        <v>56</v>
      </c>
      <c r="BV115" s="89">
        <f>IF('Intro &amp; Setup'!CO44="", "", 'Intro &amp; Setup'!CO44)</f>
        <v>32</v>
      </c>
      <c r="BX115" s="7">
        <f t="shared" si="56"/>
        <v>11</v>
      </c>
      <c r="CN115" s="7" t="e">
        <f ca="1">IF($BC114=1, "X", IF($CN114="X", IF(COUNTIF($CN$10:$CN114, "X")&gt;=6, "", "X"), ""))</f>
        <v>#VALUE!</v>
      </c>
      <c r="CO115" s="7" t="e">
        <f ca="1">IF($BC114=1, "X", IF($CO114="X", IF(COUNTIF($CO$10:$CO114, "X")&gt;=12, "", "X"), ""))</f>
        <v>#VALUE!</v>
      </c>
      <c r="CQ115" s="23" t="e">
        <f t="shared" ca="1" si="58"/>
        <v>#VALUE!</v>
      </c>
      <c r="CR115" s="20" t="e">
        <f t="shared" ca="1" si="60"/>
        <v>#VALUE!</v>
      </c>
      <c r="CS115" s="20" t="e">
        <f t="shared" ca="1" si="61"/>
        <v>#VALUE!</v>
      </c>
      <c r="CT115" s="20" t="e">
        <f t="shared" ca="1" si="62"/>
        <v>#VALUE!</v>
      </c>
      <c r="CU115" s="20" t="e">
        <f t="shared" ca="1" si="63"/>
        <v>#VALUE!</v>
      </c>
      <c r="CV115" s="20" t="e">
        <f t="shared" ca="1" si="64"/>
        <v>#VALUE!</v>
      </c>
      <c r="CW115" s="20" t="e">
        <f t="shared" ca="1" si="65"/>
        <v>#VALUE!</v>
      </c>
      <c r="CX115" s="18" t="e">
        <f t="shared" ca="1" si="66"/>
        <v>#VALUE!</v>
      </c>
      <c r="CZ115" s="23" t="e">
        <f t="shared" ca="1" si="59"/>
        <v>#VALUE!</v>
      </c>
      <c r="DA115" s="20" t="e">
        <f t="shared" ca="1" si="67"/>
        <v>#VALUE!</v>
      </c>
      <c r="DB115" s="20" t="e">
        <f t="shared" ca="1" si="68"/>
        <v>#VALUE!</v>
      </c>
      <c r="DC115" s="20" t="e">
        <f t="shared" ca="1" si="69"/>
        <v>#VALUE!</v>
      </c>
      <c r="DD115" s="20" t="e">
        <f t="shared" ca="1" si="70"/>
        <v>#VALUE!</v>
      </c>
      <c r="DE115" s="20" t="e">
        <f t="shared" ca="1" si="71"/>
        <v>#VALUE!</v>
      </c>
      <c r="DF115" s="20" t="e">
        <f t="shared" ca="1" si="72"/>
        <v>#VALUE!</v>
      </c>
      <c r="DG115" s="18" t="e">
        <f t="shared" ca="1" si="73"/>
        <v>#VALUE!</v>
      </c>
    </row>
    <row r="116" spans="53:111" hidden="1" x14ac:dyDescent="0.55000000000000004">
      <c r="BA116" s="15" t="e">
        <f t="shared" si="57"/>
        <v>#VALUE!</v>
      </c>
      <c r="BB116" s="7" t="e">
        <f t="shared" si="54"/>
        <v>#VALUE!</v>
      </c>
      <c r="BC116" s="18" t="e">
        <f t="shared" ca="1" si="55"/>
        <v>#VALUE!</v>
      </c>
      <c r="BE116" s="23">
        <f t="shared" si="47"/>
        <v>4</v>
      </c>
      <c r="BF116" s="20">
        <f t="shared" si="48"/>
        <v>18</v>
      </c>
      <c r="BG116" s="20">
        <f t="shared" si="74"/>
        <v>19</v>
      </c>
      <c r="BH116" s="20">
        <f t="shared" si="49"/>
        <v>4</v>
      </c>
      <c r="BI116" s="20">
        <f t="shared" si="50"/>
        <v>3</v>
      </c>
      <c r="BJ116" s="20">
        <f t="shared" si="51"/>
        <v>17</v>
      </c>
      <c r="BK116" s="20">
        <f t="shared" si="52"/>
        <v>7</v>
      </c>
      <c r="BL116" s="18">
        <f t="shared" si="53"/>
        <v>16</v>
      </c>
      <c r="BN116" s="85">
        <f>IF('Intro &amp; Setup'!CG45="", "", 'Intro &amp; Setup'!CG45)</f>
        <v>78</v>
      </c>
      <c r="BO116" s="86">
        <f>IF('Intro &amp; Setup'!CH45="", "", 'Intro &amp; Setup'!CH45)</f>
        <v>73</v>
      </c>
      <c r="BP116" s="86">
        <f>IF('Intro &amp; Setup'!CI45="", "", 'Intro &amp; Setup'!CI45)</f>
        <v>85</v>
      </c>
      <c r="BQ116" s="86">
        <f>IF('Intro &amp; Setup'!CJ45="", "", 'Intro &amp; Setup'!CJ45)</f>
        <v>10</v>
      </c>
      <c r="BR116" s="86">
        <f>IF('Intro &amp; Setup'!CK45="", "", 'Intro &amp; Setup'!CK45)</f>
        <v>38</v>
      </c>
      <c r="BS116" s="86">
        <f>IF('Intro &amp; Setup'!CL45="", "", 'Intro &amp; Setup'!CL45)</f>
        <v>51</v>
      </c>
      <c r="BT116" s="86">
        <f>IF('Intro &amp; Setup'!CM45="", "", 'Intro &amp; Setup'!CM45)</f>
        <v>38</v>
      </c>
      <c r="BU116" s="87">
        <f>IF('Intro &amp; Setup'!CN45="", "", 'Intro &amp; Setup'!CN45)</f>
        <v>35</v>
      </c>
      <c r="BV116" s="89">
        <f>IF('Intro &amp; Setup'!CO45="", "", 'Intro &amp; Setup'!CO45)</f>
        <v>46</v>
      </c>
      <c r="BX116" s="7">
        <f t="shared" si="56"/>
        <v>11</v>
      </c>
      <c r="CN116" s="7" t="e">
        <f ca="1">IF($BC115=1, "X", IF($CN115="X", IF(COUNTIF($CN$10:$CN115, "X")&gt;=6, "", "X"), ""))</f>
        <v>#VALUE!</v>
      </c>
      <c r="CO116" s="7" t="e">
        <f ca="1">IF($BC115=1, "X", IF($CO115="X", IF(COUNTIF($CO$10:$CO115, "X")&gt;=12, "", "X"), ""))</f>
        <v>#VALUE!</v>
      </c>
      <c r="CQ116" s="23" t="e">
        <f t="shared" ca="1" si="58"/>
        <v>#VALUE!</v>
      </c>
      <c r="CR116" s="20" t="e">
        <f t="shared" ca="1" si="60"/>
        <v>#VALUE!</v>
      </c>
      <c r="CS116" s="20" t="e">
        <f t="shared" ca="1" si="61"/>
        <v>#VALUE!</v>
      </c>
      <c r="CT116" s="20" t="e">
        <f t="shared" ca="1" si="62"/>
        <v>#VALUE!</v>
      </c>
      <c r="CU116" s="20" t="e">
        <f t="shared" ca="1" si="63"/>
        <v>#VALUE!</v>
      </c>
      <c r="CV116" s="20" t="e">
        <f t="shared" ca="1" si="64"/>
        <v>#VALUE!</v>
      </c>
      <c r="CW116" s="20" t="e">
        <f t="shared" ca="1" si="65"/>
        <v>#VALUE!</v>
      </c>
      <c r="CX116" s="18" t="e">
        <f t="shared" ca="1" si="66"/>
        <v>#VALUE!</v>
      </c>
      <c r="CZ116" s="23" t="e">
        <f t="shared" ca="1" si="59"/>
        <v>#VALUE!</v>
      </c>
      <c r="DA116" s="20" t="e">
        <f t="shared" ca="1" si="67"/>
        <v>#VALUE!</v>
      </c>
      <c r="DB116" s="20" t="e">
        <f t="shared" ca="1" si="68"/>
        <v>#VALUE!</v>
      </c>
      <c r="DC116" s="20" t="e">
        <f t="shared" ca="1" si="69"/>
        <v>#VALUE!</v>
      </c>
      <c r="DD116" s="20" t="e">
        <f t="shared" ca="1" si="70"/>
        <v>#VALUE!</v>
      </c>
      <c r="DE116" s="20" t="e">
        <f t="shared" ca="1" si="71"/>
        <v>#VALUE!</v>
      </c>
      <c r="DF116" s="20" t="e">
        <f t="shared" ca="1" si="72"/>
        <v>#VALUE!</v>
      </c>
      <c r="DG116" s="18" t="e">
        <f t="shared" ca="1" si="73"/>
        <v>#VALUE!</v>
      </c>
    </row>
    <row r="117" spans="53:111" hidden="1" x14ac:dyDescent="0.55000000000000004">
      <c r="BA117" s="15" t="e">
        <f t="shared" si="57"/>
        <v>#VALUE!</v>
      </c>
      <c r="BB117" s="7" t="e">
        <f t="shared" si="54"/>
        <v>#VALUE!</v>
      </c>
      <c r="BC117" s="18" t="e">
        <f t="shared" ca="1" si="55"/>
        <v>#VALUE!</v>
      </c>
      <c r="BE117" s="23">
        <f t="shared" si="47"/>
        <v>3</v>
      </c>
      <c r="BF117" s="20">
        <f t="shared" si="48"/>
        <v>19</v>
      </c>
      <c r="BG117" s="20">
        <f t="shared" si="74"/>
        <v>19</v>
      </c>
      <c r="BH117" s="20">
        <f t="shared" si="49"/>
        <v>4</v>
      </c>
      <c r="BI117" s="20">
        <f t="shared" si="50"/>
        <v>5</v>
      </c>
      <c r="BJ117" s="20">
        <f t="shared" si="51"/>
        <v>19</v>
      </c>
      <c r="BK117" s="20">
        <f t="shared" si="52"/>
        <v>6</v>
      </c>
      <c r="BL117" s="18">
        <f t="shared" si="53"/>
        <v>15</v>
      </c>
      <c r="BN117" s="85">
        <f>IF('Intro &amp; Setup'!CG46="", "", 'Intro &amp; Setup'!CG46)</f>
        <v>12</v>
      </c>
      <c r="BO117" s="86">
        <f>IF('Intro &amp; Setup'!CH46="", "", 'Intro &amp; Setup'!CH46)</f>
        <v>87</v>
      </c>
      <c r="BP117" s="86">
        <f>IF('Intro &amp; Setup'!CI46="", "", 'Intro &amp; Setup'!CI46)</f>
        <v>44</v>
      </c>
      <c r="BQ117" s="86">
        <f>IF('Intro &amp; Setup'!CJ46="", "", 'Intro &amp; Setup'!CJ46)</f>
        <v>57</v>
      </c>
      <c r="BR117" s="86">
        <f>IF('Intro &amp; Setup'!CK46="", "", 'Intro &amp; Setup'!CK46)</f>
        <v>95</v>
      </c>
      <c r="BS117" s="86">
        <f>IF('Intro &amp; Setup'!CL46="", "", 'Intro &amp; Setup'!CL46)</f>
        <v>94</v>
      </c>
      <c r="BT117" s="86">
        <f>IF('Intro &amp; Setup'!CM46="", "", 'Intro &amp; Setup'!CM46)</f>
        <v>25</v>
      </c>
      <c r="BU117" s="87">
        <f>IF('Intro &amp; Setup'!CN46="", "", 'Intro &amp; Setup'!CN46)</f>
        <v>33</v>
      </c>
      <c r="BV117" s="89">
        <f>IF('Intro &amp; Setup'!CO46="", "", 'Intro &amp; Setup'!CO46)</f>
        <v>77</v>
      </c>
      <c r="BX117" s="7">
        <f t="shared" si="56"/>
        <v>11</v>
      </c>
      <c r="CN117" s="7" t="e">
        <f ca="1">IF($BC116=1, "X", IF($CN116="X", IF(COUNTIF($CN$10:$CN116, "X")&gt;=6, "", "X"), ""))</f>
        <v>#VALUE!</v>
      </c>
      <c r="CO117" s="7" t="e">
        <f ca="1">IF($BC116=1, "X", IF($CO116="X", IF(COUNTIF($CO$10:$CO116, "X")&gt;=12, "", "X"), ""))</f>
        <v>#VALUE!</v>
      </c>
      <c r="CQ117" s="23" t="e">
        <f t="shared" ca="1" si="58"/>
        <v>#VALUE!</v>
      </c>
      <c r="CR117" s="20" t="e">
        <f t="shared" ca="1" si="60"/>
        <v>#VALUE!</v>
      </c>
      <c r="CS117" s="20" t="e">
        <f t="shared" ca="1" si="61"/>
        <v>#VALUE!</v>
      </c>
      <c r="CT117" s="20" t="e">
        <f t="shared" ca="1" si="62"/>
        <v>#VALUE!</v>
      </c>
      <c r="CU117" s="20" t="e">
        <f t="shared" ca="1" si="63"/>
        <v>#VALUE!</v>
      </c>
      <c r="CV117" s="20" t="e">
        <f t="shared" ca="1" si="64"/>
        <v>#VALUE!</v>
      </c>
      <c r="CW117" s="20" t="e">
        <f t="shared" ca="1" si="65"/>
        <v>#VALUE!</v>
      </c>
      <c r="CX117" s="18" t="e">
        <f t="shared" ca="1" si="66"/>
        <v>#VALUE!</v>
      </c>
      <c r="CZ117" s="23" t="e">
        <f t="shared" ca="1" si="59"/>
        <v>#VALUE!</v>
      </c>
      <c r="DA117" s="20" t="e">
        <f t="shared" ca="1" si="67"/>
        <v>#VALUE!</v>
      </c>
      <c r="DB117" s="20" t="e">
        <f t="shared" ca="1" si="68"/>
        <v>#VALUE!</v>
      </c>
      <c r="DC117" s="20" t="e">
        <f t="shared" ca="1" si="69"/>
        <v>#VALUE!</v>
      </c>
      <c r="DD117" s="20" t="e">
        <f t="shared" ca="1" si="70"/>
        <v>#VALUE!</v>
      </c>
      <c r="DE117" s="20" t="e">
        <f t="shared" ca="1" si="71"/>
        <v>#VALUE!</v>
      </c>
      <c r="DF117" s="20" t="e">
        <f t="shared" ca="1" si="72"/>
        <v>#VALUE!</v>
      </c>
      <c r="DG117" s="18" t="e">
        <f t="shared" ca="1" si="73"/>
        <v>#VALUE!</v>
      </c>
    </row>
    <row r="118" spans="53:111" hidden="1" x14ac:dyDescent="0.55000000000000004">
      <c r="BA118" s="15" t="e">
        <f t="shared" si="57"/>
        <v>#VALUE!</v>
      </c>
      <c r="BB118" s="7" t="e">
        <f t="shared" si="54"/>
        <v>#VALUE!</v>
      </c>
      <c r="BC118" s="18" t="e">
        <f t="shared" ca="1" si="55"/>
        <v>#VALUE!</v>
      </c>
      <c r="BE118" s="23">
        <f t="shared" si="47"/>
        <v>3</v>
      </c>
      <c r="BF118" s="20">
        <f t="shared" si="48"/>
        <v>18</v>
      </c>
      <c r="BG118" s="20">
        <f t="shared" si="74"/>
        <v>18</v>
      </c>
      <c r="BH118" s="20">
        <f t="shared" si="49"/>
        <v>5</v>
      </c>
      <c r="BI118" s="20">
        <f t="shared" si="50"/>
        <v>6</v>
      </c>
      <c r="BJ118" s="20">
        <f t="shared" si="51"/>
        <v>18</v>
      </c>
      <c r="BK118" s="20">
        <f t="shared" si="52"/>
        <v>7</v>
      </c>
      <c r="BL118" s="18">
        <f t="shared" si="53"/>
        <v>16</v>
      </c>
      <c r="BN118" s="85">
        <f>IF('Intro &amp; Setup'!CG47="", "", 'Intro &amp; Setup'!CG47)</f>
        <v>58</v>
      </c>
      <c r="BO118" s="86">
        <f>IF('Intro &amp; Setup'!CH47="", "", 'Intro &amp; Setup'!CH47)</f>
        <v>32</v>
      </c>
      <c r="BP118" s="86">
        <f>IF('Intro &amp; Setup'!CI47="", "", 'Intro &amp; Setup'!CI47)</f>
        <v>27</v>
      </c>
      <c r="BQ118" s="86">
        <f>IF('Intro &amp; Setup'!CJ47="", "", 'Intro &amp; Setup'!CJ47)</f>
        <v>89</v>
      </c>
      <c r="BR118" s="86">
        <f>IF('Intro &amp; Setup'!CK47="", "", 'Intro &amp; Setup'!CK47)</f>
        <v>75</v>
      </c>
      <c r="BS118" s="86">
        <f>IF('Intro &amp; Setup'!CL47="", "", 'Intro &amp; Setup'!CL47)</f>
        <v>18</v>
      </c>
      <c r="BT118" s="86">
        <f>IF('Intro &amp; Setup'!CM47="", "", 'Intro &amp; Setup'!CM47)</f>
        <v>72</v>
      </c>
      <c r="BU118" s="87">
        <f>IF('Intro &amp; Setup'!CN47="", "", 'Intro &amp; Setup'!CN47)</f>
        <v>78</v>
      </c>
      <c r="BV118" s="89">
        <f>IF('Intro &amp; Setup'!CO47="", "", 'Intro &amp; Setup'!CO47)</f>
        <v>79</v>
      </c>
      <c r="BX118" s="7">
        <f t="shared" si="56"/>
        <v>11</v>
      </c>
      <c r="CN118" s="7" t="e">
        <f ca="1">IF($BC117=1, "X", IF($CN117="X", IF(COUNTIF($CN$10:$CN117, "X")&gt;=6, "", "X"), ""))</f>
        <v>#VALUE!</v>
      </c>
      <c r="CO118" s="7" t="e">
        <f ca="1">IF($BC117=1, "X", IF($CO117="X", IF(COUNTIF($CO$10:$CO117, "X")&gt;=12, "", "X"), ""))</f>
        <v>#VALUE!</v>
      </c>
      <c r="CQ118" s="23" t="e">
        <f t="shared" ca="1" si="58"/>
        <v>#VALUE!</v>
      </c>
      <c r="CR118" s="20" t="e">
        <f t="shared" ca="1" si="60"/>
        <v>#VALUE!</v>
      </c>
      <c r="CS118" s="20" t="e">
        <f t="shared" ca="1" si="61"/>
        <v>#VALUE!</v>
      </c>
      <c r="CT118" s="20" t="e">
        <f t="shared" ca="1" si="62"/>
        <v>#VALUE!</v>
      </c>
      <c r="CU118" s="20" t="e">
        <f t="shared" ca="1" si="63"/>
        <v>#VALUE!</v>
      </c>
      <c r="CV118" s="20" t="e">
        <f t="shared" ca="1" si="64"/>
        <v>#VALUE!</v>
      </c>
      <c r="CW118" s="20" t="e">
        <f t="shared" ca="1" si="65"/>
        <v>#VALUE!</v>
      </c>
      <c r="CX118" s="18" t="e">
        <f t="shared" ca="1" si="66"/>
        <v>#VALUE!</v>
      </c>
      <c r="CZ118" s="23" t="e">
        <f t="shared" ca="1" si="59"/>
        <v>#VALUE!</v>
      </c>
      <c r="DA118" s="20" t="e">
        <f t="shared" ca="1" si="67"/>
        <v>#VALUE!</v>
      </c>
      <c r="DB118" s="20" t="e">
        <f t="shared" ca="1" si="68"/>
        <v>#VALUE!</v>
      </c>
      <c r="DC118" s="20" t="e">
        <f t="shared" ca="1" si="69"/>
        <v>#VALUE!</v>
      </c>
      <c r="DD118" s="20" t="e">
        <f t="shared" ca="1" si="70"/>
        <v>#VALUE!</v>
      </c>
      <c r="DE118" s="20" t="e">
        <f t="shared" ca="1" si="71"/>
        <v>#VALUE!</v>
      </c>
      <c r="DF118" s="20" t="e">
        <f t="shared" ca="1" si="72"/>
        <v>#VALUE!</v>
      </c>
      <c r="DG118" s="18" t="e">
        <f t="shared" ca="1" si="73"/>
        <v>#VALUE!</v>
      </c>
    </row>
    <row r="119" spans="53:111" hidden="1" x14ac:dyDescent="0.55000000000000004">
      <c r="BA119" s="15" t="e">
        <f t="shared" si="57"/>
        <v>#VALUE!</v>
      </c>
      <c r="BB119" s="7" t="e">
        <f t="shared" si="54"/>
        <v>#VALUE!</v>
      </c>
      <c r="BC119" s="18" t="e">
        <f t="shared" ca="1" si="55"/>
        <v>#VALUE!</v>
      </c>
      <c r="BE119" s="23">
        <f t="shared" ref="BE119:BE178" si="75">IF(BN119=$BE$5, IF(MIN($BE118:$BL118)=1, 1, MIN($BE118:$BL118)-1), IF(BN119&lt;=$BF$5, IF(BE118+$BF$4&lt;1, 1, BE118+$BF$4), IF(BN119&lt;=$BG$5, IF(BE118+$BG$4&lt;1, 1, BE118+$BG$4), IF(BN119&lt;=$BH$5, BE118+$BH$4, IF(BN119&lt;=$BI$5, IF(BE118+$BI$4&gt;20, 20, BE118+$BI$4), IF(BN119&lt;=$BJ$5, IF(BE118+$BJ$4&gt;20, 20, BE118+$BJ$4), IF(BN119&lt;=$BK$5, IF(MAX($BE118:$BL118)=20, 20, MAX($BE118:$BL118)+1), "")))))))</f>
        <v>2</v>
      </c>
      <c r="BF119" s="20">
        <f t="shared" ref="BF119:BF178" si="76">IF(BO119=$BE$5, IF(MIN($BE118:$BL118)=1, 1, MIN($BE118:$BL118)-1), IF(BO119&lt;=$BF$5, IF(BF118+$BF$4&lt;1, 1, BF118+$BF$4), IF(BO119&lt;=$BG$5, IF(BF118+$BG$4&lt;1, 1, BF118+$BG$4), IF(BO119&lt;=$BH$5, BF118+$BH$4, IF(BO119&lt;=$BI$5, IF(BF118+$BI$4&gt;20, 20, BF118+$BI$4), IF(BO119&lt;=$BJ$5, IF(BF118+$BJ$4&gt;20, 20, BF118+$BJ$4), IF(BO119&lt;=$BK$5, IF(MAX($BE118:$BL118)=20, 20, MAX($BE118:$BL118)+1), "")))))))</f>
        <v>18</v>
      </c>
      <c r="BG119" s="20">
        <f t="shared" si="74"/>
        <v>18</v>
      </c>
      <c r="BH119" s="20">
        <f t="shared" ref="BH119:BH178" si="77">IF(BQ119=$BE$5, IF(MIN($BE118:$BL118)=1, 1, MIN($BE118:$BL118)-1), IF(BQ119&lt;=$BF$5, IF(BH118+$BF$4&lt;1, 1, BH118+$BF$4), IF(BQ119&lt;=$BG$5, IF(BH118+$BG$4&lt;1, 1, BH118+$BG$4), IF(BQ119&lt;=$BH$5, BH118+$BH$4, IF(BQ119&lt;=$BI$5, IF(BH118+$BI$4&gt;20, 20, BH118+$BI$4), IF(BQ119&lt;=$BJ$5, IF(BH118+$BJ$4&gt;20, 20, BH118+$BJ$4), IF(BQ119&lt;=$BK$5, IF(MAX($BE118:$BL118)=20, 20, MAX($BE118:$BL118)+1), "")))))))</f>
        <v>3</v>
      </c>
      <c r="BI119" s="20">
        <f t="shared" ref="BI119:BI178" si="78">IF(BR119=$BE$5, IF(MIN($BE118:$BL118)=1, 1, MIN($BE118:$BL118)-1), IF(BR119&lt;=$BF$5, IF(BI118+$BF$4&lt;1, 1, BI118+$BF$4), IF(BR119&lt;=$BG$5, IF(BI118+$BG$4&lt;1, 1, BI118+$BG$4), IF(BR119&lt;=$BH$5, BI118+$BH$4, IF(BR119&lt;=$BI$5, IF(BI118+$BI$4&gt;20, 20, BI118+$BI$4), IF(BR119&lt;=$BJ$5, IF(BI118+$BJ$4&gt;20, 20, BI118+$BJ$4), IF(BR119&lt;=$BK$5, IF(MAX($BE118:$BL118)=20, 20, MAX($BE118:$BL118)+1), "")))))))</f>
        <v>7</v>
      </c>
      <c r="BJ119" s="20">
        <f t="shared" ref="BJ119:BJ178" si="79">IF(BS119=$BE$5, IF(MIN($BE118:$BL118)=1, 1, MIN($BE118:$BL118)-1), IF(BS119&lt;=$BF$5, IF(BJ118+$BF$4&lt;1, 1, BJ118+$BF$4), IF(BS119&lt;=$BG$5, IF(BJ118+$BG$4&lt;1, 1, BJ118+$BG$4), IF(BS119&lt;=$BH$5, BJ118+$BH$4, IF(BS119&lt;=$BI$5, IF(BJ118+$BI$4&gt;20, 20, BJ118+$BI$4), IF(BS119&lt;=$BJ$5, IF(BJ118+$BJ$4&gt;20, 20, BJ118+$BJ$4), IF(BS119&lt;=$BK$5, IF(MAX($BE118:$BL118)=20, 20, MAX($BE118:$BL118)+1), "")))))))</f>
        <v>19</v>
      </c>
      <c r="BK119" s="20">
        <f t="shared" ref="BK119:BK178" si="80">IF(BT119=$BE$5, IF(MIN($BE118:$BL118)=1, 1, MIN($BE118:$BL118)-1), IF(BT119&lt;=$BF$5, IF(BK118+$BF$4&lt;1, 1, BK118+$BF$4), IF(BT119&lt;=$BG$5, IF(BK118+$BG$4&lt;1, 1, BK118+$BG$4), IF(BT119&lt;=$BH$5, BK118+$BH$4, IF(BT119&lt;=$BI$5, IF(BK118+$BI$4&gt;20, 20, BK118+$BI$4), IF(BT119&lt;=$BJ$5, IF(BK118+$BJ$4&gt;20, 20, BK118+$BJ$4), IF(BT119&lt;=$BK$5, IF(MAX($BE118:$BL118)=20, 20, MAX($BE118:$BL118)+1), "")))))))</f>
        <v>8</v>
      </c>
      <c r="BL119" s="18">
        <f t="shared" ref="BL119:BL178" si="81">IF(BU119=$BE$5, IF(MIN($BE118:$BL118)=1, 1, MIN($BE118:$BL118)-1), IF(BU119&lt;=$BF$5, IF(BL118+$BF$4&lt;1, 1, BL118+$BF$4), IF(BU119&lt;=$BG$5, IF(BL118+$BG$4&lt;1, 1, BL118+$BG$4), IF(BU119&lt;=$BH$5, BL118+$BH$4, IF(BU119&lt;=$BI$5, IF(BL118+$BI$4&gt;20, 20, BL118+$BI$4), IF(BU119&lt;=$BJ$5, IF(BL118+$BJ$4&gt;20, 20, BL118+$BJ$4), IF(BU119&lt;=$BK$5, IF(MAX($BE118:$BL118)=20, 20, MAX($BE118:$BL118)+1), "")))))))</f>
        <v>15</v>
      </c>
      <c r="BN119" s="85">
        <f>IF('Intro &amp; Setup'!CG48="", "", 'Intro &amp; Setup'!CG48)</f>
        <v>20</v>
      </c>
      <c r="BO119" s="86">
        <f>IF('Intro &amp; Setup'!CH48="", "", 'Intro &amp; Setup'!CH48)</f>
        <v>49</v>
      </c>
      <c r="BP119" s="86">
        <f>IF('Intro &amp; Setup'!CI48="", "", 'Intro &amp; Setup'!CI48)</f>
        <v>45</v>
      </c>
      <c r="BQ119" s="86">
        <f>IF('Intro &amp; Setup'!CJ48="", "", 'Intro &amp; Setup'!CJ48)</f>
        <v>10</v>
      </c>
      <c r="BR119" s="86">
        <f>IF('Intro &amp; Setup'!CK48="", "", 'Intro &amp; Setup'!CK48)</f>
        <v>89</v>
      </c>
      <c r="BS119" s="86">
        <f>IF('Intro &amp; Setup'!CL48="", "", 'Intro &amp; Setup'!CL48)</f>
        <v>80</v>
      </c>
      <c r="BT119" s="86">
        <f>IF('Intro &amp; Setup'!CM48="", "", 'Intro &amp; Setup'!CM48)</f>
        <v>68</v>
      </c>
      <c r="BU119" s="87">
        <f>IF('Intro &amp; Setup'!CN48="", "", 'Intro &amp; Setup'!CN48)</f>
        <v>35</v>
      </c>
      <c r="BV119" s="89">
        <f>IF('Intro &amp; Setup'!CO48="", "", 'Intro &amp; Setup'!CO48)</f>
        <v>1</v>
      </c>
      <c r="BX119" s="7">
        <f t="shared" si="56"/>
        <v>11</v>
      </c>
      <c r="CN119" s="7" t="e">
        <f ca="1">IF($BC118=1, "X", IF($CN118="X", IF(COUNTIF($CN$10:$CN118, "X")&gt;=6, "", "X"), ""))</f>
        <v>#VALUE!</v>
      </c>
      <c r="CO119" s="7" t="e">
        <f ca="1">IF($BC118=1, "X", IF($CO118="X", IF(COUNTIF($CO$10:$CO118, "X")&gt;=12, "", "X"), ""))</f>
        <v>#VALUE!</v>
      </c>
      <c r="CQ119" s="23" t="e">
        <f t="shared" ca="1" si="58"/>
        <v>#VALUE!</v>
      </c>
      <c r="CR119" s="20" t="e">
        <f t="shared" ca="1" si="60"/>
        <v>#VALUE!</v>
      </c>
      <c r="CS119" s="20" t="e">
        <f t="shared" ca="1" si="61"/>
        <v>#VALUE!</v>
      </c>
      <c r="CT119" s="20" t="e">
        <f t="shared" ca="1" si="62"/>
        <v>#VALUE!</v>
      </c>
      <c r="CU119" s="20" t="e">
        <f t="shared" ca="1" si="63"/>
        <v>#VALUE!</v>
      </c>
      <c r="CV119" s="20" t="e">
        <f t="shared" ca="1" si="64"/>
        <v>#VALUE!</v>
      </c>
      <c r="CW119" s="20" t="e">
        <f t="shared" ca="1" si="65"/>
        <v>#VALUE!</v>
      </c>
      <c r="CX119" s="18" t="e">
        <f t="shared" ca="1" si="66"/>
        <v>#VALUE!</v>
      </c>
      <c r="CZ119" s="23" t="e">
        <f t="shared" ca="1" si="59"/>
        <v>#VALUE!</v>
      </c>
      <c r="DA119" s="20" t="e">
        <f t="shared" ca="1" si="67"/>
        <v>#VALUE!</v>
      </c>
      <c r="DB119" s="20" t="e">
        <f t="shared" ca="1" si="68"/>
        <v>#VALUE!</v>
      </c>
      <c r="DC119" s="20" t="e">
        <f t="shared" ca="1" si="69"/>
        <v>#VALUE!</v>
      </c>
      <c r="DD119" s="20" t="e">
        <f t="shared" ca="1" si="70"/>
        <v>#VALUE!</v>
      </c>
      <c r="DE119" s="20" t="e">
        <f t="shared" ca="1" si="71"/>
        <v>#VALUE!</v>
      </c>
      <c r="DF119" s="20" t="e">
        <f t="shared" ca="1" si="72"/>
        <v>#VALUE!</v>
      </c>
      <c r="DG119" s="18" t="e">
        <f t="shared" ca="1" si="73"/>
        <v>#VALUE!</v>
      </c>
    </row>
    <row r="120" spans="53:111" hidden="1" x14ac:dyDescent="0.55000000000000004">
      <c r="BA120" s="15" t="e">
        <f t="shared" si="57"/>
        <v>#VALUE!</v>
      </c>
      <c r="BB120" s="7" t="e">
        <f t="shared" si="54"/>
        <v>#VALUE!</v>
      </c>
      <c r="BC120" s="18" t="e">
        <f t="shared" ca="1" si="55"/>
        <v>#VALUE!</v>
      </c>
      <c r="BE120" s="23">
        <f t="shared" si="75"/>
        <v>2</v>
      </c>
      <c r="BF120" s="20">
        <f t="shared" si="76"/>
        <v>18</v>
      </c>
      <c r="BG120" s="20">
        <f t="shared" si="74"/>
        <v>20</v>
      </c>
      <c r="BH120" s="20">
        <f t="shared" si="77"/>
        <v>20</v>
      </c>
      <c r="BI120" s="20">
        <f t="shared" si="78"/>
        <v>7</v>
      </c>
      <c r="BJ120" s="20">
        <f t="shared" si="79"/>
        <v>17</v>
      </c>
      <c r="BK120" s="20">
        <f t="shared" si="80"/>
        <v>7</v>
      </c>
      <c r="BL120" s="18">
        <f t="shared" si="81"/>
        <v>14</v>
      </c>
      <c r="BN120" s="85">
        <f>IF('Intro &amp; Setup'!CG49="", "", 'Intro &amp; Setup'!CG49)</f>
        <v>46</v>
      </c>
      <c r="BO120" s="86">
        <f>IF('Intro &amp; Setup'!CH49="", "", 'Intro &amp; Setup'!CH49)</f>
        <v>62</v>
      </c>
      <c r="BP120" s="86">
        <f>IF('Intro &amp; Setup'!CI49="", "", 'Intro &amp; Setup'!CI49)</f>
        <v>93</v>
      </c>
      <c r="BQ120" s="86">
        <f>IF('Intro &amp; Setup'!CJ49="", "", 'Intro &amp; Setup'!CJ49)</f>
        <v>100</v>
      </c>
      <c r="BR120" s="86">
        <f>IF('Intro &amp; Setup'!CK49="", "", 'Intro &amp; Setup'!CK49)</f>
        <v>42</v>
      </c>
      <c r="BS120" s="86">
        <f>IF('Intro &amp; Setup'!CL49="", "", 'Intro &amp; Setup'!CL49)</f>
        <v>7</v>
      </c>
      <c r="BT120" s="86">
        <f>IF('Intro &amp; Setup'!CM49="", "", 'Intro &amp; Setup'!CM49)</f>
        <v>13</v>
      </c>
      <c r="BU120" s="87">
        <f>IF('Intro &amp; Setup'!CN49="", "", 'Intro &amp; Setup'!CN49)</f>
        <v>17</v>
      </c>
      <c r="BV120" s="89">
        <f>IF('Intro &amp; Setup'!CO49="", "", 'Intro &amp; Setup'!CO49)</f>
        <v>34</v>
      </c>
      <c r="BX120" s="7">
        <f t="shared" si="56"/>
        <v>13</v>
      </c>
      <c r="CN120" s="7" t="e">
        <f ca="1">IF($BC119=1, "X", IF($CN119="X", IF(COUNTIF($CN$10:$CN119, "X")&gt;=6, "", "X"), ""))</f>
        <v>#VALUE!</v>
      </c>
      <c r="CO120" s="7" t="e">
        <f ca="1">IF($BC119=1, "X", IF($CO119="X", IF(COUNTIF($CO$10:$CO119, "X")&gt;=12, "", "X"), ""))</f>
        <v>#VALUE!</v>
      </c>
      <c r="CQ120" s="23" t="e">
        <f t="shared" ca="1" si="58"/>
        <v>#VALUE!</v>
      </c>
      <c r="CR120" s="20" t="e">
        <f t="shared" ca="1" si="60"/>
        <v>#VALUE!</v>
      </c>
      <c r="CS120" s="20" t="e">
        <f t="shared" ca="1" si="61"/>
        <v>#VALUE!</v>
      </c>
      <c r="CT120" s="20" t="e">
        <f t="shared" ca="1" si="62"/>
        <v>#VALUE!</v>
      </c>
      <c r="CU120" s="20" t="e">
        <f t="shared" ca="1" si="63"/>
        <v>#VALUE!</v>
      </c>
      <c r="CV120" s="20" t="e">
        <f t="shared" ca="1" si="64"/>
        <v>#VALUE!</v>
      </c>
      <c r="CW120" s="20" t="e">
        <f t="shared" ca="1" si="65"/>
        <v>#VALUE!</v>
      </c>
      <c r="CX120" s="18" t="e">
        <f t="shared" ca="1" si="66"/>
        <v>#VALUE!</v>
      </c>
      <c r="CZ120" s="23" t="e">
        <f t="shared" ca="1" si="59"/>
        <v>#VALUE!</v>
      </c>
      <c r="DA120" s="20" t="e">
        <f t="shared" ca="1" si="67"/>
        <v>#VALUE!</v>
      </c>
      <c r="DB120" s="20" t="e">
        <f t="shared" ca="1" si="68"/>
        <v>#VALUE!</v>
      </c>
      <c r="DC120" s="20" t="e">
        <f t="shared" ca="1" si="69"/>
        <v>#VALUE!</v>
      </c>
      <c r="DD120" s="20" t="e">
        <f t="shared" ca="1" si="70"/>
        <v>#VALUE!</v>
      </c>
      <c r="DE120" s="20" t="e">
        <f t="shared" ca="1" si="71"/>
        <v>#VALUE!</v>
      </c>
      <c r="DF120" s="20" t="e">
        <f t="shared" ca="1" si="72"/>
        <v>#VALUE!</v>
      </c>
      <c r="DG120" s="18" t="e">
        <f t="shared" ca="1" si="73"/>
        <v>#VALUE!</v>
      </c>
    </row>
    <row r="121" spans="53:111" hidden="1" x14ac:dyDescent="0.55000000000000004">
      <c r="BA121" s="15" t="e">
        <f t="shared" si="57"/>
        <v>#VALUE!</v>
      </c>
      <c r="BB121" s="7" t="e">
        <f t="shared" si="54"/>
        <v>#VALUE!</v>
      </c>
      <c r="BC121" s="18" t="e">
        <f t="shared" ca="1" si="55"/>
        <v>#VALUE!</v>
      </c>
      <c r="BE121" s="23">
        <f t="shared" si="75"/>
        <v>2</v>
      </c>
      <c r="BF121" s="20">
        <f t="shared" si="76"/>
        <v>17</v>
      </c>
      <c r="BG121" s="20">
        <f t="shared" si="74"/>
        <v>19</v>
      </c>
      <c r="BH121" s="20">
        <f t="shared" si="77"/>
        <v>20</v>
      </c>
      <c r="BI121" s="20">
        <f t="shared" si="78"/>
        <v>7</v>
      </c>
      <c r="BJ121" s="20">
        <f t="shared" si="79"/>
        <v>17</v>
      </c>
      <c r="BK121" s="20">
        <f t="shared" si="80"/>
        <v>7</v>
      </c>
      <c r="BL121" s="18">
        <f t="shared" si="81"/>
        <v>13</v>
      </c>
      <c r="BN121" s="85">
        <f>IF('Intro &amp; Setup'!CG50="", "", 'Intro &amp; Setup'!CG50)</f>
        <v>49</v>
      </c>
      <c r="BO121" s="86">
        <f>IF('Intro &amp; Setup'!CH50="", "", 'Intro &amp; Setup'!CH50)</f>
        <v>13</v>
      </c>
      <c r="BP121" s="86">
        <f>IF('Intro &amp; Setup'!CI50="", "", 'Intro &amp; Setup'!CI50)</f>
        <v>16</v>
      </c>
      <c r="BQ121" s="86">
        <f>IF('Intro &amp; Setup'!CJ50="", "", 'Intro &amp; Setup'!CJ50)</f>
        <v>92</v>
      </c>
      <c r="BR121" s="86">
        <f>IF('Intro &amp; Setup'!CK50="", "", 'Intro &amp; Setup'!CK50)</f>
        <v>51</v>
      </c>
      <c r="BS121" s="86">
        <f>IF('Intro &amp; Setup'!CL50="", "", 'Intro &amp; Setup'!CL50)</f>
        <v>57</v>
      </c>
      <c r="BT121" s="86">
        <f>IF('Intro &amp; Setup'!CM50="", "", 'Intro &amp; Setup'!CM50)</f>
        <v>50</v>
      </c>
      <c r="BU121" s="87">
        <f>IF('Intro &amp; Setup'!CN50="", "", 'Intro &amp; Setup'!CN50)</f>
        <v>23</v>
      </c>
      <c r="BV121" s="89">
        <f>IF('Intro &amp; Setup'!CO50="", "", 'Intro &amp; Setup'!CO50)</f>
        <v>50</v>
      </c>
      <c r="BX121" s="7">
        <f t="shared" si="56"/>
        <v>13</v>
      </c>
      <c r="CN121" s="7" t="e">
        <f ca="1">IF($BC120=1, "X", IF($CN120="X", IF(COUNTIF($CN$10:$CN120, "X")&gt;=6, "", "X"), ""))</f>
        <v>#VALUE!</v>
      </c>
      <c r="CO121" s="7" t="e">
        <f ca="1">IF($BC120=1, "X", IF($CO120="X", IF(COUNTIF($CO$10:$CO120, "X")&gt;=12, "", "X"), ""))</f>
        <v>#VALUE!</v>
      </c>
      <c r="CQ121" s="23" t="e">
        <f t="shared" ca="1" si="58"/>
        <v>#VALUE!</v>
      </c>
      <c r="CR121" s="20" t="e">
        <f t="shared" ca="1" si="60"/>
        <v>#VALUE!</v>
      </c>
      <c r="CS121" s="20" t="e">
        <f t="shared" ca="1" si="61"/>
        <v>#VALUE!</v>
      </c>
      <c r="CT121" s="20" t="e">
        <f t="shared" ca="1" si="62"/>
        <v>#VALUE!</v>
      </c>
      <c r="CU121" s="20" t="e">
        <f t="shared" ca="1" si="63"/>
        <v>#VALUE!</v>
      </c>
      <c r="CV121" s="20" t="e">
        <f t="shared" ca="1" si="64"/>
        <v>#VALUE!</v>
      </c>
      <c r="CW121" s="20" t="e">
        <f t="shared" ca="1" si="65"/>
        <v>#VALUE!</v>
      </c>
      <c r="CX121" s="18" t="e">
        <f t="shared" ca="1" si="66"/>
        <v>#VALUE!</v>
      </c>
      <c r="CZ121" s="23" t="e">
        <f t="shared" ca="1" si="59"/>
        <v>#VALUE!</v>
      </c>
      <c r="DA121" s="20" t="e">
        <f t="shared" ca="1" si="67"/>
        <v>#VALUE!</v>
      </c>
      <c r="DB121" s="20" t="e">
        <f t="shared" ca="1" si="68"/>
        <v>#VALUE!</v>
      </c>
      <c r="DC121" s="20" t="e">
        <f t="shared" ca="1" si="69"/>
        <v>#VALUE!</v>
      </c>
      <c r="DD121" s="20" t="e">
        <f t="shared" ca="1" si="70"/>
        <v>#VALUE!</v>
      </c>
      <c r="DE121" s="20" t="e">
        <f t="shared" ca="1" si="71"/>
        <v>#VALUE!</v>
      </c>
      <c r="DF121" s="20" t="e">
        <f t="shared" ca="1" si="72"/>
        <v>#VALUE!</v>
      </c>
      <c r="DG121" s="18" t="e">
        <f t="shared" ca="1" si="73"/>
        <v>#VALUE!</v>
      </c>
    </row>
    <row r="122" spans="53:111" hidden="1" x14ac:dyDescent="0.55000000000000004">
      <c r="BA122" s="15" t="e">
        <f t="shared" si="57"/>
        <v>#VALUE!</v>
      </c>
      <c r="BB122" s="7" t="e">
        <f t="shared" si="54"/>
        <v>#VALUE!</v>
      </c>
      <c r="BC122" s="18" t="e">
        <f t="shared" ca="1" si="55"/>
        <v>#VALUE!</v>
      </c>
      <c r="BE122" s="23">
        <f t="shared" si="75"/>
        <v>20</v>
      </c>
      <c r="BF122" s="20">
        <f t="shared" si="76"/>
        <v>18</v>
      </c>
      <c r="BG122" s="20">
        <f t="shared" si="74"/>
        <v>18</v>
      </c>
      <c r="BH122" s="20">
        <f t="shared" si="77"/>
        <v>20</v>
      </c>
      <c r="BI122" s="20">
        <f t="shared" si="78"/>
        <v>6</v>
      </c>
      <c r="BJ122" s="20">
        <f t="shared" si="79"/>
        <v>17</v>
      </c>
      <c r="BK122" s="20">
        <f t="shared" si="80"/>
        <v>9</v>
      </c>
      <c r="BL122" s="18">
        <f t="shared" si="81"/>
        <v>12</v>
      </c>
      <c r="BN122" s="85">
        <f>IF('Intro &amp; Setup'!CG51="", "", 'Intro &amp; Setup'!CG51)</f>
        <v>100</v>
      </c>
      <c r="BO122" s="86">
        <f>IF('Intro &amp; Setup'!CH51="", "", 'Intro &amp; Setup'!CH51)</f>
        <v>86</v>
      </c>
      <c r="BP122" s="86">
        <f>IF('Intro &amp; Setup'!CI51="", "", 'Intro &amp; Setup'!CI51)</f>
        <v>13</v>
      </c>
      <c r="BQ122" s="86">
        <f>IF('Intro &amp; Setup'!CJ51="", "", 'Intro &amp; Setup'!CJ51)</f>
        <v>56</v>
      </c>
      <c r="BR122" s="86">
        <f>IF('Intro &amp; Setup'!CK51="", "", 'Intro &amp; Setup'!CK51)</f>
        <v>32</v>
      </c>
      <c r="BS122" s="86">
        <f>IF('Intro &amp; Setup'!CL51="", "", 'Intro &amp; Setup'!CL51)</f>
        <v>56</v>
      </c>
      <c r="BT122" s="86">
        <f>IF('Intro &amp; Setup'!CM51="", "", 'Intro &amp; Setup'!CM51)</f>
        <v>93</v>
      </c>
      <c r="BU122" s="87">
        <f>IF('Intro &amp; Setup'!CN51="", "", 'Intro &amp; Setup'!CN51)</f>
        <v>18</v>
      </c>
      <c r="BV122" s="89">
        <f>IF('Intro &amp; Setup'!CO51="", "", 'Intro &amp; Setup'!CO51)</f>
        <v>21</v>
      </c>
      <c r="BX122" s="7">
        <f t="shared" si="56"/>
        <v>15</v>
      </c>
      <c r="CN122" s="7" t="e">
        <f ca="1">IF($BC121=1, "X", IF($CN121="X", IF(COUNTIF($CN$10:$CN121, "X")&gt;=6, "", "X"), ""))</f>
        <v>#VALUE!</v>
      </c>
      <c r="CO122" s="7" t="e">
        <f ca="1">IF($BC121=1, "X", IF($CO121="X", IF(COUNTIF($CO$10:$CO121, "X")&gt;=12, "", "X"), ""))</f>
        <v>#VALUE!</v>
      </c>
      <c r="CQ122" s="23" t="e">
        <f t="shared" ca="1" si="58"/>
        <v>#VALUE!</v>
      </c>
      <c r="CR122" s="20" t="e">
        <f t="shared" ca="1" si="60"/>
        <v>#VALUE!</v>
      </c>
      <c r="CS122" s="20" t="e">
        <f t="shared" ca="1" si="61"/>
        <v>#VALUE!</v>
      </c>
      <c r="CT122" s="20" t="e">
        <f t="shared" ca="1" si="62"/>
        <v>#VALUE!</v>
      </c>
      <c r="CU122" s="20" t="e">
        <f t="shared" ca="1" si="63"/>
        <v>#VALUE!</v>
      </c>
      <c r="CV122" s="20" t="e">
        <f t="shared" ca="1" si="64"/>
        <v>#VALUE!</v>
      </c>
      <c r="CW122" s="20" t="e">
        <f t="shared" ca="1" si="65"/>
        <v>#VALUE!</v>
      </c>
      <c r="CX122" s="18" t="e">
        <f t="shared" ca="1" si="66"/>
        <v>#VALUE!</v>
      </c>
      <c r="CZ122" s="23" t="e">
        <f t="shared" ca="1" si="59"/>
        <v>#VALUE!</v>
      </c>
      <c r="DA122" s="20" t="e">
        <f t="shared" ca="1" si="67"/>
        <v>#VALUE!</v>
      </c>
      <c r="DB122" s="20" t="e">
        <f t="shared" ca="1" si="68"/>
        <v>#VALUE!</v>
      </c>
      <c r="DC122" s="20" t="e">
        <f t="shared" ca="1" si="69"/>
        <v>#VALUE!</v>
      </c>
      <c r="DD122" s="20" t="e">
        <f t="shared" ca="1" si="70"/>
        <v>#VALUE!</v>
      </c>
      <c r="DE122" s="20" t="e">
        <f t="shared" ca="1" si="71"/>
        <v>#VALUE!</v>
      </c>
      <c r="DF122" s="20" t="e">
        <f t="shared" ca="1" si="72"/>
        <v>#VALUE!</v>
      </c>
      <c r="DG122" s="18" t="e">
        <f t="shared" ca="1" si="73"/>
        <v>#VALUE!</v>
      </c>
    </row>
    <row r="123" spans="53:111" hidden="1" x14ac:dyDescent="0.55000000000000004">
      <c r="BA123" s="15" t="e">
        <f t="shared" si="57"/>
        <v>#VALUE!</v>
      </c>
      <c r="BB123" s="7" t="e">
        <f t="shared" si="54"/>
        <v>#VALUE!</v>
      </c>
      <c r="BC123" s="18" t="e">
        <f t="shared" ca="1" si="55"/>
        <v>#VALUE!</v>
      </c>
      <c r="BE123" s="23">
        <f t="shared" si="75"/>
        <v>20</v>
      </c>
      <c r="BF123" s="20">
        <f t="shared" si="76"/>
        <v>20</v>
      </c>
      <c r="BG123" s="20">
        <f t="shared" si="74"/>
        <v>19</v>
      </c>
      <c r="BH123" s="20">
        <f t="shared" si="77"/>
        <v>20</v>
      </c>
      <c r="BI123" s="20">
        <f t="shared" si="78"/>
        <v>5</v>
      </c>
      <c r="BJ123" s="20">
        <f t="shared" si="79"/>
        <v>18</v>
      </c>
      <c r="BK123" s="20">
        <f t="shared" si="80"/>
        <v>10</v>
      </c>
      <c r="BL123" s="18">
        <f t="shared" si="81"/>
        <v>12</v>
      </c>
      <c r="BN123" s="85">
        <f>IF('Intro &amp; Setup'!CG52="", "", 'Intro &amp; Setup'!CG52)</f>
        <v>97</v>
      </c>
      <c r="BO123" s="86">
        <f>IF('Intro &amp; Setup'!CH52="", "", 'Intro &amp; Setup'!CH52)</f>
        <v>96</v>
      </c>
      <c r="BP123" s="86">
        <f>IF('Intro &amp; Setup'!CI52="", "", 'Intro &amp; Setup'!CI52)</f>
        <v>66</v>
      </c>
      <c r="BQ123" s="86">
        <f>IF('Intro &amp; Setup'!CJ52="", "", 'Intro &amp; Setup'!CJ52)</f>
        <v>56</v>
      </c>
      <c r="BR123" s="86">
        <f>IF('Intro &amp; Setup'!CK52="", "", 'Intro &amp; Setup'!CK52)</f>
        <v>36</v>
      </c>
      <c r="BS123" s="86">
        <f>IF('Intro &amp; Setup'!CL52="", "", 'Intro &amp; Setup'!CL52)</f>
        <v>85</v>
      </c>
      <c r="BT123" s="86">
        <f>IF('Intro &amp; Setup'!CM52="", "", 'Intro &amp; Setup'!CM52)</f>
        <v>79</v>
      </c>
      <c r="BU123" s="87">
        <f>IF('Intro &amp; Setup'!CN52="", "", 'Intro &amp; Setup'!CN52)</f>
        <v>47</v>
      </c>
      <c r="BV123" s="89">
        <f>IF('Intro &amp; Setup'!CO52="", "", 'Intro &amp; Setup'!CO52)</f>
        <v>6</v>
      </c>
      <c r="BX123" s="7">
        <f t="shared" si="56"/>
        <v>16</v>
      </c>
      <c r="CN123" s="7" t="e">
        <f ca="1">IF($BC122=1, "X", IF($CN122="X", IF(COUNTIF($CN$10:$CN122, "X")&gt;=6, "", "X"), ""))</f>
        <v>#VALUE!</v>
      </c>
      <c r="CO123" s="7" t="e">
        <f ca="1">IF($BC122=1, "X", IF($CO122="X", IF(COUNTIF($CO$10:$CO122, "X")&gt;=12, "", "X"), ""))</f>
        <v>#VALUE!</v>
      </c>
      <c r="CQ123" s="23" t="e">
        <f t="shared" ca="1" si="58"/>
        <v>#VALUE!</v>
      </c>
      <c r="CR123" s="20" t="e">
        <f t="shared" ca="1" si="60"/>
        <v>#VALUE!</v>
      </c>
      <c r="CS123" s="20" t="e">
        <f t="shared" ca="1" si="61"/>
        <v>#VALUE!</v>
      </c>
      <c r="CT123" s="20" t="e">
        <f t="shared" ca="1" si="62"/>
        <v>#VALUE!</v>
      </c>
      <c r="CU123" s="20" t="e">
        <f t="shared" ca="1" si="63"/>
        <v>#VALUE!</v>
      </c>
      <c r="CV123" s="20" t="e">
        <f t="shared" ca="1" si="64"/>
        <v>#VALUE!</v>
      </c>
      <c r="CW123" s="20" t="e">
        <f t="shared" ca="1" si="65"/>
        <v>#VALUE!</v>
      </c>
      <c r="CX123" s="18" t="e">
        <f t="shared" ca="1" si="66"/>
        <v>#VALUE!</v>
      </c>
      <c r="CZ123" s="23" t="e">
        <f t="shared" ca="1" si="59"/>
        <v>#VALUE!</v>
      </c>
      <c r="DA123" s="20" t="e">
        <f t="shared" ca="1" si="67"/>
        <v>#VALUE!</v>
      </c>
      <c r="DB123" s="20" t="e">
        <f t="shared" ca="1" si="68"/>
        <v>#VALUE!</v>
      </c>
      <c r="DC123" s="20" t="e">
        <f t="shared" ca="1" si="69"/>
        <v>#VALUE!</v>
      </c>
      <c r="DD123" s="20" t="e">
        <f t="shared" ca="1" si="70"/>
        <v>#VALUE!</v>
      </c>
      <c r="DE123" s="20" t="e">
        <f t="shared" ca="1" si="71"/>
        <v>#VALUE!</v>
      </c>
      <c r="DF123" s="20" t="e">
        <f t="shared" ca="1" si="72"/>
        <v>#VALUE!</v>
      </c>
      <c r="DG123" s="18" t="e">
        <f t="shared" ca="1" si="73"/>
        <v>#VALUE!</v>
      </c>
    </row>
    <row r="124" spans="53:111" hidden="1" x14ac:dyDescent="0.55000000000000004">
      <c r="BA124" s="15" t="e">
        <f t="shared" si="57"/>
        <v>#VALUE!</v>
      </c>
      <c r="BB124" s="7" t="e">
        <f t="shared" si="54"/>
        <v>#VALUE!</v>
      </c>
      <c r="BC124" s="18" t="e">
        <f t="shared" ca="1" si="55"/>
        <v>#VALUE!</v>
      </c>
      <c r="BE124" s="23">
        <f t="shared" si="75"/>
        <v>19</v>
      </c>
      <c r="BF124" s="20">
        <f t="shared" si="76"/>
        <v>20</v>
      </c>
      <c r="BG124" s="20">
        <f t="shared" si="74"/>
        <v>18</v>
      </c>
      <c r="BH124" s="20">
        <f t="shared" si="77"/>
        <v>19</v>
      </c>
      <c r="BI124" s="20">
        <f t="shared" si="78"/>
        <v>6</v>
      </c>
      <c r="BJ124" s="20">
        <f t="shared" si="79"/>
        <v>19</v>
      </c>
      <c r="BK124" s="20">
        <f t="shared" si="80"/>
        <v>9</v>
      </c>
      <c r="BL124" s="18">
        <f t="shared" si="81"/>
        <v>13</v>
      </c>
      <c r="BN124" s="85">
        <f>IF('Intro &amp; Setup'!CG53="", "", 'Intro &amp; Setup'!CG53)</f>
        <v>34</v>
      </c>
      <c r="BO124" s="86">
        <f>IF('Intro &amp; Setup'!CH53="", "", 'Intro &amp; Setup'!CH53)</f>
        <v>90</v>
      </c>
      <c r="BP124" s="86">
        <f>IF('Intro &amp; Setup'!CI53="", "", 'Intro &amp; Setup'!CI53)</f>
        <v>17</v>
      </c>
      <c r="BQ124" s="86">
        <f>IF('Intro &amp; Setup'!CJ53="", "", 'Intro &amp; Setup'!CJ53)</f>
        <v>34</v>
      </c>
      <c r="BR124" s="86">
        <f>IF('Intro &amp; Setup'!CK53="", "", 'Intro &amp; Setup'!CK53)</f>
        <v>72</v>
      </c>
      <c r="BS124" s="86">
        <f>IF('Intro &amp; Setup'!CL53="", "", 'Intro &amp; Setup'!CL53)</f>
        <v>83</v>
      </c>
      <c r="BT124" s="86">
        <f>IF('Intro &amp; Setup'!CM53="", "", 'Intro &amp; Setup'!CM53)</f>
        <v>23</v>
      </c>
      <c r="BU124" s="87">
        <f>IF('Intro &amp; Setup'!CN53="", "", 'Intro &amp; Setup'!CN53)</f>
        <v>82</v>
      </c>
      <c r="BV124" s="89">
        <f>IF('Intro &amp; Setup'!CO53="", "", 'Intro &amp; Setup'!CO53)</f>
        <v>32</v>
      </c>
      <c r="BX124" s="7">
        <f t="shared" si="56"/>
        <v>15</v>
      </c>
      <c r="CN124" s="7" t="e">
        <f ca="1">IF($BC123=1, "X", IF($CN123="X", IF(COUNTIF($CN$10:$CN123, "X")&gt;=6, "", "X"), ""))</f>
        <v>#VALUE!</v>
      </c>
      <c r="CO124" s="7" t="e">
        <f ca="1">IF($BC123=1, "X", IF($CO123="X", IF(COUNTIF($CO$10:$CO123, "X")&gt;=12, "", "X"), ""))</f>
        <v>#VALUE!</v>
      </c>
      <c r="CQ124" s="23" t="e">
        <f t="shared" ca="1" si="58"/>
        <v>#VALUE!</v>
      </c>
      <c r="CR124" s="20" t="e">
        <f t="shared" ca="1" si="60"/>
        <v>#VALUE!</v>
      </c>
      <c r="CS124" s="20" t="e">
        <f t="shared" ca="1" si="61"/>
        <v>#VALUE!</v>
      </c>
      <c r="CT124" s="20" t="e">
        <f t="shared" ca="1" si="62"/>
        <v>#VALUE!</v>
      </c>
      <c r="CU124" s="20" t="e">
        <f t="shared" ca="1" si="63"/>
        <v>#VALUE!</v>
      </c>
      <c r="CV124" s="20" t="e">
        <f t="shared" ca="1" si="64"/>
        <v>#VALUE!</v>
      </c>
      <c r="CW124" s="20" t="e">
        <f t="shared" ca="1" si="65"/>
        <v>#VALUE!</v>
      </c>
      <c r="CX124" s="18" t="e">
        <f t="shared" ca="1" si="66"/>
        <v>#VALUE!</v>
      </c>
      <c r="CZ124" s="23" t="e">
        <f t="shared" ca="1" si="59"/>
        <v>#VALUE!</v>
      </c>
      <c r="DA124" s="20" t="e">
        <f t="shared" ca="1" si="67"/>
        <v>#VALUE!</v>
      </c>
      <c r="DB124" s="20" t="e">
        <f t="shared" ca="1" si="68"/>
        <v>#VALUE!</v>
      </c>
      <c r="DC124" s="20" t="e">
        <f t="shared" ca="1" si="69"/>
        <v>#VALUE!</v>
      </c>
      <c r="DD124" s="20" t="e">
        <f t="shared" ca="1" si="70"/>
        <v>#VALUE!</v>
      </c>
      <c r="DE124" s="20" t="e">
        <f t="shared" ca="1" si="71"/>
        <v>#VALUE!</v>
      </c>
      <c r="DF124" s="20" t="e">
        <f t="shared" ca="1" si="72"/>
        <v>#VALUE!</v>
      </c>
      <c r="DG124" s="18" t="e">
        <f t="shared" ca="1" si="73"/>
        <v>#VALUE!</v>
      </c>
    </row>
    <row r="125" spans="53:111" hidden="1" x14ac:dyDescent="0.55000000000000004">
      <c r="BA125" s="15" t="e">
        <f t="shared" si="57"/>
        <v>#VALUE!</v>
      </c>
      <c r="BB125" s="7" t="e">
        <f t="shared" si="54"/>
        <v>#VALUE!</v>
      </c>
      <c r="BC125" s="18" t="e">
        <f t="shared" ca="1" si="55"/>
        <v>#VALUE!</v>
      </c>
      <c r="BE125" s="23">
        <f t="shared" si="75"/>
        <v>18</v>
      </c>
      <c r="BF125" s="20">
        <f t="shared" si="76"/>
        <v>19</v>
      </c>
      <c r="BG125" s="20">
        <f t="shared" si="74"/>
        <v>20</v>
      </c>
      <c r="BH125" s="20">
        <f t="shared" si="77"/>
        <v>20</v>
      </c>
      <c r="BI125" s="20">
        <f t="shared" si="78"/>
        <v>5</v>
      </c>
      <c r="BJ125" s="20">
        <f t="shared" si="79"/>
        <v>19</v>
      </c>
      <c r="BK125" s="20">
        <f t="shared" si="80"/>
        <v>8</v>
      </c>
      <c r="BL125" s="18">
        <f t="shared" si="81"/>
        <v>14</v>
      </c>
      <c r="BN125" s="85">
        <f>IF('Intro &amp; Setup'!CG54="", "", 'Intro &amp; Setup'!CG54)</f>
        <v>24</v>
      </c>
      <c r="BO125" s="86">
        <f>IF('Intro &amp; Setup'!CH54="", "", 'Intro &amp; Setup'!CH54)</f>
        <v>31</v>
      </c>
      <c r="BP125" s="86">
        <f>IF('Intro &amp; Setup'!CI54="", "", 'Intro &amp; Setup'!CI54)</f>
        <v>92</v>
      </c>
      <c r="BQ125" s="86">
        <f>IF('Intro &amp; Setup'!CJ54="", "", 'Intro &amp; Setup'!CJ54)</f>
        <v>73</v>
      </c>
      <c r="BR125" s="86">
        <f>IF('Intro &amp; Setup'!CK54="", "", 'Intro &amp; Setup'!CK54)</f>
        <v>30</v>
      </c>
      <c r="BS125" s="86">
        <f>IF('Intro &amp; Setup'!CL54="", "", 'Intro &amp; Setup'!CL54)</f>
        <v>60</v>
      </c>
      <c r="BT125" s="86">
        <f>IF('Intro &amp; Setup'!CM54="", "", 'Intro &amp; Setup'!CM54)</f>
        <v>23</v>
      </c>
      <c r="BU125" s="87">
        <f>IF('Intro &amp; Setup'!CN54="", "", 'Intro &amp; Setup'!CN54)</f>
        <v>82</v>
      </c>
      <c r="BV125" s="89">
        <f>IF('Intro &amp; Setup'!CO54="", "", 'Intro &amp; Setup'!CO54)</f>
        <v>46</v>
      </c>
      <c r="BX125" s="7">
        <f t="shared" si="56"/>
        <v>15</v>
      </c>
      <c r="CN125" s="7" t="e">
        <f ca="1">IF($BC124=1, "X", IF($CN124="X", IF(COUNTIF($CN$10:$CN124, "X")&gt;=6, "", "X"), ""))</f>
        <v>#VALUE!</v>
      </c>
      <c r="CO125" s="7" t="e">
        <f ca="1">IF($BC124=1, "X", IF($CO124="X", IF(COUNTIF($CO$10:$CO124, "X")&gt;=12, "", "X"), ""))</f>
        <v>#VALUE!</v>
      </c>
      <c r="CQ125" s="23" t="e">
        <f t="shared" ca="1" si="58"/>
        <v>#VALUE!</v>
      </c>
      <c r="CR125" s="20" t="e">
        <f t="shared" ca="1" si="60"/>
        <v>#VALUE!</v>
      </c>
      <c r="CS125" s="20" t="e">
        <f t="shared" ca="1" si="61"/>
        <v>#VALUE!</v>
      </c>
      <c r="CT125" s="20" t="e">
        <f t="shared" ca="1" si="62"/>
        <v>#VALUE!</v>
      </c>
      <c r="CU125" s="20" t="e">
        <f t="shared" ca="1" si="63"/>
        <v>#VALUE!</v>
      </c>
      <c r="CV125" s="20" t="e">
        <f t="shared" ca="1" si="64"/>
        <v>#VALUE!</v>
      </c>
      <c r="CW125" s="20" t="e">
        <f t="shared" ca="1" si="65"/>
        <v>#VALUE!</v>
      </c>
      <c r="CX125" s="18" t="e">
        <f t="shared" ca="1" si="66"/>
        <v>#VALUE!</v>
      </c>
      <c r="CZ125" s="23" t="e">
        <f t="shared" ca="1" si="59"/>
        <v>#VALUE!</v>
      </c>
      <c r="DA125" s="20" t="e">
        <f t="shared" ca="1" si="67"/>
        <v>#VALUE!</v>
      </c>
      <c r="DB125" s="20" t="e">
        <f t="shared" ca="1" si="68"/>
        <v>#VALUE!</v>
      </c>
      <c r="DC125" s="20" t="e">
        <f t="shared" ca="1" si="69"/>
        <v>#VALUE!</v>
      </c>
      <c r="DD125" s="20" t="e">
        <f t="shared" ca="1" si="70"/>
        <v>#VALUE!</v>
      </c>
      <c r="DE125" s="20" t="e">
        <f t="shared" ca="1" si="71"/>
        <v>#VALUE!</v>
      </c>
      <c r="DF125" s="20" t="e">
        <f t="shared" ca="1" si="72"/>
        <v>#VALUE!</v>
      </c>
      <c r="DG125" s="18" t="e">
        <f t="shared" ca="1" si="73"/>
        <v>#VALUE!</v>
      </c>
    </row>
    <row r="126" spans="53:111" hidden="1" x14ac:dyDescent="0.55000000000000004">
      <c r="BA126" s="15" t="e">
        <f t="shared" si="57"/>
        <v>#VALUE!</v>
      </c>
      <c r="BB126" s="7" t="e">
        <f t="shared" si="54"/>
        <v>#VALUE!</v>
      </c>
      <c r="BC126" s="18" t="e">
        <f t="shared" ca="1" si="55"/>
        <v>#VALUE!</v>
      </c>
      <c r="BE126" s="23">
        <f t="shared" si="75"/>
        <v>17</v>
      </c>
      <c r="BF126" s="20">
        <f t="shared" si="76"/>
        <v>18</v>
      </c>
      <c r="BG126" s="20">
        <f t="shared" si="74"/>
        <v>20</v>
      </c>
      <c r="BH126" s="20">
        <f t="shared" si="77"/>
        <v>20</v>
      </c>
      <c r="BI126" s="20">
        <f t="shared" si="78"/>
        <v>4</v>
      </c>
      <c r="BJ126" s="20">
        <f t="shared" si="79"/>
        <v>17</v>
      </c>
      <c r="BK126" s="20">
        <f t="shared" si="80"/>
        <v>7</v>
      </c>
      <c r="BL126" s="18">
        <f t="shared" si="81"/>
        <v>14</v>
      </c>
      <c r="BN126" s="85">
        <f>IF('Intro &amp; Setup'!CG55="", "", 'Intro &amp; Setup'!CG55)</f>
        <v>34</v>
      </c>
      <c r="BO126" s="86">
        <f>IF('Intro &amp; Setup'!CH55="", "", 'Intro &amp; Setup'!CH55)</f>
        <v>18</v>
      </c>
      <c r="BP126" s="86">
        <f>IF('Intro &amp; Setup'!CI55="", "", 'Intro &amp; Setup'!CI55)</f>
        <v>98</v>
      </c>
      <c r="BQ126" s="86">
        <f>IF('Intro &amp; Setup'!CJ55="", "", 'Intro &amp; Setup'!CJ55)</f>
        <v>50</v>
      </c>
      <c r="BR126" s="86">
        <f>IF('Intro &amp; Setup'!CK55="", "", 'Intro &amp; Setup'!CK55)</f>
        <v>14</v>
      </c>
      <c r="BS126" s="86">
        <f>IF('Intro &amp; Setup'!CL55="", "", 'Intro &amp; Setup'!CL55)</f>
        <v>10</v>
      </c>
      <c r="BT126" s="86">
        <f>IF('Intro &amp; Setup'!CM55="", "", 'Intro &amp; Setup'!CM55)</f>
        <v>27</v>
      </c>
      <c r="BU126" s="87">
        <f>IF('Intro &amp; Setup'!CN55="", "", 'Intro &amp; Setup'!CN55)</f>
        <v>49</v>
      </c>
      <c r="BV126" s="89">
        <f>IF('Intro &amp; Setup'!CO55="", "", 'Intro &amp; Setup'!CO55)</f>
        <v>11</v>
      </c>
      <c r="BX126" s="7">
        <f t="shared" si="56"/>
        <v>15</v>
      </c>
      <c r="CN126" s="7" t="e">
        <f ca="1">IF($BC125=1, "X", IF($CN125="X", IF(COUNTIF($CN$10:$CN125, "X")&gt;=6, "", "X"), ""))</f>
        <v>#VALUE!</v>
      </c>
      <c r="CO126" s="7" t="e">
        <f ca="1">IF($BC125=1, "X", IF($CO125="X", IF(COUNTIF($CO$10:$CO125, "X")&gt;=12, "", "X"), ""))</f>
        <v>#VALUE!</v>
      </c>
      <c r="CQ126" s="23" t="e">
        <f t="shared" ca="1" si="58"/>
        <v>#VALUE!</v>
      </c>
      <c r="CR126" s="20" t="e">
        <f t="shared" ca="1" si="60"/>
        <v>#VALUE!</v>
      </c>
      <c r="CS126" s="20" t="e">
        <f t="shared" ca="1" si="61"/>
        <v>#VALUE!</v>
      </c>
      <c r="CT126" s="20" t="e">
        <f t="shared" ca="1" si="62"/>
        <v>#VALUE!</v>
      </c>
      <c r="CU126" s="20" t="e">
        <f t="shared" ca="1" si="63"/>
        <v>#VALUE!</v>
      </c>
      <c r="CV126" s="20" t="e">
        <f t="shared" ca="1" si="64"/>
        <v>#VALUE!</v>
      </c>
      <c r="CW126" s="20" t="e">
        <f t="shared" ca="1" si="65"/>
        <v>#VALUE!</v>
      </c>
      <c r="CX126" s="18" t="e">
        <f t="shared" ca="1" si="66"/>
        <v>#VALUE!</v>
      </c>
      <c r="CZ126" s="23" t="e">
        <f t="shared" ca="1" si="59"/>
        <v>#VALUE!</v>
      </c>
      <c r="DA126" s="20" t="e">
        <f t="shared" ca="1" si="67"/>
        <v>#VALUE!</v>
      </c>
      <c r="DB126" s="20" t="e">
        <f t="shared" ca="1" si="68"/>
        <v>#VALUE!</v>
      </c>
      <c r="DC126" s="20" t="e">
        <f t="shared" ca="1" si="69"/>
        <v>#VALUE!</v>
      </c>
      <c r="DD126" s="20" t="e">
        <f t="shared" ca="1" si="70"/>
        <v>#VALUE!</v>
      </c>
      <c r="DE126" s="20" t="e">
        <f t="shared" ca="1" si="71"/>
        <v>#VALUE!</v>
      </c>
      <c r="DF126" s="20" t="e">
        <f t="shared" ca="1" si="72"/>
        <v>#VALUE!</v>
      </c>
      <c r="DG126" s="18" t="e">
        <f t="shared" ca="1" si="73"/>
        <v>#VALUE!</v>
      </c>
    </row>
    <row r="127" spans="53:111" hidden="1" x14ac:dyDescent="0.55000000000000004">
      <c r="BA127" s="15" t="e">
        <f t="shared" si="57"/>
        <v>#VALUE!</v>
      </c>
      <c r="BB127" s="7" t="e">
        <f t="shared" si="54"/>
        <v>#VALUE!</v>
      </c>
      <c r="BC127" s="18" t="e">
        <f t="shared" ca="1" si="55"/>
        <v>#VALUE!</v>
      </c>
      <c r="BE127" s="23">
        <f t="shared" si="75"/>
        <v>18</v>
      </c>
      <c r="BF127" s="20">
        <f t="shared" si="76"/>
        <v>19</v>
      </c>
      <c r="BG127" s="20">
        <f t="shared" si="74"/>
        <v>20</v>
      </c>
      <c r="BH127" s="20">
        <f t="shared" si="77"/>
        <v>20</v>
      </c>
      <c r="BI127" s="20">
        <f t="shared" si="78"/>
        <v>2</v>
      </c>
      <c r="BJ127" s="20">
        <f t="shared" si="79"/>
        <v>15</v>
      </c>
      <c r="BK127" s="20">
        <f t="shared" si="80"/>
        <v>7</v>
      </c>
      <c r="BL127" s="18">
        <f t="shared" si="81"/>
        <v>16</v>
      </c>
      <c r="BN127" s="85">
        <f>IF('Intro &amp; Setup'!CG56="", "", 'Intro &amp; Setup'!CG56)</f>
        <v>81</v>
      </c>
      <c r="BO127" s="86">
        <f>IF('Intro &amp; Setup'!CH56="", "", 'Intro &amp; Setup'!CH56)</f>
        <v>79</v>
      </c>
      <c r="BP127" s="86">
        <f>IF('Intro &amp; Setup'!CI56="", "", 'Intro &amp; Setup'!CI56)</f>
        <v>73</v>
      </c>
      <c r="BQ127" s="86">
        <f>IF('Intro &amp; Setup'!CJ56="", "", 'Intro &amp; Setup'!CJ56)</f>
        <v>73</v>
      </c>
      <c r="BR127" s="86">
        <f>IF('Intro &amp; Setup'!CK56="", "", 'Intro &amp; Setup'!CK56)</f>
        <v>5</v>
      </c>
      <c r="BS127" s="86">
        <f>IF('Intro &amp; Setup'!CL56="", "", 'Intro &amp; Setup'!CL56)</f>
        <v>6</v>
      </c>
      <c r="BT127" s="86">
        <f>IF('Intro &amp; Setup'!CM56="", "", 'Intro &amp; Setup'!CM56)</f>
        <v>58</v>
      </c>
      <c r="BU127" s="87">
        <f>IF('Intro &amp; Setup'!CN56="", "", 'Intro &amp; Setup'!CN56)</f>
        <v>91</v>
      </c>
      <c r="BV127" s="89">
        <f>IF('Intro &amp; Setup'!CO56="", "", 'Intro &amp; Setup'!CO56)</f>
        <v>26</v>
      </c>
      <c r="BX127" s="7">
        <f t="shared" si="56"/>
        <v>15</v>
      </c>
      <c r="CN127" s="7" t="e">
        <f ca="1">IF($BC126=1, "X", IF($CN126="X", IF(COUNTIF($CN$10:$CN126, "X")&gt;=6, "", "X"), ""))</f>
        <v>#VALUE!</v>
      </c>
      <c r="CO127" s="7" t="e">
        <f ca="1">IF($BC126=1, "X", IF($CO126="X", IF(COUNTIF($CO$10:$CO126, "X")&gt;=12, "", "X"), ""))</f>
        <v>#VALUE!</v>
      </c>
      <c r="CQ127" s="23" t="e">
        <f t="shared" ca="1" si="58"/>
        <v>#VALUE!</v>
      </c>
      <c r="CR127" s="20" t="e">
        <f t="shared" ca="1" si="60"/>
        <v>#VALUE!</v>
      </c>
      <c r="CS127" s="20" t="e">
        <f t="shared" ca="1" si="61"/>
        <v>#VALUE!</v>
      </c>
      <c r="CT127" s="20" t="e">
        <f t="shared" ca="1" si="62"/>
        <v>#VALUE!</v>
      </c>
      <c r="CU127" s="20" t="e">
        <f t="shared" ca="1" si="63"/>
        <v>#VALUE!</v>
      </c>
      <c r="CV127" s="20" t="e">
        <f t="shared" ca="1" si="64"/>
        <v>#VALUE!</v>
      </c>
      <c r="CW127" s="20" t="e">
        <f t="shared" ca="1" si="65"/>
        <v>#VALUE!</v>
      </c>
      <c r="CX127" s="18" t="e">
        <f t="shared" ca="1" si="66"/>
        <v>#VALUE!</v>
      </c>
      <c r="CZ127" s="23" t="e">
        <f t="shared" ca="1" si="59"/>
        <v>#VALUE!</v>
      </c>
      <c r="DA127" s="20" t="e">
        <f t="shared" ca="1" si="67"/>
        <v>#VALUE!</v>
      </c>
      <c r="DB127" s="20" t="e">
        <f t="shared" ca="1" si="68"/>
        <v>#VALUE!</v>
      </c>
      <c r="DC127" s="20" t="e">
        <f t="shared" ca="1" si="69"/>
        <v>#VALUE!</v>
      </c>
      <c r="DD127" s="20" t="e">
        <f t="shared" ca="1" si="70"/>
        <v>#VALUE!</v>
      </c>
      <c r="DE127" s="20" t="e">
        <f t="shared" ca="1" si="71"/>
        <v>#VALUE!</v>
      </c>
      <c r="DF127" s="20" t="e">
        <f t="shared" ca="1" si="72"/>
        <v>#VALUE!</v>
      </c>
      <c r="DG127" s="18" t="e">
        <f t="shared" ca="1" si="73"/>
        <v>#VALUE!</v>
      </c>
    </row>
    <row r="128" spans="53:111" hidden="1" x14ac:dyDescent="0.55000000000000004">
      <c r="BA128" s="15" t="e">
        <f t="shared" si="57"/>
        <v>#VALUE!</v>
      </c>
      <c r="BB128" s="7" t="e">
        <f t="shared" si="54"/>
        <v>#VALUE!</v>
      </c>
      <c r="BC128" s="18" t="e">
        <f t="shared" ca="1" si="55"/>
        <v>#VALUE!</v>
      </c>
      <c r="BE128" s="23">
        <f t="shared" si="75"/>
        <v>19</v>
      </c>
      <c r="BF128" s="20">
        <f t="shared" si="76"/>
        <v>18</v>
      </c>
      <c r="BG128" s="20">
        <f t="shared" si="74"/>
        <v>20</v>
      </c>
      <c r="BH128" s="20">
        <f t="shared" si="77"/>
        <v>20</v>
      </c>
      <c r="BI128" s="20">
        <f t="shared" si="78"/>
        <v>4</v>
      </c>
      <c r="BJ128" s="20">
        <f t="shared" si="79"/>
        <v>14</v>
      </c>
      <c r="BK128" s="20">
        <f t="shared" si="80"/>
        <v>6</v>
      </c>
      <c r="BL128" s="18">
        <f t="shared" si="81"/>
        <v>14</v>
      </c>
      <c r="BN128" s="85">
        <f>IF('Intro &amp; Setup'!CG57="", "", 'Intro &amp; Setup'!CG57)</f>
        <v>78</v>
      </c>
      <c r="BO128" s="86">
        <f>IF('Intro &amp; Setup'!CH57="", "", 'Intro &amp; Setup'!CH57)</f>
        <v>34</v>
      </c>
      <c r="BP128" s="86">
        <f>IF('Intro &amp; Setup'!CI57="", "", 'Intro &amp; Setup'!CI57)</f>
        <v>85</v>
      </c>
      <c r="BQ128" s="86">
        <f>IF('Intro &amp; Setup'!CJ57="", "", 'Intro &amp; Setup'!CJ57)</f>
        <v>77</v>
      </c>
      <c r="BR128" s="86">
        <f>IF('Intro &amp; Setup'!CK57="", "", 'Intro &amp; Setup'!CK57)</f>
        <v>97</v>
      </c>
      <c r="BS128" s="86">
        <f>IF('Intro &amp; Setup'!CL57="", "", 'Intro &amp; Setup'!CL57)</f>
        <v>14</v>
      </c>
      <c r="BT128" s="86">
        <f>IF('Intro &amp; Setup'!CM57="", "", 'Intro &amp; Setup'!CM57)</f>
        <v>32</v>
      </c>
      <c r="BU128" s="87">
        <f>IF('Intro &amp; Setup'!CN57="", "", 'Intro &amp; Setup'!CN57)</f>
        <v>11</v>
      </c>
      <c r="BV128" s="89">
        <f>IF('Intro &amp; Setup'!CO57="", "", 'Intro &amp; Setup'!CO57)</f>
        <v>49</v>
      </c>
      <c r="BX128" s="7">
        <f t="shared" si="56"/>
        <v>14</v>
      </c>
      <c r="CN128" s="7" t="e">
        <f ca="1">IF($BC127=1, "X", IF($CN127="X", IF(COUNTIF($CN$10:$CN127, "X")&gt;=6, "", "X"), ""))</f>
        <v>#VALUE!</v>
      </c>
      <c r="CO128" s="7" t="e">
        <f ca="1">IF($BC127=1, "X", IF($CO127="X", IF(COUNTIF($CO$10:$CO127, "X")&gt;=12, "", "X"), ""))</f>
        <v>#VALUE!</v>
      </c>
      <c r="CQ128" s="23" t="e">
        <f t="shared" ca="1" si="58"/>
        <v>#VALUE!</v>
      </c>
      <c r="CR128" s="20" t="e">
        <f t="shared" ca="1" si="60"/>
        <v>#VALUE!</v>
      </c>
      <c r="CS128" s="20" t="e">
        <f t="shared" ca="1" si="61"/>
        <v>#VALUE!</v>
      </c>
      <c r="CT128" s="20" t="e">
        <f t="shared" ca="1" si="62"/>
        <v>#VALUE!</v>
      </c>
      <c r="CU128" s="20" t="e">
        <f t="shared" ca="1" si="63"/>
        <v>#VALUE!</v>
      </c>
      <c r="CV128" s="20" t="e">
        <f t="shared" ca="1" si="64"/>
        <v>#VALUE!</v>
      </c>
      <c r="CW128" s="20" t="e">
        <f t="shared" ca="1" si="65"/>
        <v>#VALUE!</v>
      </c>
      <c r="CX128" s="18" t="e">
        <f t="shared" ca="1" si="66"/>
        <v>#VALUE!</v>
      </c>
      <c r="CZ128" s="23" t="e">
        <f t="shared" ca="1" si="59"/>
        <v>#VALUE!</v>
      </c>
      <c r="DA128" s="20" t="e">
        <f t="shared" ca="1" si="67"/>
        <v>#VALUE!</v>
      </c>
      <c r="DB128" s="20" t="e">
        <f t="shared" ca="1" si="68"/>
        <v>#VALUE!</v>
      </c>
      <c r="DC128" s="20" t="e">
        <f t="shared" ca="1" si="69"/>
        <v>#VALUE!</v>
      </c>
      <c r="DD128" s="20" t="e">
        <f t="shared" ca="1" si="70"/>
        <v>#VALUE!</v>
      </c>
      <c r="DE128" s="20" t="e">
        <f t="shared" ca="1" si="71"/>
        <v>#VALUE!</v>
      </c>
      <c r="DF128" s="20" t="e">
        <f t="shared" ca="1" si="72"/>
        <v>#VALUE!</v>
      </c>
      <c r="DG128" s="18" t="e">
        <f t="shared" ca="1" si="73"/>
        <v>#VALUE!</v>
      </c>
    </row>
    <row r="129" spans="53:111" hidden="1" x14ac:dyDescent="0.55000000000000004">
      <c r="BA129" s="15" t="e">
        <f t="shared" si="57"/>
        <v>#VALUE!</v>
      </c>
      <c r="BB129" s="7" t="e">
        <f t="shared" si="54"/>
        <v>#VALUE!</v>
      </c>
      <c r="BC129" s="18" t="e">
        <f t="shared" ca="1" si="55"/>
        <v>#VALUE!</v>
      </c>
      <c r="BE129" s="23">
        <f t="shared" si="75"/>
        <v>18</v>
      </c>
      <c r="BF129" s="20">
        <f t="shared" si="76"/>
        <v>17</v>
      </c>
      <c r="BG129" s="20">
        <f t="shared" si="74"/>
        <v>19</v>
      </c>
      <c r="BH129" s="20">
        <f t="shared" si="77"/>
        <v>20</v>
      </c>
      <c r="BI129" s="20">
        <f t="shared" si="78"/>
        <v>6</v>
      </c>
      <c r="BJ129" s="20">
        <f t="shared" si="79"/>
        <v>12</v>
      </c>
      <c r="BK129" s="20">
        <f t="shared" si="80"/>
        <v>7</v>
      </c>
      <c r="BL129" s="18">
        <f t="shared" si="81"/>
        <v>13</v>
      </c>
      <c r="BN129" s="85">
        <f>IF('Intro &amp; Setup'!CG58="", "", 'Intro &amp; Setup'!CG58)</f>
        <v>17</v>
      </c>
      <c r="BO129" s="86">
        <f>IF('Intro &amp; Setup'!CH58="", "", 'Intro &amp; Setup'!CH58)</f>
        <v>31</v>
      </c>
      <c r="BP129" s="86">
        <f>IF('Intro &amp; Setup'!CI58="", "", 'Intro &amp; Setup'!CI58)</f>
        <v>24</v>
      </c>
      <c r="BQ129" s="86">
        <f>IF('Intro &amp; Setup'!CJ58="", "", 'Intro &amp; Setup'!CJ58)</f>
        <v>97</v>
      </c>
      <c r="BR129" s="86">
        <f>IF('Intro &amp; Setup'!CK58="", "", 'Intro &amp; Setup'!CK58)</f>
        <v>90</v>
      </c>
      <c r="BS129" s="86">
        <f>IF('Intro &amp; Setup'!CL58="", "", 'Intro &amp; Setup'!CL58)</f>
        <v>3</v>
      </c>
      <c r="BT129" s="86">
        <f>IF('Intro &amp; Setup'!CM58="", "", 'Intro &amp; Setup'!CM58)</f>
        <v>71</v>
      </c>
      <c r="BU129" s="87">
        <f>IF('Intro &amp; Setup'!CN58="", "", 'Intro &amp; Setup'!CN58)</f>
        <v>37</v>
      </c>
      <c r="BV129" s="89">
        <f>IF('Intro &amp; Setup'!CO58="", "", 'Intro &amp; Setup'!CO58)</f>
        <v>92</v>
      </c>
      <c r="BX129" s="7">
        <f t="shared" si="56"/>
        <v>14</v>
      </c>
      <c r="CN129" s="7" t="e">
        <f ca="1">IF($BC128=1, "X", IF($CN128="X", IF(COUNTIF($CN$10:$CN128, "X")&gt;=6, "", "X"), ""))</f>
        <v>#VALUE!</v>
      </c>
      <c r="CO129" s="7" t="e">
        <f ca="1">IF($BC128=1, "X", IF($CO128="X", IF(COUNTIF($CO$10:$CO128, "X")&gt;=12, "", "X"), ""))</f>
        <v>#VALUE!</v>
      </c>
      <c r="CQ129" s="23" t="e">
        <f t="shared" ca="1" si="58"/>
        <v>#VALUE!</v>
      </c>
      <c r="CR129" s="20" t="e">
        <f t="shared" ca="1" si="60"/>
        <v>#VALUE!</v>
      </c>
      <c r="CS129" s="20" t="e">
        <f t="shared" ca="1" si="61"/>
        <v>#VALUE!</v>
      </c>
      <c r="CT129" s="20" t="e">
        <f t="shared" ca="1" si="62"/>
        <v>#VALUE!</v>
      </c>
      <c r="CU129" s="20" t="e">
        <f t="shared" ca="1" si="63"/>
        <v>#VALUE!</v>
      </c>
      <c r="CV129" s="20" t="e">
        <f t="shared" ca="1" si="64"/>
        <v>#VALUE!</v>
      </c>
      <c r="CW129" s="20" t="e">
        <f t="shared" ca="1" si="65"/>
        <v>#VALUE!</v>
      </c>
      <c r="CX129" s="18" t="e">
        <f t="shared" ca="1" si="66"/>
        <v>#VALUE!</v>
      </c>
      <c r="CZ129" s="23" t="e">
        <f t="shared" ca="1" si="59"/>
        <v>#VALUE!</v>
      </c>
      <c r="DA129" s="20" t="e">
        <f t="shared" ca="1" si="67"/>
        <v>#VALUE!</v>
      </c>
      <c r="DB129" s="20" t="e">
        <f t="shared" ca="1" si="68"/>
        <v>#VALUE!</v>
      </c>
      <c r="DC129" s="20" t="e">
        <f t="shared" ca="1" si="69"/>
        <v>#VALUE!</v>
      </c>
      <c r="DD129" s="20" t="e">
        <f t="shared" ca="1" si="70"/>
        <v>#VALUE!</v>
      </c>
      <c r="DE129" s="20" t="e">
        <f t="shared" ca="1" si="71"/>
        <v>#VALUE!</v>
      </c>
      <c r="DF129" s="20" t="e">
        <f t="shared" ca="1" si="72"/>
        <v>#VALUE!</v>
      </c>
      <c r="DG129" s="18" t="e">
        <f t="shared" ca="1" si="73"/>
        <v>#VALUE!</v>
      </c>
    </row>
    <row r="130" spans="53:111" hidden="1" x14ac:dyDescent="0.55000000000000004">
      <c r="BA130" s="15" t="e">
        <f t="shared" si="57"/>
        <v>#VALUE!</v>
      </c>
      <c r="BB130" s="7" t="e">
        <f t="shared" si="54"/>
        <v>#VALUE!</v>
      </c>
      <c r="BC130" s="18" t="e">
        <f t="shared" ca="1" si="55"/>
        <v>#VALUE!</v>
      </c>
      <c r="BE130" s="23">
        <f t="shared" si="75"/>
        <v>17</v>
      </c>
      <c r="BF130" s="20">
        <f t="shared" si="76"/>
        <v>15</v>
      </c>
      <c r="BG130" s="20">
        <f t="shared" si="74"/>
        <v>19</v>
      </c>
      <c r="BH130" s="20">
        <f t="shared" si="77"/>
        <v>19</v>
      </c>
      <c r="BI130" s="20">
        <f t="shared" si="78"/>
        <v>6</v>
      </c>
      <c r="BJ130" s="20">
        <f t="shared" si="79"/>
        <v>13</v>
      </c>
      <c r="BK130" s="20">
        <f t="shared" si="80"/>
        <v>6</v>
      </c>
      <c r="BL130" s="18">
        <f t="shared" si="81"/>
        <v>12</v>
      </c>
      <c r="BN130" s="85">
        <f>IF('Intro &amp; Setup'!CG59="", "", 'Intro &amp; Setup'!CG59)</f>
        <v>26</v>
      </c>
      <c r="BO130" s="86">
        <f>IF('Intro &amp; Setup'!CH59="", "", 'Intro &amp; Setup'!CH59)</f>
        <v>11</v>
      </c>
      <c r="BP130" s="86">
        <f>IF('Intro &amp; Setup'!CI59="", "", 'Intro &amp; Setup'!CI59)</f>
        <v>43</v>
      </c>
      <c r="BQ130" s="86">
        <f>IF('Intro &amp; Setup'!CJ59="", "", 'Intro &amp; Setup'!CJ59)</f>
        <v>34</v>
      </c>
      <c r="BR130" s="86">
        <f>IF('Intro &amp; Setup'!CK59="", "", 'Intro &amp; Setup'!CK59)</f>
        <v>44</v>
      </c>
      <c r="BS130" s="86">
        <f>IF('Intro &amp; Setup'!CL59="", "", 'Intro &amp; Setup'!CL59)</f>
        <v>70</v>
      </c>
      <c r="BT130" s="86">
        <f>IF('Intro &amp; Setup'!CM59="", "", 'Intro &amp; Setup'!CM59)</f>
        <v>23</v>
      </c>
      <c r="BU130" s="87">
        <f>IF('Intro &amp; Setup'!CN59="", "", 'Intro &amp; Setup'!CN59)</f>
        <v>25</v>
      </c>
      <c r="BV130" s="89">
        <f>IF('Intro &amp; Setup'!CO59="", "", 'Intro &amp; Setup'!CO59)</f>
        <v>9</v>
      </c>
      <c r="BX130" s="7">
        <f t="shared" si="56"/>
        <v>13</v>
      </c>
      <c r="CN130" s="7" t="e">
        <f ca="1">IF($BC129=1, "X", IF($CN129="X", IF(COUNTIF($CN$10:$CN129, "X")&gt;=6, "", "X"), ""))</f>
        <v>#VALUE!</v>
      </c>
      <c r="CO130" s="7" t="e">
        <f ca="1">IF($BC129=1, "X", IF($CO129="X", IF(COUNTIF($CO$10:$CO129, "X")&gt;=12, "", "X"), ""))</f>
        <v>#VALUE!</v>
      </c>
      <c r="CQ130" s="23" t="e">
        <f t="shared" ca="1" si="58"/>
        <v>#VALUE!</v>
      </c>
      <c r="CR130" s="20" t="e">
        <f t="shared" ca="1" si="60"/>
        <v>#VALUE!</v>
      </c>
      <c r="CS130" s="20" t="e">
        <f t="shared" ca="1" si="61"/>
        <v>#VALUE!</v>
      </c>
      <c r="CT130" s="20" t="e">
        <f t="shared" ca="1" si="62"/>
        <v>#VALUE!</v>
      </c>
      <c r="CU130" s="20" t="e">
        <f t="shared" ca="1" si="63"/>
        <v>#VALUE!</v>
      </c>
      <c r="CV130" s="20" t="e">
        <f t="shared" ca="1" si="64"/>
        <v>#VALUE!</v>
      </c>
      <c r="CW130" s="20" t="e">
        <f t="shared" ca="1" si="65"/>
        <v>#VALUE!</v>
      </c>
      <c r="CX130" s="18" t="e">
        <f t="shared" ca="1" si="66"/>
        <v>#VALUE!</v>
      </c>
      <c r="CZ130" s="23" t="e">
        <f t="shared" ca="1" si="59"/>
        <v>#VALUE!</v>
      </c>
      <c r="DA130" s="20" t="e">
        <f t="shared" ca="1" si="67"/>
        <v>#VALUE!</v>
      </c>
      <c r="DB130" s="20" t="e">
        <f t="shared" ca="1" si="68"/>
        <v>#VALUE!</v>
      </c>
      <c r="DC130" s="20" t="e">
        <f t="shared" ca="1" si="69"/>
        <v>#VALUE!</v>
      </c>
      <c r="DD130" s="20" t="e">
        <f t="shared" ca="1" si="70"/>
        <v>#VALUE!</v>
      </c>
      <c r="DE130" s="20" t="e">
        <f t="shared" ca="1" si="71"/>
        <v>#VALUE!</v>
      </c>
      <c r="DF130" s="20" t="e">
        <f t="shared" ca="1" si="72"/>
        <v>#VALUE!</v>
      </c>
      <c r="DG130" s="18" t="e">
        <f t="shared" ca="1" si="73"/>
        <v>#VALUE!</v>
      </c>
    </row>
    <row r="131" spans="53:111" hidden="1" x14ac:dyDescent="0.55000000000000004">
      <c r="BA131" s="15" t="e">
        <f t="shared" si="57"/>
        <v>#VALUE!</v>
      </c>
      <c r="BB131" s="7" t="e">
        <f t="shared" si="54"/>
        <v>#VALUE!</v>
      </c>
      <c r="BC131" s="18" t="e">
        <f t="shared" ca="1" si="55"/>
        <v>#VALUE!</v>
      </c>
      <c r="BE131" s="23">
        <f t="shared" si="75"/>
        <v>16</v>
      </c>
      <c r="BF131" s="20">
        <f t="shared" si="76"/>
        <v>16</v>
      </c>
      <c r="BG131" s="20">
        <f t="shared" si="74"/>
        <v>20</v>
      </c>
      <c r="BH131" s="20">
        <f t="shared" si="77"/>
        <v>20</v>
      </c>
      <c r="BI131" s="20">
        <f t="shared" si="78"/>
        <v>7</v>
      </c>
      <c r="BJ131" s="20">
        <f t="shared" si="79"/>
        <v>13</v>
      </c>
      <c r="BK131" s="20">
        <f t="shared" si="80"/>
        <v>5</v>
      </c>
      <c r="BL131" s="18">
        <f t="shared" si="81"/>
        <v>11</v>
      </c>
      <c r="BN131" s="85">
        <f>IF('Intro &amp; Setup'!CG60="", "", 'Intro &amp; Setup'!CG60)</f>
        <v>29</v>
      </c>
      <c r="BO131" s="86">
        <f>IF('Intro &amp; Setup'!CH60="", "", 'Intro &amp; Setup'!CH60)</f>
        <v>81</v>
      </c>
      <c r="BP131" s="86">
        <f>IF('Intro &amp; Setup'!CI60="", "", 'Intro &amp; Setup'!CI60)</f>
        <v>76</v>
      </c>
      <c r="BQ131" s="86">
        <f>IF('Intro &amp; Setup'!CJ60="", "", 'Intro &amp; Setup'!CJ60)</f>
        <v>88</v>
      </c>
      <c r="BR131" s="86">
        <f>IF('Intro &amp; Setup'!CK60="", "", 'Intro &amp; Setup'!CK60)</f>
        <v>78</v>
      </c>
      <c r="BS131" s="86">
        <f>IF('Intro &amp; Setup'!CL60="", "", 'Intro &amp; Setup'!CL60)</f>
        <v>47</v>
      </c>
      <c r="BT131" s="86">
        <f>IF('Intro &amp; Setup'!CM60="", "", 'Intro &amp; Setup'!CM60)</f>
        <v>36</v>
      </c>
      <c r="BU131" s="87">
        <f>IF('Intro &amp; Setup'!CN60="", "", 'Intro &amp; Setup'!CN60)</f>
        <v>27</v>
      </c>
      <c r="BV131" s="89">
        <f>IF('Intro &amp; Setup'!CO60="", "", 'Intro &amp; Setup'!CO60)</f>
        <v>53</v>
      </c>
      <c r="BX131" s="7">
        <f t="shared" si="56"/>
        <v>14</v>
      </c>
      <c r="CN131" s="7" t="e">
        <f ca="1">IF($BC130=1, "X", IF($CN130="X", IF(COUNTIF($CN$10:$CN130, "X")&gt;=6, "", "X"), ""))</f>
        <v>#VALUE!</v>
      </c>
      <c r="CO131" s="7" t="e">
        <f ca="1">IF($BC130=1, "X", IF($CO130="X", IF(COUNTIF($CO$10:$CO130, "X")&gt;=12, "", "X"), ""))</f>
        <v>#VALUE!</v>
      </c>
      <c r="CQ131" s="23" t="e">
        <f t="shared" ca="1" si="58"/>
        <v>#VALUE!</v>
      </c>
      <c r="CR131" s="20" t="e">
        <f t="shared" ca="1" si="60"/>
        <v>#VALUE!</v>
      </c>
      <c r="CS131" s="20" t="e">
        <f t="shared" ca="1" si="61"/>
        <v>#VALUE!</v>
      </c>
      <c r="CT131" s="20" t="e">
        <f t="shared" ca="1" si="62"/>
        <v>#VALUE!</v>
      </c>
      <c r="CU131" s="20" t="e">
        <f t="shared" ca="1" si="63"/>
        <v>#VALUE!</v>
      </c>
      <c r="CV131" s="20" t="e">
        <f t="shared" ca="1" si="64"/>
        <v>#VALUE!</v>
      </c>
      <c r="CW131" s="20" t="e">
        <f t="shared" ca="1" si="65"/>
        <v>#VALUE!</v>
      </c>
      <c r="CX131" s="18" t="e">
        <f t="shared" ca="1" si="66"/>
        <v>#VALUE!</v>
      </c>
      <c r="CZ131" s="23" t="e">
        <f t="shared" ca="1" si="59"/>
        <v>#VALUE!</v>
      </c>
      <c r="DA131" s="20" t="e">
        <f t="shared" ca="1" si="67"/>
        <v>#VALUE!</v>
      </c>
      <c r="DB131" s="20" t="e">
        <f t="shared" ca="1" si="68"/>
        <v>#VALUE!</v>
      </c>
      <c r="DC131" s="20" t="e">
        <f t="shared" ca="1" si="69"/>
        <v>#VALUE!</v>
      </c>
      <c r="DD131" s="20" t="e">
        <f t="shared" ca="1" si="70"/>
        <v>#VALUE!</v>
      </c>
      <c r="DE131" s="20" t="e">
        <f t="shared" ca="1" si="71"/>
        <v>#VALUE!</v>
      </c>
      <c r="DF131" s="20" t="e">
        <f t="shared" ca="1" si="72"/>
        <v>#VALUE!</v>
      </c>
      <c r="DG131" s="18" t="e">
        <f t="shared" ca="1" si="73"/>
        <v>#VALUE!</v>
      </c>
    </row>
    <row r="132" spans="53:111" hidden="1" x14ac:dyDescent="0.55000000000000004">
      <c r="BA132" s="15" t="e">
        <f t="shared" si="57"/>
        <v>#VALUE!</v>
      </c>
      <c r="BB132" s="7" t="e">
        <f t="shared" si="54"/>
        <v>#VALUE!</v>
      </c>
      <c r="BC132" s="18" t="e">
        <f t="shared" ca="1" si="55"/>
        <v>#VALUE!</v>
      </c>
      <c r="BE132" s="23">
        <f t="shared" si="75"/>
        <v>14</v>
      </c>
      <c r="BF132" s="20">
        <f t="shared" si="76"/>
        <v>16</v>
      </c>
      <c r="BG132" s="20">
        <f t="shared" si="74"/>
        <v>18</v>
      </c>
      <c r="BH132" s="20">
        <f t="shared" si="77"/>
        <v>20</v>
      </c>
      <c r="BI132" s="20">
        <f t="shared" si="78"/>
        <v>6</v>
      </c>
      <c r="BJ132" s="20">
        <f t="shared" si="79"/>
        <v>13</v>
      </c>
      <c r="BK132" s="20">
        <f t="shared" si="80"/>
        <v>5</v>
      </c>
      <c r="BL132" s="18">
        <f t="shared" si="81"/>
        <v>10</v>
      </c>
      <c r="BN132" s="85">
        <f>IF('Intro &amp; Setup'!CG61="", "", 'Intro &amp; Setup'!CG61)</f>
        <v>9</v>
      </c>
      <c r="BO132" s="86">
        <f>IF('Intro &amp; Setup'!CH61="", "", 'Intro &amp; Setup'!CH61)</f>
        <v>58</v>
      </c>
      <c r="BP132" s="86">
        <f>IF('Intro &amp; Setup'!CI61="", "", 'Intro &amp; Setup'!CI61)</f>
        <v>3</v>
      </c>
      <c r="BQ132" s="86">
        <f>IF('Intro &amp; Setup'!CJ61="", "", 'Intro &amp; Setup'!CJ61)</f>
        <v>59</v>
      </c>
      <c r="BR132" s="86">
        <f>IF('Intro &amp; Setup'!CK61="", "", 'Intro &amp; Setup'!CK61)</f>
        <v>32</v>
      </c>
      <c r="BS132" s="86">
        <f>IF('Intro &amp; Setup'!CL61="", "", 'Intro &amp; Setup'!CL61)</f>
        <v>57</v>
      </c>
      <c r="BT132" s="86">
        <f>IF('Intro &amp; Setup'!CM61="", "", 'Intro &amp; Setup'!CM61)</f>
        <v>53</v>
      </c>
      <c r="BU132" s="87">
        <f>IF('Intro &amp; Setup'!CN61="", "", 'Intro &amp; Setup'!CN61)</f>
        <v>32</v>
      </c>
      <c r="BV132" s="89">
        <f>IF('Intro &amp; Setup'!CO61="", "", 'Intro &amp; Setup'!CO61)</f>
        <v>12</v>
      </c>
      <c r="BX132" s="7">
        <f t="shared" si="56"/>
        <v>13</v>
      </c>
      <c r="CN132" s="7" t="e">
        <f ca="1">IF($BC131=1, "X", IF($CN131="X", IF(COUNTIF($CN$10:$CN131, "X")&gt;=6, "", "X"), ""))</f>
        <v>#VALUE!</v>
      </c>
      <c r="CO132" s="7" t="e">
        <f ca="1">IF($BC131=1, "X", IF($CO131="X", IF(COUNTIF($CO$10:$CO131, "X")&gt;=12, "", "X"), ""))</f>
        <v>#VALUE!</v>
      </c>
      <c r="CQ132" s="23" t="e">
        <f t="shared" ca="1" si="58"/>
        <v>#VALUE!</v>
      </c>
      <c r="CR132" s="20" t="e">
        <f t="shared" ca="1" si="60"/>
        <v>#VALUE!</v>
      </c>
      <c r="CS132" s="20" t="e">
        <f t="shared" ca="1" si="61"/>
        <v>#VALUE!</v>
      </c>
      <c r="CT132" s="20" t="e">
        <f t="shared" ca="1" si="62"/>
        <v>#VALUE!</v>
      </c>
      <c r="CU132" s="20" t="e">
        <f t="shared" ca="1" si="63"/>
        <v>#VALUE!</v>
      </c>
      <c r="CV132" s="20" t="e">
        <f t="shared" ca="1" si="64"/>
        <v>#VALUE!</v>
      </c>
      <c r="CW132" s="20" t="e">
        <f t="shared" ca="1" si="65"/>
        <v>#VALUE!</v>
      </c>
      <c r="CX132" s="18" t="e">
        <f t="shared" ca="1" si="66"/>
        <v>#VALUE!</v>
      </c>
      <c r="CZ132" s="23" t="e">
        <f t="shared" ca="1" si="59"/>
        <v>#VALUE!</v>
      </c>
      <c r="DA132" s="20" t="e">
        <f t="shared" ca="1" si="67"/>
        <v>#VALUE!</v>
      </c>
      <c r="DB132" s="20" t="e">
        <f t="shared" ca="1" si="68"/>
        <v>#VALUE!</v>
      </c>
      <c r="DC132" s="20" t="e">
        <f t="shared" ca="1" si="69"/>
        <v>#VALUE!</v>
      </c>
      <c r="DD132" s="20" t="e">
        <f t="shared" ca="1" si="70"/>
        <v>#VALUE!</v>
      </c>
      <c r="DE132" s="20" t="e">
        <f t="shared" ca="1" si="71"/>
        <v>#VALUE!</v>
      </c>
      <c r="DF132" s="20" t="e">
        <f t="shared" ca="1" si="72"/>
        <v>#VALUE!</v>
      </c>
      <c r="DG132" s="18" t="e">
        <f t="shared" ca="1" si="73"/>
        <v>#VALUE!</v>
      </c>
    </row>
    <row r="133" spans="53:111" hidden="1" x14ac:dyDescent="0.55000000000000004">
      <c r="BA133" s="15" t="e">
        <f t="shared" si="57"/>
        <v>#VALUE!</v>
      </c>
      <c r="BB133" s="7" t="e">
        <f t="shared" si="54"/>
        <v>#VALUE!</v>
      </c>
      <c r="BC133" s="18" t="e">
        <f t="shared" ca="1" si="55"/>
        <v>#VALUE!</v>
      </c>
      <c r="BE133" s="23">
        <f t="shared" si="75"/>
        <v>14</v>
      </c>
      <c r="BF133" s="20">
        <f t="shared" si="76"/>
        <v>17</v>
      </c>
      <c r="BG133" s="20">
        <f t="shared" si="74"/>
        <v>19</v>
      </c>
      <c r="BH133" s="20">
        <f t="shared" si="77"/>
        <v>20</v>
      </c>
      <c r="BI133" s="20">
        <f t="shared" si="78"/>
        <v>7</v>
      </c>
      <c r="BJ133" s="20">
        <f t="shared" si="79"/>
        <v>14</v>
      </c>
      <c r="BK133" s="20">
        <f t="shared" si="80"/>
        <v>4</v>
      </c>
      <c r="BL133" s="18">
        <f t="shared" si="81"/>
        <v>9</v>
      </c>
      <c r="BN133" s="85">
        <f>IF('Intro &amp; Setup'!CG62="", "", 'Intro &amp; Setup'!CG62)</f>
        <v>51</v>
      </c>
      <c r="BO133" s="86">
        <f>IF('Intro &amp; Setup'!CH62="", "", 'Intro &amp; Setup'!CH62)</f>
        <v>89</v>
      </c>
      <c r="BP133" s="86">
        <f>IF('Intro &amp; Setup'!CI62="", "", 'Intro &amp; Setup'!CI62)</f>
        <v>82</v>
      </c>
      <c r="BQ133" s="86">
        <f>IF('Intro &amp; Setup'!CJ62="", "", 'Intro &amp; Setup'!CJ62)</f>
        <v>93</v>
      </c>
      <c r="BR133" s="86">
        <f>IF('Intro &amp; Setup'!CK62="", "", 'Intro &amp; Setup'!CK62)</f>
        <v>80</v>
      </c>
      <c r="BS133" s="86">
        <f>IF('Intro &amp; Setup'!CL62="", "", 'Intro &amp; Setup'!CL62)</f>
        <v>89</v>
      </c>
      <c r="BT133" s="86">
        <f>IF('Intro &amp; Setup'!CM62="", "", 'Intro &amp; Setup'!CM62)</f>
        <v>23</v>
      </c>
      <c r="BU133" s="87">
        <f>IF('Intro &amp; Setup'!CN62="", "", 'Intro &amp; Setup'!CN62)</f>
        <v>26</v>
      </c>
      <c r="BV133" s="89">
        <f>IF('Intro &amp; Setup'!CO62="", "", 'Intro &amp; Setup'!CO62)</f>
        <v>8</v>
      </c>
      <c r="BX133" s="7">
        <f t="shared" si="56"/>
        <v>13</v>
      </c>
      <c r="CN133" s="7" t="e">
        <f ca="1">IF($BC132=1, "X", IF($CN132="X", IF(COUNTIF($CN$10:$CN132, "X")&gt;=6, "", "X"), ""))</f>
        <v>#VALUE!</v>
      </c>
      <c r="CO133" s="7" t="e">
        <f ca="1">IF($BC132=1, "X", IF($CO132="X", IF(COUNTIF($CO$10:$CO132, "X")&gt;=12, "", "X"), ""))</f>
        <v>#VALUE!</v>
      </c>
      <c r="CQ133" s="23" t="e">
        <f t="shared" ca="1" si="58"/>
        <v>#VALUE!</v>
      </c>
      <c r="CR133" s="20" t="e">
        <f t="shared" ca="1" si="60"/>
        <v>#VALUE!</v>
      </c>
      <c r="CS133" s="20" t="e">
        <f t="shared" ca="1" si="61"/>
        <v>#VALUE!</v>
      </c>
      <c r="CT133" s="20" t="e">
        <f t="shared" ca="1" si="62"/>
        <v>#VALUE!</v>
      </c>
      <c r="CU133" s="20" t="e">
        <f t="shared" ca="1" si="63"/>
        <v>#VALUE!</v>
      </c>
      <c r="CV133" s="20" t="e">
        <f t="shared" ca="1" si="64"/>
        <v>#VALUE!</v>
      </c>
      <c r="CW133" s="20" t="e">
        <f t="shared" ca="1" si="65"/>
        <v>#VALUE!</v>
      </c>
      <c r="CX133" s="18" t="e">
        <f t="shared" ca="1" si="66"/>
        <v>#VALUE!</v>
      </c>
      <c r="CZ133" s="23" t="e">
        <f t="shared" ca="1" si="59"/>
        <v>#VALUE!</v>
      </c>
      <c r="DA133" s="20" t="e">
        <f t="shared" ca="1" si="67"/>
        <v>#VALUE!</v>
      </c>
      <c r="DB133" s="20" t="e">
        <f t="shared" ca="1" si="68"/>
        <v>#VALUE!</v>
      </c>
      <c r="DC133" s="20" t="e">
        <f t="shared" ca="1" si="69"/>
        <v>#VALUE!</v>
      </c>
      <c r="DD133" s="20" t="e">
        <f t="shared" ca="1" si="70"/>
        <v>#VALUE!</v>
      </c>
      <c r="DE133" s="20" t="e">
        <f t="shared" ca="1" si="71"/>
        <v>#VALUE!</v>
      </c>
      <c r="DF133" s="20" t="e">
        <f t="shared" ca="1" si="72"/>
        <v>#VALUE!</v>
      </c>
      <c r="DG133" s="18" t="e">
        <f t="shared" ca="1" si="73"/>
        <v>#VALUE!</v>
      </c>
    </row>
    <row r="134" spans="53:111" hidden="1" x14ac:dyDescent="0.55000000000000004">
      <c r="BA134" s="15" t="e">
        <f t="shared" si="57"/>
        <v>#VALUE!</v>
      </c>
      <c r="BB134" s="7" t="e">
        <f t="shared" si="54"/>
        <v>#VALUE!</v>
      </c>
      <c r="BC134" s="18" t="e">
        <f t="shared" ca="1" si="55"/>
        <v>#VALUE!</v>
      </c>
      <c r="BE134" s="23">
        <f t="shared" si="75"/>
        <v>16</v>
      </c>
      <c r="BF134" s="20">
        <f t="shared" si="76"/>
        <v>16</v>
      </c>
      <c r="BG134" s="20">
        <f t="shared" si="74"/>
        <v>18</v>
      </c>
      <c r="BH134" s="20">
        <f t="shared" si="77"/>
        <v>19</v>
      </c>
      <c r="BI134" s="20">
        <f t="shared" si="78"/>
        <v>8</v>
      </c>
      <c r="BJ134" s="20">
        <f t="shared" si="79"/>
        <v>13</v>
      </c>
      <c r="BK134" s="20">
        <f t="shared" si="80"/>
        <v>4</v>
      </c>
      <c r="BL134" s="18">
        <f t="shared" si="81"/>
        <v>9</v>
      </c>
      <c r="BN134" s="85">
        <f>IF('Intro &amp; Setup'!CG63="", "", 'Intro &amp; Setup'!CG63)</f>
        <v>98</v>
      </c>
      <c r="BO134" s="86">
        <f>IF('Intro &amp; Setup'!CH63="", "", 'Intro &amp; Setup'!CH63)</f>
        <v>19</v>
      </c>
      <c r="BP134" s="86">
        <f>IF('Intro &amp; Setup'!CI63="", "", 'Intro &amp; Setup'!CI63)</f>
        <v>37</v>
      </c>
      <c r="BQ134" s="86">
        <f>IF('Intro &amp; Setup'!CJ63="", "", 'Intro &amp; Setup'!CJ63)</f>
        <v>35</v>
      </c>
      <c r="BR134" s="86">
        <f>IF('Intro &amp; Setup'!CK63="", "", 'Intro &amp; Setup'!CK63)</f>
        <v>71</v>
      </c>
      <c r="BS134" s="86">
        <f>IF('Intro &amp; Setup'!CL63="", "", 'Intro &amp; Setup'!CL63)</f>
        <v>29</v>
      </c>
      <c r="BT134" s="86">
        <f>IF('Intro &amp; Setup'!CM63="", "", 'Intro &amp; Setup'!CM63)</f>
        <v>41</v>
      </c>
      <c r="BU134" s="87">
        <f>IF('Intro &amp; Setup'!CN63="", "", 'Intro &amp; Setup'!CN63)</f>
        <v>40</v>
      </c>
      <c r="BV134" s="89">
        <f>IF('Intro &amp; Setup'!CO63="", "", 'Intro &amp; Setup'!CO63)</f>
        <v>85</v>
      </c>
      <c r="BX134" s="7">
        <f t="shared" si="56"/>
        <v>13</v>
      </c>
      <c r="CN134" s="7" t="e">
        <f ca="1">IF($BC133=1, "X", IF($CN133="X", IF(COUNTIF($CN$10:$CN133, "X")&gt;=6, "", "X"), ""))</f>
        <v>#VALUE!</v>
      </c>
      <c r="CO134" s="7" t="e">
        <f ca="1">IF($BC133=1, "X", IF($CO133="X", IF(COUNTIF($CO$10:$CO133, "X")&gt;=12, "", "X"), ""))</f>
        <v>#VALUE!</v>
      </c>
      <c r="CQ134" s="23" t="e">
        <f t="shared" ca="1" si="58"/>
        <v>#VALUE!</v>
      </c>
      <c r="CR134" s="20" t="e">
        <f t="shared" ca="1" si="60"/>
        <v>#VALUE!</v>
      </c>
      <c r="CS134" s="20" t="e">
        <f t="shared" ca="1" si="61"/>
        <v>#VALUE!</v>
      </c>
      <c r="CT134" s="20" t="e">
        <f t="shared" ca="1" si="62"/>
        <v>#VALUE!</v>
      </c>
      <c r="CU134" s="20" t="e">
        <f t="shared" ca="1" si="63"/>
        <v>#VALUE!</v>
      </c>
      <c r="CV134" s="20" t="e">
        <f t="shared" ca="1" si="64"/>
        <v>#VALUE!</v>
      </c>
      <c r="CW134" s="20" t="e">
        <f t="shared" ca="1" si="65"/>
        <v>#VALUE!</v>
      </c>
      <c r="CX134" s="18" t="e">
        <f t="shared" ca="1" si="66"/>
        <v>#VALUE!</v>
      </c>
      <c r="CZ134" s="23" t="e">
        <f t="shared" ca="1" si="59"/>
        <v>#VALUE!</v>
      </c>
      <c r="DA134" s="20" t="e">
        <f t="shared" ca="1" si="67"/>
        <v>#VALUE!</v>
      </c>
      <c r="DB134" s="20" t="e">
        <f t="shared" ca="1" si="68"/>
        <v>#VALUE!</v>
      </c>
      <c r="DC134" s="20" t="e">
        <f t="shared" ca="1" si="69"/>
        <v>#VALUE!</v>
      </c>
      <c r="DD134" s="20" t="e">
        <f t="shared" ca="1" si="70"/>
        <v>#VALUE!</v>
      </c>
      <c r="DE134" s="20" t="e">
        <f t="shared" ca="1" si="71"/>
        <v>#VALUE!</v>
      </c>
      <c r="DF134" s="20" t="e">
        <f t="shared" ca="1" si="72"/>
        <v>#VALUE!</v>
      </c>
      <c r="DG134" s="18" t="e">
        <f t="shared" ca="1" si="73"/>
        <v>#VALUE!</v>
      </c>
    </row>
    <row r="135" spans="53:111" hidden="1" x14ac:dyDescent="0.55000000000000004">
      <c r="BA135" s="15" t="e">
        <f t="shared" si="57"/>
        <v>#VALUE!</v>
      </c>
      <c r="BB135" s="7" t="e">
        <f t="shared" si="54"/>
        <v>#VALUE!</v>
      </c>
      <c r="BC135" s="18" t="e">
        <f t="shared" ca="1" si="55"/>
        <v>#VALUE!</v>
      </c>
      <c r="BE135" s="23">
        <f t="shared" si="75"/>
        <v>18</v>
      </c>
      <c r="BF135" s="20">
        <f t="shared" si="76"/>
        <v>14</v>
      </c>
      <c r="BG135" s="20">
        <f t="shared" si="74"/>
        <v>19</v>
      </c>
      <c r="BH135" s="20">
        <f t="shared" si="77"/>
        <v>20</v>
      </c>
      <c r="BI135" s="20">
        <f t="shared" si="78"/>
        <v>8</v>
      </c>
      <c r="BJ135" s="20">
        <f t="shared" si="79"/>
        <v>11</v>
      </c>
      <c r="BK135" s="20">
        <f t="shared" si="80"/>
        <v>5</v>
      </c>
      <c r="BL135" s="18">
        <f t="shared" si="81"/>
        <v>11</v>
      </c>
      <c r="BN135" s="85">
        <f>IF('Intro &amp; Setup'!CG64="", "", 'Intro &amp; Setup'!CG64)</f>
        <v>96</v>
      </c>
      <c r="BO135" s="86">
        <f>IF('Intro &amp; Setup'!CH64="", "", 'Intro &amp; Setup'!CH64)</f>
        <v>5</v>
      </c>
      <c r="BP135" s="86">
        <f>IF('Intro &amp; Setup'!CI64="", "", 'Intro &amp; Setup'!CI64)</f>
        <v>83</v>
      </c>
      <c r="BQ135" s="86">
        <f>IF('Intro &amp; Setup'!CJ64="", "", 'Intro &amp; Setup'!CJ64)</f>
        <v>96</v>
      </c>
      <c r="BR135" s="86">
        <f>IF('Intro &amp; Setup'!CK64="", "", 'Intro &amp; Setup'!CK64)</f>
        <v>48</v>
      </c>
      <c r="BS135" s="86">
        <f>IF('Intro &amp; Setup'!CL64="", "", 'Intro &amp; Setup'!CL64)</f>
        <v>10</v>
      </c>
      <c r="BT135" s="86">
        <f>IF('Intro &amp; Setup'!CM64="", "", 'Intro &amp; Setup'!CM64)</f>
        <v>81</v>
      </c>
      <c r="BU135" s="87">
        <f>IF('Intro &amp; Setup'!CN64="", "", 'Intro &amp; Setup'!CN64)</f>
        <v>96</v>
      </c>
      <c r="BV135" s="89">
        <f>IF('Intro &amp; Setup'!CO64="", "", 'Intro &amp; Setup'!CO64)</f>
        <v>8</v>
      </c>
      <c r="BX135" s="7">
        <f t="shared" si="56"/>
        <v>13</v>
      </c>
      <c r="CN135" s="7" t="e">
        <f ca="1">IF($BC134=1, "X", IF($CN134="X", IF(COUNTIF($CN$10:$CN134, "X")&gt;=6, "", "X"), ""))</f>
        <v>#VALUE!</v>
      </c>
      <c r="CO135" s="7" t="e">
        <f ca="1">IF($BC134=1, "X", IF($CO134="X", IF(COUNTIF($CO$10:$CO134, "X")&gt;=12, "", "X"), ""))</f>
        <v>#VALUE!</v>
      </c>
      <c r="CQ135" s="23" t="e">
        <f t="shared" ca="1" si="58"/>
        <v>#VALUE!</v>
      </c>
      <c r="CR135" s="20" t="e">
        <f t="shared" ca="1" si="60"/>
        <v>#VALUE!</v>
      </c>
      <c r="CS135" s="20" t="e">
        <f t="shared" ca="1" si="61"/>
        <v>#VALUE!</v>
      </c>
      <c r="CT135" s="20" t="e">
        <f t="shared" ca="1" si="62"/>
        <v>#VALUE!</v>
      </c>
      <c r="CU135" s="20" t="e">
        <f t="shared" ca="1" si="63"/>
        <v>#VALUE!</v>
      </c>
      <c r="CV135" s="20" t="e">
        <f t="shared" ca="1" si="64"/>
        <v>#VALUE!</v>
      </c>
      <c r="CW135" s="20" t="e">
        <f t="shared" ca="1" si="65"/>
        <v>#VALUE!</v>
      </c>
      <c r="CX135" s="18" t="e">
        <f t="shared" ca="1" si="66"/>
        <v>#VALUE!</v>
      </c>
      <c r="CZ135" s="23" t="e">
        <f t="shared" ca="1" si="59"/>
        <v>#VALUE!</v>
      </c>
      <c r="DA135" s="20" t="e">
        <f t="shared" ca="1" si="67"/>
        <v>#VALUE!</v>
      </c>
      <c r="DB135" s="20" t="e">
        <f t="shared" ca="1" si="68"/>
        <v>#VALUE!</v>
      </c>
      <c r="DC135" s="20" t="e">
        <f t="shared" ca="1" si="69"/>
        <v>#VALUE!</v>
      </c>
      <c r="DD135" s="20" t="e">
        <f t="shared" ca="1" si="70"/>
        <v>#VALUE!</v>
      </c>
      <c r="DE135" s="20" t="e">
        <f t="shared" ca="1" si="71"/>
        <v>#VALUE!</v>
      </c>
      <c r="DF135" s="20" t="e">
        <f t="shared" ca="1" si="72"/>
        <v>#VALUE!</v>
      </c>
      <c r="DG135" s="18" t="e">
        <f t="shared" ca="1" si="73"/>
        <v>#VALUE!</v>
      </c>
    </row>
    <row r="136" spans="53:111" hidden="1" x14ac:dyDescent="0.55000000000000004">
      <c r="BA136" s="15" t="e">
        <f t="shared" si="57"/>
        <v>#VALUE!</v>
      </c>
      <c r="BB136" s="7" t="e">
        <f t="shared" si="54"/>
        <v>#VALUE!</v>
      </c>
      <c r="BC136" s="18" t="e">
        <f t="shared" ca="1" si="55"/>
        <v>#VALUE!</v>
      </c>
      <c r="BE136" s="23">
        <f t="shared" si="75"/>
        <v>18</v>
      </c>
      <c r="BF136" s="20">
        <f t="shared" si="76"/>
        <v>14</v>
      </c>
      <c r="BG136" s="20">
        <f t="shared" si="74"/>
        <v>20</v>
      </c>
      <c r="BH136" s="20">
        <f t="shared" si="77"/>
        <v>20</v>
      </c>
      <c r="BI136" s="20">
        <f t="shared" si="78"/>
        <v>8</v>
      </c>
      <c r="BJ136" s="20">
        <f t="shared" si="79"/>
        <v>10</v>
      </c>
      <c r="BK136" s="20">
        <f t="shared" si="80"/>
        <v>5</v>
      </c>
      <c r="BL136" s="18">
        <f t="shared" si="81"/>
        <v>10</v>
      </c>
      <c r="BN136" s="85">
        <f>IF('Intro &amp; Setup'!CG65="", "", 'Intro &amp; Setup'!CG65)</f>
        <v>43</v>
      </c>
      <c r="BO136" s="86">
        <f>IF('Intro &amp; Setup'!CH65="", "", 'Intro &amp; Setup'!CH65)</f>
        <v>46</v>
      </c>
      <c r="BP136" s="86">
        <f>IF('Intro &amp; Setup'!CI65="", "", 'Intro &amp; Setup'!CI65)</f>
        <v>67</v>
      </c>
      <c r="BQ136" s="86">
        <f>IF('Intro &amp; Setup'!CJ65="", "", 'Intro &amp; Setup'!CJ65)</f>
        <v>47</v>
      </c>
      <c r="BR136" s="86">
        <f>IF('Intro &amp; Setup'!CK65="", "", 'Intro &amp; Setup'!CK65)</f>
        <v>54</v>
      </c>
      <c r="BS136" s="86">
        <f>IF('Intro &amp; Setup'!CL65="", "", 'Intro &amp; Setup'!CL65)</f>
        <v>37</v>
      </c>
      <c r="BT136" s="86">
        <f>IF('Intro &amp; Setup'!CM65="", "", 'Intro &amp; Setup'!CM65)</f>
        <v>47</v>
      </c>
      <c r="BU136" s="87">
        <f>IF('Intro &amp; Setup'!CN65="", "", 'Intro &amp; Setup'!CN65)</f>
        <v>24</v>
      </c>
      <c r="BV136" s="89">
        <f>IF('Intro &amp; Setup'!CO65="", "", 'Intro &amp; Setup'!CO65)</f>
        <v>92</v>
      </c>
      <c r="BX136" s="7">
        <f t="shared" si="56"/>
        <v>13</v>
      </c>
      <c r="CN136" s="7" t="e">
        <f ca="1">IF($BC135=1, "X", IF($CN135="X", IF(COUNTIF($CN$10:$CN135, "X")&gt;=6, "", "X"), ""))</f>
        <v>#VALUE!</v>
      </c>
      <c r="CO136" s="7" t="e">
        <f ca="1">IF($BC135=1, "X", IF($CO135="X", IF(COUNTIF($CO$10:$CO135, "X")&gt;=12, "", "X"), ""))</f>
        <v>#VALUE!</v>
      </c>
      <c r="CQ136" s="23" t="e">
        <f t="shared" ca="1" si="58"/>
        <v>#VALUE!</v>
      </c>
      <c r="CR136" s="20" t="e">
        <f t="shared" ca="1" si="60"/>
        <v>#VALUE!</v>
      </c>
      <c r="CS136" s="20" t="e">
        <f t="shared" ca="1" si="61"/>
        <v>#VALUE!</v>
      </c>
      <c r="CT136" s="20" t="e">
        <f t="shared" ca="1" si="62"/>
        <v>#VALUE!</v>
      </c>
      <c r="CU136" s="20" t="e">
        <f t="shared" ca="1" si="63"/>
        <v>#VALUE!</v>
      </c>
      <c r="CV136" s="20" t="e">
        <f t="shared" ca="1" si="64"/>
        <v>#VALUE!</v>
      </c>
      <c r="CW136" s="20" t="e">
        <f t="shared" ca="1" si="65"/>
        <v>#VALUE!</v>
      </c>
      <c r="CX136" s="18" t="e">
        <f t="shared" ca="1" si="66"/>
        <v>#VALUE!</v>
      </c>
      <c r="CZ136" s="23" t="e">
        <f t="shared" ca="1" si="59"/>
        <v>#VALUE!</v>
      </c>
      <c r="DA136" s="20" t="e">
        <f t="shared" ca="1" si="67"/>
        <v>#VALUE!</v>
      </c>
      <c r="DB136" s="20" t="e">
        <f t="shared" ca="1" si="68"/>
        <v>#VALUE!</v>
      </c>
      <c r="DC136" s="20" t="e">
        <f t="shared" ca="1" si="69"/>
        <v>#VALUE!</v>
      </c>
      <c r="DD136" s="20" t="e">
        <f t="shared" ca="1" si="70"/>
        <v>#VALUE!</v>
      </c>
      <c r="DE136" s="20" t="e">
        <f t="shared" ca="1" si="71"/>
        <v>#VALUE!</v>
      </c>
      <c r="DF136" s="20" t="e">
        <f t="shared" ca="1" si="72"/>
        <v>#VALUE!</v>
      </c>
      <c r="DG136" s="18" t="e">
        <f t="shared" ca="1" si="73"/>
        <v>#VALUE!</v>
      </c>
    </row>
    <row r="137" spans="53:111" hidden="1" x14ac:dyDescent="0.55000000000000004">
      <c r="BA137" s="15" t="e">
        <f t="shared" si="57"/>
        <v>#VALUE!</v>
      </c>
      <c r="BB137" s="7" t="e">
        <f t="shared" si="54"/>
        <v>#VALUE!</v>
      </c>
      <c r="BC137" s="18" t="e">
        <f t="shared" ca="1" si="55"/>
        <v>#VALUE!</v>
      </c>
      <c r="BE137" s="23">
        <f t="shared" si="75"/>
        <v>17</v>
      </c>
      <c r="BF137" s="20">
        <f t="shared" si="76"/>
        <v>14</v>
      </c>
      <c r="BG137" s="20">
        <f t="shared" si="74"/>
        <v>19</v>
      </c>
      <c r="BH137" s="20">
        <f t="shared" si="77"/>
        <v>20</v>
      </c>
      <c r="BI137" s="20">
        <f t="shared" si="78"/>
        <v>6</v>
      </c>
      <c r="BJ137" s="20">
        <f t="shared" si="79"/>
        <v>11</v>
      </c>
      <c r="BK137" s="20">
        <f t="shared" si="80"/>
        <v>5</v>
      </c>
      <c r="BL137" s="18">
        <f t="shared" si="81"/>
        <v>11</v>
      </c>
      <c r="BN137" s="85">
        <f>IF('Intro &amp; Setup'!CP3="", "", 'Intro &amp; Setup'!CP3)</f>
        <v>33</v>
      </c>
      <c r="BO137" s="86">
        <f>IF('Intro &amp; Setup'!CQ3="", "", 'Intro &amp; Setup'!CQ3)</f>
        <v>49</v>
      </c>
      <c r="BP137" s="86">
        <f>IF('Intro &amp; Setup'!CR3="", "", 'Intro &amp; Setup'!CR3)</f>
        <v>13</v>
      </c>
      <c r="BQ137" s="86">
        <f>IF('Intro &amp; Setup'!CS3="", "", 'Intro &amp; Setup'!CS3)</f>
        <v>46</v>
      </c>
      <c r="BR137" s="86">
        <f>IF('Intro &amp; Setup'!CT3="", "", 'Intro &amp; Setup'!CT3)</f>
        <v>5</v>
      </c>
      <c r="BS137" s="86">
        <f>IF('Intro &amp; Setup'!CU3="", "", 'Intro &amp; Setup'!CU3)</f>
        <v>84</v>
      </c>
      <c r="BT137" s="86">
        <f>IF('Intro &amp; Setup'!CV3="", "", 'Intro &amp; Setup'!CV3)</f>
        <v>40</v>
      </c>
      <c r="BU137" s="87">
        <f>IF('Intro &amp; Setup'!CW3="", "", 'Intro &amp; Setup'!CW3)</f>
        <v>87</v>
      </c>
      <c r="BV137" s="89">
        <f>IF('Intro &amp; Setup'!CX3="", "", 'Intro &amp; Setup'!CX3)</f>
        <v>71</v>
      </c>
      <c r="BX137" s="7">
        <f t="shared" si="56"/>
        <v>13</v>
      </c>
      <c r="CN137" s="7" t="e">
        <f ca="1">IF($BC136=1, "X", IF($CN136="X", IF(COUNTIF($CN$10:$CN136, "X")&gt;=6, "", "X"), ""))</f>
        <v>#VALUE!</v>
      </c>
      <c r="CO137" s="7" t="e">
        <f ca="1">IF($BC136=1, "X", IF($CO136="X", IF(COUNTIF($CO$10:$CO136, "X")&gt;=12, "", "X"), ""))</f>
        <v>#VALUE!</v>
      </c>
      <c r="CQ137" s="23" t="e">
        <f t="shared" ca="1" si="58"/>
        <v>#VALUE!</v>
      </c>
      <c r="CR137" s="20" t="e">
        <f t="shared" ca="1" si="60"/>
        <v>#VALUE!</v>
      </c>
      <c r="CS137" s="20" t="e">
        <f t="shared" ca="1" si="61"/>
        <v>#VALUE!</v>
      </c>
      <c r="CT137" s="20" t="e">
        <f t="shared" ca="1" si="62"/>
        <v>#VALUE!</v>
      </c>
      <c r="CU137" s="20" t="e">
        <f t="shared" ca="1" si="63"/>
        <v>#VALUE!</v>
      </c>
      <c r="CV137" s="20" t="e">
        <f t="shared" ca="1" si="64"/>
        <v>#VALUE!</v>
      </c>
      <c r="CW137" s="20" t="e">
        <f t="shared" ca="1" si="65"/>
        <v>#VALUE!</v>
      </c>
      <c r="CX137" s="18" t="e">
        <f t="shared" ca="1" si="66"/>
        <v>#VALUE!</v>
      </c>
      <c r="CZ137" s="23" t="e">
        <f t="shared" ca="1" si="59"/>
        <v>#VALUE!</v>
      </c>
      <c r="DA137" s="20" t="e">
        <f t="shared" ca="1" si="67"/>
        <v>#VALUE!</v>
      </c>
      <c r="DB137" s="20" t="e">
        <f t="shared" ca="1" si="68"/>
        <v>#VALUE!</v>
      </c>
      <c r="DC137" s="20" t="e">
        <f t="shared" ca="1" si="69"/>
        <v>#VALUE!</v>
      </c>
      <c r="DD137" s="20" t="e">
        <f t="shared" ca="1" si="70"/>
        <v>#VALUE!</v>
      </c>
      <c r="DE137" s="20" t="e">
        <f t="shared" ca="1" si="71"/>
        <v>#VALUE!</v>
      </c>
      <c r="DF137" s="20" t="e">
        <f t="shared" ca="1" si="72"/>
        <v>#VALUE!</v>
      </c>
      <c r="DG137" s="18" t="e">
        <f t="shared" ca="1" si="73"/>
        <v>#VALUE!</v>
      </c>
    </row>
    <row r="138" spans="53:111" hidden="1" x14ac:dyDescent="0.55000000000000004">
      <c r="BA138" s="15" t="e">
        <f t="shared" si="57"/>
        <v>#VALUE!</v>
      </c>
      <c r="BB138" s="7" t="e">
        <f t="shared" si="54"/>
        <v>#VALUE!</v>
      </c>
      <c r="BC138" s="18" t="e">
        <f t="shared" ca="1" si="55"/>
        <v>#VALUE!</v>
      </c>
      <c r="BE138" s="23">
        <f t="shared" si="75"/>
        <v>18</v>
      </c>
      <c r="BF138" s="20">
        <f t="shared" si="76"/>
        <v>14</v>
      </c>
      <c r="BG138" s="20">
        <f t="shared" si="74"/>
        <v>19</v>
      </c>
      <c r="BH138" s="20">
        <f t="shared" si="77"/>
        <v>20</v>
      </c>
      <c r="BI138" s="20">
        <f t="shared" si="78"/>
        <v>4</v>
      </c>
      <c r="BJ138" s="20">
        <f t="shared" si="79"/>
        <v>13</v>
      </c>
      <c r="BK138" s="20">
        <f t="shared" si="80"/>
        <v>5</v>
      </c>
      <c r="BL138" s="18">
        <f t="shared" si="81"/>
        <v>9</v>
      </c>
      <c r="BN138" s="85">
        <f>IF('Intro &amp; Setup'!CP4="", "", 'Intro &amp; Setup'!CP4)</f>
        <v>79</v>
      </c>
      <c r="BO138" s="86">
        <f>IF('Intro &amp; Setup'!CQ4="", "", 'Intro &amp; Setup'!CQ4)</f>
        <v>47</v>
      </c>
      <c r="BP138" s="86">
        <f>IF('Intro &amp; Setup'!CR4="", "", 'Intro &amp; Setup'!CR4)</f>
        <v>55</v>
      </c>
      <c r="BQ138" s="86">
        <f>IF('Intro &amp; Setup'!CS4="", "", 'Intro &amp; Setup'!CS4)</f>
        <v>53</v>
      </c>
      <c r="BR138" s="86">
        <f>IF('Intro &amp; Setup'!CT4="", "", 'Intro &amp; Setup'!CT4)</f>
        <v>9</v>
      </c>
      <c r="BS138" s="86">
        <f>IF('Intro &amp; Setup'!CU4="", "", 'Intro &amp; Setup'!CU4)</f>
        <v>91</v>
      </c>
      <c r="BT138" s="86">
        <f>IF('Intro &amp; Setup'!CV4="", "", 'Intro &amp; Setup'!CV4)</f>
        <v>44</v>
      </c>
      <c r="BU138" s="87">
        <f>IF('Intro &amp; Setup'!CW4="", "", 'Intro &amp; Setup'!CW4)</f>
        <v>11</v>
      </c>
      <c r="BV138" s="89">
        <f>IF('Intro &amp; Setup'!CX4="", "", 'Intro &amp; Setup'!CX4)</f>
        <v>10</v>
      </c>
      <c r="BX138" s="7">
        <f t="shared" si="56"/>
        <v>13</v>
      </c>
      <c r="CN138" s="7" t="e">
        <f ca="1">IF($BC137=1, "X", IF($CN137="X", IF(COUNTIF($CN$10:$CN137, "X")&gt;=6, "", "X"), ""))</f>
        <v>#VALUE!</v>
      </c>
      <c r="CO138" s="7" t="e">
        <f ca="1">IF($BC137=1, "X", IF($CO137="X", IF(COUNTIF($CO$10:$CO137, "X")&gt;=12, "", "X"), ""))</f>
        <v>#VALUE!</v>
      </c>
      <c r="CQ138" s="23" t="e">
        <f t="shared" ca="1" si="58"/>
        <v>#VALUE!</v>
      </c>
      <c r="CR138" s="20" t="e">
        <f t="shared" ca="1" si="60"/>
        <v>#VALUE!</v>
      </c>
      <c r="CS138" s="20" t="e">
        <f t="shared" ca="1" si="61"/>
        <v>#VALUE!</v>
      </c>
      <c r="CT138" s="20" t="e">
        <f t="shared" ca="1" si="62"/>
        <v>#VALUE!</v>
      </c>
      <c r="CU138" s="20" t="e">
        <f t="shared" ca="1" si="63"/>
        <v>#VALUE!</v>
      </c>
      <c r="CV138" s="20" t="e">
        <f t="shared" ca="1" si="64"/>
        <v>#VALUE!</v>
      </c>
      <c r="CW138" s="20" t="e">
        <f t="shared" ca="1" si="65"/>
        <v>#VALUE!</v>
      </c>
      <c r="CX138" s="18" t="e">
        <f t="shared" ca="1" si="66"/>
        <v>#VALUE!</v>
      </c>
      <c r="CZ138" s="23" t="e">
        <f t="shared" ca="1" si="59"/>
        <v>#VALUE!</v>
      </c>
      <c r="DA138" s="20" t="e">
        <f t="shared" ca="1" si="67"/>
        <v>#VALUE!</v>
      </c>
      <c r="DB138" s="20" t="e">
        <f t="shared" ca="1" si="68"/>
        <v>#VALUE!</v>
      </c>
      <c r="DC138" s="20" t="e">
        <f t="shared" ca="1" si="69"/>
        <v>#VALUE!</v>
      </c>
      <c r="DD138" s="20" t="e">
        <f t="shared" ca="1" si="70"/>
        <v>#VALUE!</v>
      </c>
      <c r="DE138" s="20" t="e">
        <f t="shared" ca="1" si="71"/>
        <v>#VALUE!</v>
      </c>
      <c r="DF138" s="20" t="e">
        <f t="shared" ca="1" si="72"/>
        <v>#VALUE!</v>
      </c>
      <c r="DG138" s="18" t="e">
        <f t="shared" ca="1" si="73"/>
        <v>#VALUE!</v>
      </c>
    </row>
    <row r="139" spans="53:111" hidden="1" x14ac:dyDescent="0.55000000000000004">
      <c r="BA139" s="15" t="e">
        <f t="shared" si="57"/>
        <v>#VALUE!</v>
      </c>
      <c r="BB139" s="7" t="e">
        <f t="shared" ref="BB139:BB178" si="82">TEXT(BA139, "dd/mm/yyyy hh:mm")</f>
        <v>#VALUE!</v>
      </c>
      <c r="BC139" s="18" t="e">
        <f t="shared" ref="BC139:BC177" ca="1" si="83">IF($BB139=$BB$6, 1, IF($BC140="", "", IF($BC140+1&gt;24, "", BC140+1)))</f>
        <v>#VALUE!</v>
      </c>
      <c r="BE139" s="23">
        <f t="shared" si="75"/>
        <v>19</v>
      </c>
      <c r="BF139" s="20">
        <f t="shared" si="76"/>
        <v>13</v>
      </c>
      <c r="BG139" s="20">
        <f t="shared" si="74"/>
        <v>20</v>
      </c>
      <c r="BH139" s="20">
        <f t="shared" si="77"/>
        <v>20</v>
      </c>
      <c r="BI139" s="20">
        <f t="shared" si="78"/>
        <v>5</v>
      </c>
      <c r="BJ139" s="20">
        <f t="shared" si="79"/>
        <v>12</v>
      </c>
      <c r="BK139" s="20">
        <f t="shared" si="80"/>
        <v>4</v>
      </c>
      <c r="BL139" s="18">
        <f t="shared" si="81"/>
        <v>8</v>
      </c>
      <c r="BN139" s="85">
        <f>IF('Intro &amp; Setup'!CP5="", "", 'Intro &amp; Setup'!CP5)</f>
        <v>67</v>
      </c>
      <c r="BO139" s="86">
        <f>IF('Intro &amp; Setup'!CQ5="", "", 'Intro &amp; Setup'!CQ5)</f>
        <v>23</v>
      </c>
      <c r="BP139" s="86">
        <f>IF('Intro &amp; Setup'!CR5="", "", 'Intro &amp; Setup'!CR5)</f>
        <v>68</v>
      </c>
      <c r="BQ139" s="86">
        <f>IF('Intro &amp; Setup'!CS5="", "", 'Intro &amp; Setup'!CS5)</f>
        <v>57</v>
      </c>
      <c r="BR139" s="86">
        <f>IF('Intro &amp; Setup'!CT5="", "", 'Intro &amp; Setup'!CT5)</f>
        <v>77</v>
      </c>
      <c r="BS139" s="86">
        <f>IF('Intro &amp; Setup'!CU5="", "", 'Intro &amp; Setup'!CU5)</f>
        <v>27</v>
      </c>
      <c r="BT139" s="86">
        <f>IF('Intro &amp; Setup'!CV5="", "", 'Intro &amp; Setup'!CV5)</f>
        <v>18</v>
      </c>
      <c r="BU139" s="87">
        <f>IF('Intro &amp; Setup'!CW5="", "", 'Intro &amp; Setup'!CW5)</f>
        <v>29</v>
      </c>
      <c r="BV139" s="89">
        <f>IF('Intro &amp; Setup'!CX5="", "", 'Intro &amp; Setup'!CX5)</f>
        <v>86</v>
      </c>
      <c r="BX139" s="7">
        <f t="shared" ref="BX139:BX178" si="84">ROUND(AVERAGE($BE139:$BL139), 0)</f>
        <v>13</v>
      </c>
      <c r="CN139" s="7" t="e">
        <f ca="1">IF($BC138=1, "X", IF($CN138="X", IF(COUNTIF($CN$10:$CN138, "X")&gt;=6, "", "X"), ""))</f>
        <v>#VALUE!</v>
      </c>
      <c r="CO139" s="7" t="e">
        <f ca="1">IF($BC138=1, "X", IF($CO138="X", IF(COUNTIF($CO$10:$CO138, "X")&gt;=12, "", "X"), ""))</f>
        <v>#VALUE!</v>
      </c>
      <c r="CQ139" s="23" t="e">
        <f t="shared" ca="1" si="58"/>
        <v>#VALUE!</v>
      </c>
      <c r="CR139" s="20" t="e">
        <f t="shared" ca="1" si="60"/>
        <v>#VALUE!</v>
      </c>
      <c r="CS139" s="20" t="e">
        <f t="shared" ca="1" si="61"/>
        <v>#VALUE!</v>
      </c>
      <c r="CT139" s="20" t="e">
        <f t="shared" ca="1" si="62"/>
        <v>#VALUE!</v>
      </c>
      <c r="CU139" s="20" t="e">
        <f t="shared" ca="1" si="63"/>
        <v>#VALUE!</v>
      </c>
      <c r="CV139" s="20" t="e">
        <f t="shared" ca="1" si="64"/>
        <v>#VALUE!</v>
      </c>
      <c r="CW139" s="20" t="e">
        <f t="shared" ca="1" si="65"/>
        <v>#VALUE!</v>
      </c>
      <c r="CX139" s="18" t="e">
        <f t="shared" ca="1" si="66"/>
        <v>#VALUE!</v>
      </c>
      <c r="CZ139" s="23" t="e">
        <f t="shared" ca="1" si="59"/>
        <v>#VALUE!</v>
      </c>
      <c r="DA139" s="20" t="e">
        <f t="shared" ca="1" si="67"/>
        <v>#VALUE!</v>
      </c>
      <c r="DB139" s="20" t="e">
        <f t="shared" ca="1" si="68"/>
        <v>#VALUE!</v>
      </c>
      <c r="DC139" s="20" t="e">
        <f t="shared" ca="1" si="69"/>
        <v>#VALUE!</v>
      </c>
      <c r="DD139" s="20" t="e">
        <f t="shared" ca="1" si="70"/>
        <v>#VALUE!</v>
      </c>
      <c r="DE139" s="20" t="e">
        <f t="shared" ca="1" si="71"/>
        <v>#VALUE!</v>
      </c>
      <c r="DF139" s="20" t="e">
        <f t="shared" ca="1" si="72"/>
        <v>#VALUE!</v>
      </c>
      <c r="DG139" s="18" t="e">
        <f t="shared" ca="1" si="73"/>
        <v>#VALUE!</v>
      </c>
    </row>
    <row r="140" spans="53:111" hidden="1" x14ac:dyDescent="0.55000000000000004">
      <c r="BA140" s="15" t="e">
        <f t="shared" ref="BA140:BA178" si="85">BA139+$BA$2</f>
        <v>#VALUE!</v>
      </c>
      <c r="BB140" s="7" t="e">
        <f t="shared" si="82"/>
        <v>#VALUE!</v>
      </c>
      <c r="BC140" s="18" t="e">
        <f t="shared" ca="1" si="83"/>
        <v>#VALUE!</v>
      </c>
      <c r="BE140" s="23">
        <f t="shared" si="75"/>
        <v>20</v>
      </c>
      <c r="BF140" s="20">
        <f t="shared" si="76"/>
        <v>12</v>
      </c>
      <c r="BG140" s="20">
        <f t="shared" si="74"/>
        <v>20</v>
      </c>
      <c r="BH140" s="20">
        <f t="shared" si="77"/>
        <v>20</v>
      </c>
      <c r="BI140" s="20">
        <f t="shared" si="78"/>
        <v>20</v>
      </c>
      <c r="BJ140" s="20">
        <f t="shared" si="79"/>
        <v>13</v>
      </c>
      <c r="BK140" s="20">
        <f t="shared" si="80"/>
        <v>3</v>
      </c>
      <c r="BL140" s="18">
        <f t="shared" si="81"/>
        <v>9</v>
      </c>
      <c r="BN140" s="85">
        <f>IF('Intro &amp; Setup'!CP6="", "", 'Intro &amp; Setup'!CP6)</f>
        <v>79</v>
      </c>
      <c r="BO140" s="86">
        <f>IF('Intro &amp; Setup'!CQ6="", "", 'Intro &amp; Setup'!CQ6)</f>
        <v>17</v>
      </c>
      <c r="BP140" s="86">
        <f>IF('Intro &amp; Setup'!CR6="", "", 'Intro &amp; Setup'!CR6)</f>
        <v>81</v>
      </c>
      <c r="BQ140" s="86">
        <f>IF('Intro &amp; Setup'!CS6="", "", 'Intro &amp; Setup'!CS6)</f>
        <v>66</v>
      </c>
      <c r="BR140" s="86">
        <f>IF('Intro &amp; Setup'!CT6="", "", 'Intro &amp; Setup'!CT6)</f>
        <v>100</v>
      </c>
      <c r="BS140" s="86">
        <f>IF('Intro &amp; Setup'!CU6="", "", 'Intro &amp; Setup'!CU6)</f>
        <v>75</v>
      </c>
      <c r="BT140" s="86">
        <f>IF('Intro &amp; Setup'!CV6="", "", 'Intro &amp; Setup'!CV6)</f>
        <v>26</v>
      </c>
      <c r="BU140" s="87">
        <f>IF('Intro &amp; Setup'!CW6="", "", 'Intro &amp; Setup'!CW6)</f>
        <v>73</v>
      </c>
      <c r="BV140" s="89">
        <f>IF('Intro &amp; Setup'!CX6="", "", 'Intro &amp; Setup'!CX6)</f>
        <v>82</v>
      </c>
      <c r="BX140" s="7">
        <f t="shared" si="84"/>
        <v>15</v>
      </c>
      <c r="CN140" s="7" t="e">
        <f ca="1">IF($BC139=1, "X", IF($CN139="X", IF(COUNTIF($CN$10:$CN139, "X")&gt;=6, "", "X"), ""))</f>
        <v>#VALUE!</v>
      </c>
      <c r="CO140" s="7" t="e">
        <f ca="1">IF($BC139=1, "X", IF($CO139="X", IF(COUNTIF($CO$10:$CO139, "X")&gt;=12, "", "X"), ""))</f>
        <v>#VALUE!</v>
      </c>
      <c r="CQ140" s="23" t="e">
        <f t="shared" ref="CQ140:CQ178" ca="1" si="86">IF($CN140="X", IF($BV140&lt;=10, IF(BN140&lt;4, 4, IF(BN140&gt;97, 97,BN140)), BN140), "")</f>
        <v>#VALUE!</v>
      </c>
      <c r="CR140" s="20" t="e">
        <f t="shared" ca="1" si="60"/>
        <v>#VALUE!</v>
      </c>
      <c r="CS140" s="20" t="e">
        <f t="shared" ca="1" si="61"/>
        <v>#VALUE!</v>
      </c>
      <c r="CT140" s="20" t="e">
        <f t="shared" ca="1" si="62"/>
        <v>#VALUE!</v>
      </c>
      <c r="CU140" s="20" t="e">
        <f t="shared" ca="1" si="63"/>
        <v>#VALUE!</v>
      </c>
      <c r="CV140" s="20" t="e">
        <f t="shared" ca="1" si="64"/>
        <v>#VALUE!</v>
      </c>
      <c r="CW140" s="20" t="e">
        <f t="shared" ca="1" si="65"/>
        <v>#VALUE!</v>
      </c>
      <c r="CX140" s="18" t="e">
        <f t="shared" ca="1" si="66"/>
        <v>#VALUE!</v>
      </c>
      <c r="CZ140" s="23" t="e">
        <f t="shared" ref="CZ140:CZ178" ca="1" si="87">IF($CO140="X", IF($BV140&lt;=10, IF(BN140&lt;4, 4, IF(BN140&gt;97, 97,BN140)), BN140), "")</f>
        <v>#VALUE!</v>
      </c>
      <c r="DA140" s="20" t="e">
        <f t="shared" ca="1" si="67"/>
        <v>#VALUE!</v>
      </c>
      <c r="DB140" s="20" t="e">
        <f t="shared" ca="1" si="68"/>
        <v>#VALUE!</v>
      </c>
      <c r="DC140" s="20" t="e">
        <f t="shared" ca="1" si="69"/>
        <v>#VALUE!</v>
      </c>
      <c r="DD140" s="20" t="e">
        <f t="shared" ca="1" si="70"/>
        <v>#VALUE!</v>
      </c>
      <c r="DE140" s="20" t="e">
        <f t="shared" ca="1" si="71"/>
        <v>#VALUE!</v>
      </c>
      <c r="DF140" s="20" t="e">
        <f t="shared" ca="1" si="72"/>
        <v>#VALUE!</v>
      </c>
      <c r="DG140" s="18" t="e">
        <f t="shared" ca="1" si="73"/>
        <v>#VALUE!</v>
      </c>
    </row>
    <row r="141" spans="53:111" hidden="1" x14ac:dyDescent="0.55000000000000004">
      <c r="BA141" s="15" t="e">
        <f t="shared" si="85"/>
        <v>#VALUE!</v>
      </c>
      <c r="BB141" s="7" t="e">
        <f t="shared" si="82"/>
        <v>#VALUE!</v>
      </c>
      <c r="BC141" s="18" t="e">
        <f t="shared" ca="1" si="83"/>
        <v>#VALUE!</v>
      </c>
      <c r="BE141" s="23">
        <f t="shared" si="75"/>
        <v>20</v>
      </c>
      <c r="BF141" s="20">
        <f t="shared" si="76"/>
        <v>13</v>
      </c>
      <c r="BG141" s="20">
        <f t="shared" si="74"/>
        <v>20</v>
      </c>
      <c r="BH141" s="20">
        <f t="shared" si="77"/>
        <v>20</v>
      </c>
      <c r="BI141" s="20">
        <f t="shared" si="78"/>
        <v>18</v>
      </c>
      <c r="BJ141" s="20">
        <f t="shared" si="79"/>
        <v>12</v>
      </c>
      <c r="BK141" s="20">
        <f t="shared" si="80"/>
        <v>2</v>
      </c>
      <c r="BL141" s="18">
        <f t="shared" si="81"/>
        <v>8</v>
      </c>
      <c r="BN141" s="85">
        <f>IF('Intro &amp; Setup'!CP7="", "", 'Intro &amp; Setup'!CP7)</f>
        <v>93</v>
      </c>
      <c r="BO141" s="86">
        <f>IF('Intro &amp; Setup'!CQ7="", "", 'Intro &amp; Setup'!CQ7)</f>
        <v>87</v>
      </c>
      <c r="BP141" s="86">
        <f>IF('Intro &amp; Setup'!CR7="", "", 'Intro &amp; Setup'!CR7)</f>
        <v>74</v>
      </c>
      <c r="BQ141" s="86">
        <f>IF('Intro &amp; Setup'!CS7="", "", 'Intro &amp; Setup'!CS7)</f>
        <v>45</v>
      </c>
      <c r="BR141" s="86">
        <f>IF('Intro &amp; Setup'!CT7="", "", 'Intro &amp; Setup'!CT7)</f>
        <v>8</v>
      </c>
      <c r="BS141" s="86">
        <f>IF('Intro &amp; Setup'!CU7="", "", 'Intro &amp; Setup'!CU7)</f>
        <v>15</v>
      </c>
      <c r="BT141" s="86">
        <f>IF('Intro &amp; Setup'!CV7="", "", 'Intro &amp; Setup'!CV7)</f>
        <v>12</v>
      </c>
      <c r="BU141" s="87">
        <f>IF('Intro &amp; Setup'!CW7="", "", 'Intro &amp; Setup'!CW7)</f>
        <v>29</v>
      </c>
      <c r="BV141" s="89">
        <f>IF('Intro &amp; Setup'!CX7="", "", 'Intro &amp; Setup'!CX7)</f>
        <v>87</v>
      </c>
      <c r="BX141" s="7">
        <f t="shared" si="84"/>
        <v>14</v>
      </c>
      <c r="CN141" s="7" t="e">
        <f ca="1">IF($BC140=1, "X", IF($CN140="X", IF(COUNTIF($CN$10:$CN140, "X")&gt;=6, "", "X"), ""))</f>
        <v>#VALUE!</v>
      </c>
      <c r="CO141" s="7" t="e">
        <f ca="1">IF($BC140=1, "X", IF($CO140="X", IF(COUNTIF($CO$10:$CO140, "X")&gt;=12, "", "X"), ""))</f>
        <v>#VALUE!</v>
      </c>
      <c r="CQ141" s="23" t="e">
        <f t="shared" ca="1" si="86"/>
        <v>#VALUE!</v>
      </c>
      <c r="CR141" s="20" t="e">
        <f t="shared" ca="1" si="60"/>
        <v>#VALUE!</v>
      </c>
      <c r="CS141" s="20" t="e">
        <f t="shared" ca="1" si="61"/>
        <v>#VALUE!</v>
      </c>
      <c r="CT141" s="20" t="e">
        <f t="shared" ca="1" si="62"/>
        <v>#VALUE!</v>
      </c>
      <c r="CU141" s="20" t="e">
        <f t="shared" ca="1" si="63"/>
        <v>#VALUE!</v>
      </c>
      <c r="CV141" s="20" t="e">
        <f t="shared" ca="1" si="64"/>
        <v>#VALUE!</v>
      </c>
      <c r="CW141" s="20" t="e">
        <f t="shared" ca="1" si="65"/>
        <v>#VALUE!</v>
      </c>
      <c r="CX141" s="18" t="e">
        <f t="shared" ca="1" si="66"/>
        <v>#VALUE!</v>
      </c>
      <c r="CZ141" s="23" t="e">
        <f t="shared" ca="1" si="87"/>
        <v>#VALUE!</v>
      </c>
      <c r="DA141" s="20" t="e">
        <f t="shared" ca="1" si="67"/>
        <v>#VALUE!</v>
      </c>
      <c r="DB141" s="20" t="e">
        <f t="shared" ca="1" si="68"/>
        <v>#VALUE!</v>
      </c>
      <c r="DC141" s="20" t="e">
        <f t="shared" ca="1" si="69"/>
        <v>#VALUE!</v>
      </c>
      <c r="DD141" s="20" t="e">
        <f t="shared" ca="1" si="70"/>
        <v>#VALUE!</v>
      </c>
      <c r="DE141" s="20" t="e">
        <f t="shared" ca="1" si="71"/>
        <v>#VALUE!</v>
      </c>
      <c r="DF141" s="20" t="e">
        <f t="shared" ca="1" si="72"/>
        <v>#VALUE!</v>
      </c>
      <c r="DG141" s="18" t="e">
        <f t="shared" ca="1" si="73"/>
        <v>#VALUE!</v>
      </c>
    </row>
    <row r="142" spans="53:111" hidden="1" x14ac:dyDescent="0.55000000000000004">
      <c r="BA142" s="15" t="e">
        <f t="shared" si="85"/>
        <v>#VALUE!</v>
      </c>
      <c r="BB142" s="7" t="e">
        <f t="shared" si="82"/>
        <v>#VALUE!</v>
      </c>
      <c r="BC142" s="18" t="e">
        <f t="shared" ca="1" si="83"/>
        <v>#VALUE!</v>
      </c>
      <c r="BE142" s="23">
        <f t="shared" si="75"/>
        <v>19</v>
      </c>
      <c r="BF142" s="20">
        <f t="shared" si="76"/>
        <v>12</v>
      </c>
      <c r="BG142" s="20">
        <f t="shared" si="74"/>
        <v>20</v>
      </c>
      <c r="BH142" s="20">
        <f t="shared" si="77"/>
        <v>18</v>
      </c>
      <c r="BI142" s="20">
        <f t="shared" si="78"/>
        <v>19</v>
      </c>
      <c r="BJ142" s="20">
        <f t="shared" si="79"/>
        <v>11</v>
      </c>
      <c r="BK142" s="20">
        <f t="shared" si="80"/>
        <v>3</v>
      </c>
      <c r="BL142" s="18">
        <f t="shared" si="81"/>
        <v>8</v>
      </c>
      <c r="BN142" s="85">
        <f>IF('Intro &amp; Setup'!CP8="", "", 'Intro &amp; Setup'!CP8)</f>
        <v>12</v>
      </c>
      <c r="BO142" s="86">
        <f>IF('Intro &amp; Setup'!CQ8="", "", 'Intro &amp; Setup'!CQ8)</f>
        <v>21</v>
      </c>
      <c r="BP142" s="86">
        <f>IF('Intro &amp; Setup'!CR8="", "", 'Intro &amp; Setup'!CR8)</f>
        <v>48</v>
      </c>
      <c r="BQ142" s="86">
        <f>IF('Intro &amp; Setup'!CS8="", "", 'Intro &amp; Setup'!CS8)</f>
        <v>3</v>
      </c>
      <c r="BR142" s="86">
        <f>IF('Intro &amp; Setup'!CT8="", "", 'Intro &amp; Setup'!CT8)</f>
        <v>71</v>
      </c>
      <c r="BS142" s="86">
        <f>IF('Intro &amp; Setup'!CU8="", "", 'Intro &amp; Setup'!CU8)</f>
        <v>32</v>
      </c>
      <c r="BT142" s="86">
        <f>IF('Intro &amp; Setup'!CV8="", "", 'Intro &amp; Setup'!CV8)</f>
        <v>87</v>
      </c>
      <c r="BU142" s="87">
        <f>IF('Intro &amp; Setup'!CW8="", "", 'Intro &amp; Setup'!CW8)</f>
        <v>62</v>
      </c>
      <c r="BV142" s="89">
        <f>IF('Intro &amp; Setup'!CX8="", "", 'Intro &amp; Setup'!CX8)</f>
        <v>100</v>
      </c>
      <c r="BX142" s="7">
        <f t="shared" si="84"/>
        <v>14</v>
      </c>
      <c r="CN142" s="7" t="e">
        <f ca="1">IF($BC141=1, "X", IF($CN141="X", IF(COUNTIF($CN$10:$CN141, "X")&gt;=6, "", "X"), ""))</f>
        <v>#VALUE!</v>
      </c>
      <c r="CO142" s="7" t="e">
        <f ca="1">IF($BC141=1, "X", IF($CO141="X", IF(COUNTIF($CO$10:$CO141, "X")&gt;=12, "", "X"), ""))</f>
        <v>#VALUE!</v>
      </c>
      <c r="CQ142" s="23" t="e">
        <f t="shared" ca="1" si="86"/>
        <v>#VALUE!</v>
      </c>
      <c r="CR142" s="20" t="e">
        <f t="shared" ca="1" si="60"/>
        <v>#VALUE!</v>
      </c>
      <c r="CS142" s="20" t="e">
        <f t="shared" ca="1" si="61"/>
        <v>#VALUE!</v>
      </c>
      <c r="CT142" s="20" t="e">
        <f t="shared" ca="1" si="62"/>
        <v>#VALUE!</v>
      </c>
      <c r="CU142" s="20" t="e">
        <f t="shared" ca="1" si="63"/>
        <v>#VALUE!</v>
      </c>
      <c r="CV142" s="20" t="e">
        <f t="shared" ca="1" si="64"/>
        <v>#VALUE!</v>
      </c>
      <c r="CW142" s="20" t="e">
        <f t="shared" ca="1" si="65"/>
        <v>#VALUE!</v>
      </c>
      <c r="CX142" s="18" t="e">
        <f t="shared" ca="1" si="66"/>
        <v>#VALUE!</v>
      </c>
      <c r="CZ142" s="23" t="e">
        <f t="shared" ca="1" si="87"/>
        <v>#VALUE!</v>
      </c>
      <c r="DA142" s="20" t="e">
        <f t="shared" ca="1" si="67"/>
        <v>#VALUE!</v>
      </c>
      <c r="DB142" s="20" t="e">
        <f t="shared" ca="1" si="68"/>
        <v>#VALUE!</v>
      </c>
      <c r="DC142" s="20" t="e">
        <f t="shared" ca="1" si="69"/>
        <v>#VALUE!</v>
      </c>
      <c r="DD142" s="20" t="e">
        <f t="shared" ca="1" si="70"/>
        <v>#VALUE!</v>
      </c>
      <c r="DE142" s="20" t="e">
        <f t="shared" ca="1" si="71"/>
        <v>#VALUE!</v>
      </c>
      <c r="DF142" s="20" t="e">
        <f t="shared" ca="1" si="72"/>
        <v>#VALUE!</v>
      </c>
      <c r="DG142" s="18" t="e">
        <f t="shared" ca="1" si="73"/>
        <v>#VALUE!</v>
      </c>
    </row>
    <row r="143" spans="53:111" hidden="1" x14ac:dyDescent="0.55000000000000004">
      <c r="BA143" s="15" t="e">
        <f t="shared" si="85"/>
        <v>#VALUE!</v>
      </c>
      <c r="BB143" s="7" t="e">
        <f t="shared" si="82"/>
        <v>#VALUE!</v>
      </c>
      <c r="BC143" s="18" t="e">
        <f t="shared" ca="1" si="83"/>
        <v>#VALUE!</v>
      </c>
      <c r="BE143" s="23">
        <f t="shared" si="75"/>
        <v>18</v>
      </c>
      <c r="BF143" s="20">
        <f t="shared" si="76"/>
        <v>13</v>
      </c>
      <c r="BG143" s="20">
        <f t="shared" si="74"/>
        <v>19</v>
      </c>
      <c r="BH143" s="20">
        <f t="shared" si="77"/>
        <v>19</v>
      </c>
      <c r="BI143" s="20">
        <f t="shared" si="78"/>
        <v>20</v>
      </c>
      <c r="BJ143" s="20">
        <f t="shared" si="79"/>
        <v>11</v>
      </c>
      <c r="BK143" s="20">
        <f t="shared" si="80"/>
        <v>3</v>
      </c>
      <c r="BL143" s="18">
        <f t="shared" si="81"/>
        <v>2</v>
      </c>
      <c r="BN143" s="85">
        <f>IF('Intro &amp; Setup'!CP9="", "", 'Intro &amp; Setup'!CP9)</f>
        <v>21</v>
      </c>
      <c r="BO143" s="86">
        <f>IF('Intro &amp; Setup'!CQ9="", "", 'Intro &amp; Setup'!CQ9)</f>
        <v>85</v>
      </c>
      <c r="BP143" s="86">
        <f>IF('Intro &amp; Setup'!CR9="", "", 'Intro &amp; Setup'!CR9)</f>
        <v>19</v>
      </c>
      <c r="BQ143" s="86">
        <f>IF('Intro &amp; Setup'!CS9="", "", 'Intro &amp; Setup'!CS9)</f>
        <v>85</v>
      </c>
      <c r="BR143" s="86">
        <f>IF('Intro &amp; Setup'!CT9="", "", 'Intro &amp; Setup'!CT9)</f>
        <v>83</v>
      </c>
      <c r="BS143" s="86">
        <f>IF('Intro &amp; Setup'!CU9="", "", 'Intro &amp; Setup'!CU9)</f>
        <v>44</v>
      </c>
      <c r="BT143" s="86">
        <f>IF('Intro &amp; Setup'!CV9="", "", 'Intro &amp; Setup'!CV9)</f>
        <v>62</v>
      </c>
      <c r="BU143" s="87">
        <f>IF('Intro &amp; Setup'!CW9="", "", 'Intro &amp; Setup'!CW9)</f>
        <v>1</v>
      </c>
      <c r="BV143" s="89">
        <f>IF('Intro &amp; Setup'!CX9="", "", 'Intro &amp; Setup'!CX9)</f>
        <v>1</v>
      </c>
      <c r="BX143" s="7">
        <f t="shared" si="84"/>
        <v>13</v>
      </c>
      <c r="CN143" s="7" t="e">
        <f ca="1">IF($BC142=1, "X", IF($CN142="X", IF(COUNTIF($CN$10:$CN142, "X")&gt;=6, "", "X"), ""))</f>
        <v>#VALUE!</v>
      </c>
      <c r="CO143" s="7" t="e">
        <f ca="1">IF($BC142=1, "X", IF($CO142="X", IF(COUNTIF($CO$10:$CO142, "X")&gt;=12, "", "X"), ""))</f>
        <v>#VALUE!</v>
      </c>
      <c r="CQ143" s="23" t="e">
        <f t="shared" ca="1" si="86"/>
        <v>#VALUE!</v>
      </c>
      <c r="CR143" s="20" t="e">
        <f t="shared" ca="1" si="60"/>
        <v>#VALUE!</v>
      </c>
      <c r="CS143" s="20" t="e">
        <f t="shared" ca="1" si="61"/>
        <v>#VALUE!</v>
      </c>
      <c r="CT143" s="20" t="e">
        <f t="shared" ca="1" si="62"/>
        <v>#VALUE!</v>
      </c>
      <c r="CU143" s="20" t="e">
        <f t="shared" ca="1" si="63"/>
        <v>#VALUE!</v>
      </c>
      <c r="CV143" s="20" t="e">
        <f t="shared" ca="1" si="64"/>
        <v>#VALUE!</v>
      </c>
      <c r="CW143" s="20" t="e">
        <f t="shared" ca="1" si="65"/>
        <v>#VALUE!</v>
      </c>
      <c r="CX143" s="18" t="e">
        <f t="shared" ca="1" si="66"/>
        <v>#VALUE!</v>
      </c>
      <c r="CZ143" s="23" t="e">
        <f t="shared" ca="1" si="87"/>
        <v>#VALUE!</v>
      </c>
      <c r="DA143" s="20" t="e">
        <f t="shared" ca="1" si="67"/>
        <v>#VALUE!</v>
      </c>
      <c r="DB143" s="20" t="e">
        <f t="shared" ca="1" si="68"/>
        <v>#VALUE!</v>
      </c>
      <c r="DC143" s="20" t="e">
        <f t="shared" ca="1" si="69"/>
        <v>#VALUE!</v>
      </c>
      <c r="DD143" s="20" t="e">
        <f t="shared" ca="1" si="70"/>
        <v>#VALUE!</v>
      </c>
      <c r="DE143" s="20" t="e">
        <f t="shared" ca="1" si="71"/>
        <v>#VALUE!</v>
      </c>
      <c r="DF143" s="20" t="e">
        <f t="shared" ca="1" si="72"/>
        <v>#VALUE!</v>
      </c>
      <c r="DG143" s="18" t="e">
        <f t="shared" ca="1" si="73"/>
        <v>#VALUE!</v>
      </c>
    </row>
    <row r="144" spans="53:111" hidden="1" x14ac:dyDescent="0.55000000000000004">
      <c r="BA144" s="15" t="e">
        <f t="shared" si="85"/>
        <v>#VALUE!</v>
      </c>
      <c r="BB144" s="7" t="e">
        <f t="shared" si="82"/>
        <v>#VALUE!</v>
      </c>
      <c r="BC144" s="18" t="e">
        <f t="shared" ca="1" si="83"/>
        <v>#VALUE!</v>
      </c>
      <c r="BE144" s="23">
        <f t="shared" si="75"/>
        <v>18</v>
      </c>
      <c r="BF144" s="20">
        <f t="shared" si="76"/>
        <v>11</v>
      </c>
      <c r="BG144" s="20">
        <f t="shared" si="74"/>
        <v>19</v>
      </c>
      <c r="BH144" s="20">
        <f t="shared" si="77"/>
        <v>19</v>
      </c>
      <c r="BI144" s="20">
        <f t="shared" si="78"/>
        <v>20</v>
      </c>
      <c r="BJ144" s="20">
        <f t="shared" si="79"/>
        <v>13</v>
      </c>
      <c r="BK144" s="20">
        <f t="shared" si="80"/>
        <v>2</v>
      </c>
      <c r="BL144" s="18">
        <f t="shared" si="81"/>
        <v>2</v>
      </c>
      <c r="BN144" s="85">
        <f>IF('Intro &amp; Setup'!CP10="", "", 'Intro &amp; Setup'!CP10)</f>
        <v>53</v>
      </c>
      <c r="BO144" s="86">
        <f>IF('Intro &amp; Setup'!CQ10="", "", 'Intro &amp; Setup'!CQ10)</f>
        <v>3</v>
      </c>
      <c r="BP144" s="86">
        <f>IF('Intro &amp; Setup'!CR10="", "", 'Intro &amp; Setup'!CR10)</f>
        <v>43</v>
      </c>
      <c r="BQ144" s="86">
        <f>IF('Intro &amp; Setup'!CS10="", "", 'Intro &amp; Setup'!CS10)</f>
        <v>57</v>
      </c>
      <c r="BR144" s="86">
        <f>IF('Intro &amp; Setup'!CT10="", "", 'Intro &amp; Setup'!CT10)</f>
        <v>71</v>
      </c>
      <c r="BS144" s="86">
        <f>IF('Intro &amp; Setup'!CU10="", "", 'Intro &amp; Setup'!CU10)</f>
        <v>99</v>
      </c>
      <c r="BT144" s="86">
        <f>IF('Intro &amp; Setup'!CV10="", "", 'Intro &amp; Setup'!CV10)</f>
        <v>34</v>
      </c>
      <c r="BU144" s="87">
        <f>IF('Intro &amp; Setup'!CW10="", "", 'Intro &amp; Setup'!CW10)</f>
        <v>47</v>
      </c>
      <c r="BV144" s="89">
        <f>IF('Intro &amp; Setup'!CX10="", "", 'Intro &amp; Setup'!CX10)</f>
        <v>35</v>
      </c>
      <c r="BX144" s="7">
        <f t="shared" si="84"/>
        <v>13</v>
      </c>
      <c r="CN144" s="7" t="e">
        <f ca="1">IF($BC143=1, "X", IF($CN143="X", IF(COUNTIF($CN$10:$CN143, "X")&gt;=6, "", "X"), ""))</f>
        <v>#VALUE!</v>
      </c>
      <c r="CO144" s="7" t="e">
        <f ca="1">IF($BC143=1, "X", IF($CO143="X", IF(COUNTIF($CO$10:$CO143, "X")&gt;=12, "", "X"), ""))</f>
        <v>#VALUE!</v>
      </c>
      <c r="CQ144" s="23" t="e">
        <f t="shared" ca="1" si="86"/>
        <v>#VALUE!</v>
      </c>
      <c r="CR144" s="20" t="e">
        <f t="shared" ca="1" si="60"/>
        <v>#VALUE!</v>
      </c>
      <c r="CS144" s="20" t="e">
        <f t="shared" ca="1" si="61"/>
        <v>#VALUE!</v>
      </c>
      <c r="CT144" s="20" t="e">
        <f t="shared" ca="1" si="62"/>
        <v>#VALUE!</v>
      </c>
      <c r="CU144" s="20" t="e">
        <f t="shared" ca="1" si="63"/>
        <v>#VALUE!</v>
      </c>
      <c r="CV144" s="20" t="e">
        <f t="shared" ca="1" si="64"/>
        <v>#VALUE!</v>
      </c>
      <c r="CW144" s="20" t="e">
        <f t="shared" ca="1" si="65"/>
        <v>#VALUE!</v>
      </c>
      <c r="CX144" s="18" t="e">
        <f t="shared" ca="1" si="66"/>
        <v>#VALUE!</v>
      </c>
      <c r="CZ144" s="23" t="e">
        <f t="shared" ca="1" si="87"/>
        <v>#VALUE!</v>
      </c>
      <c r="DA144" s="20" t="e">
        <f t="shared" ca="1" si="67"/>
        <v>#VALUE!</v>
      </c>
      <c r="DB144" s="20" t="e">
        <f t="shared" ca="1" si="68"/>
        <v>#VALUE!</v>
      </c>
      <c r="DC144" s="20" t="e">
        <f t="shared" ca="1" si="69"/>
        <v>#VALUE!</v>
      </c>
      <c r="DD144" s="20" t="e">
        <f t="shared" ca="1" si="70"/>
        <v>#VALUE!</v>
      </c>
      <c r="DE144" s="20" t="e">
        <f t="shared" ca="1" si="71"/>
        <v>#VALUE!</v>
      </c>
      <c r="DF144" s="20" t="e">
        <f t="shared" ca="1" si="72"/>
        <v>#VALUE!</v>
      </c>
      <c r="DG144" s="18" t="e">
        <f t="shared" ca="1" si="73"/>
        <v>#VALUE!</v>
      </c>
    </row>
    <row r="145" spans="53:111" hidden="1" x14ac:dyDescent="0.55000000000000004">
      <c r="BA145" s="15" t="e">
        <f t="shared" si="85"/>
        <v>#VALUE!</v>
      </c>
      <c r="BB145" s="7" t="e">
        <f t="shared" si="82"/>
        <v>#VALUE!</v>
      </c>
      <c r="BC145" s="18" t="e">
        <f t="shared" ca="1" si="83"/>
        <v>#VALUE!</v>
      </c>
      <c r="BE145" s="23">
        <f t="shared" si="75"/>
        <v>19</v>
      </c>
      <c r="BF145" s="20">
        <f t="shared" si="76"/>
        <v>10</v>
      </c>
      <c r="BG145" s="20">
        <f t="shared" si="74"/>
        <v>20</v>
      </c>
      <c r="BH145" s="20">
        <f t="shared" si="77"/>
        <v>18</v>
      </c>
      <c r="BI145" s="20">
        <f t="shared" si="78"/>
        <v>20</v>
      </c>
      <c r="BJ145" s="20">
        <f t="shared" si="79"/>
        <v>1</v>
      </c>
      <c r="BK145" s="20">
        <f t="shared" si="80"/>
        <v>1</v>
      </c>
      <c r="BL145" s="18">
        <f t="shared" si="81"/>
        <v>2</v>
      </c>
      <c r="BN145" s="85">
        <f>IF('Intro &amp; Setup'!CP11="", "", 'Intro &amp; Setup'!CP11)</f>
        <v>87</v>
      </c>
      <c r="BO145" s="86">
        <f>IF('Intro &amp; Setup'!CQ11="", "", 'Intro &amp; Setup'!CQ11)</f>
        <v>20</v>
      </c>
      <c r="BP145" s="86">
        <f>IF('Intro &amp; Setup'!CR11="", "", 'Intro &amp; Setup'!CR11)</f>
        <v>76</v>
      </c>
      <c r="BQ145" s="86">
        <f>IF('Intro &amp; Setup'!CS11="", "", 'Intro &amp; Setup'!CS11)</f>
        <v>14</v>
      </c>
      <c r="BR145" s="86">
        <f>IF('Intro &amp; Setup'!CT11="", "", 'Intro &amp; Setup'!CT11)</f>
        <v>99</v>
      </c>
      <c r="BS145" s="86">
        <f>IF('Intro &amp; Setup'!CU11="", "", 'Intro &amp; Setup'!CU11)</f>
        <v>1</v>
      </c>
      <c r="BT145" s="86">
        <f>IF('Intro &amp; Setup'!CV11="", "", 'Intro &amp; Setup'!CV11)</f>
        <v>31</v>
      </c>
      <c r="BU145" s="87">
        <f>IF('Intro &amp; Setup'!CW11="", "", 'Intro &amp; Setup'!CW11)</f>
        <v>39</v>
      </c>
      <c r="BV145" s="89">
        <f>IF('Intro &amp; Setup'!CX11="", "", 'Intro &amp; Setup'!CX11)</f>
        <v>60</v>
      </c>
      <c r="BX145" s="7">
        <f t="shared" si="84"/>
        <v>11</v>
      </c>
      <c r="CN145" s="7" t="e">
        <f ca="1">IF($BC144=1, "X", IF($CN144="X", IF(COUNTIF($CN$10:$CN144, "X")&gt;=6, "", "X"), ""))</f>
        <v>#VALUE!</v>
      </c>
      <c r="CO145" s="7" t="e">
        <f ca="1">IF($BC144=1, "X", IF($CO144="X", IF(COUNTIF($CO$10:$CO144, "X")&gt;=12, "", "X"), ""))</f>
        <v>#VALUE!</v>
      </c>
      <c r="CQ145" s="23" t="e">
        <f t="shared" ca="1" si="86"/>
        <v>#VALUE!</v>
      </c>
      <c r="CR145" s="20" t="e">
        <f t="shared" ca="1" si="60"/>
        <v>#VALUE!</v>
      </c>
      <c r="CS145" s="20" t="e">
        <f t="shared" ca="1" si="61"/>
        <v>#VALUE!</v>
      </c>
      <c r="CT145" s="20" t="e">
        <f t="shared" ca="1" si="62"/>
        <v>#VALUE!</v>
      </c>
      <c r="CU145" s="20" t="e">
        <f t="shared" ca="1" si="63"/>
        <v>#VALUE!</v>
      </c>
      <c r="CV145" s="20" t="e">
        <f t="shared" ca="1" si="64"/>
        <v>#VALUE!</v>
      </c>
      <c r="CW145" s="20" t="e">
        <f t="shared" ca="1" si="65"/>
        <v>#VALUE!</v>
      </c>
      <c r="CX145" s="18" t="e">
        <f t="shared" ca="1" si="66"/>
        <v>#VALUE!</v>
      </c>
      <c r="CZ145" s="23" t="e">
        <f t="shared" ca="1" si="87"/>
        <v>#VALUE!</v>
      </c>
      <c r="DA145" s="20" t="e">
        <f t="shared" ca="1" si="67"/>
        <v>#VALUE!</v>
      </c>
      <c r="DB145" s="20" t="e">
        <f t="shared" ca="1" si="68"/>
        <v>#VALUE!</v>
      </c>
      <c r="DC145" s="20" t="e">
        <f t="shared" ca="1" si="69"/>
        <v>#VALUE!</v>
      </c>
      <c r="DD145" s="20" t="e">
        <f t="shared" ca="1" si="70"/>
        <v>#VALUE!</v>
      </c>
      <c r="DE145" s="20" t="e">
        <f t="shared" ca="1" si="71"/>
        <v>#VALUE!</v>
      </c>
      <c r="DF145" s="20" t="e">
        <f t="shared" ca="1" si="72"/>
        <v>#VALUE!</v>
      </c>
      <c r="DG145" s="18" t="e">
        <f t="shared" ca="1" si="73"/>
        <v>#VALUE!</v>
      </c>
    </row>
    <row r="146" spans="53:111" hidden="1" x14ac:dyDescent="0.55000000000000004">
      <c r="BA146" s="15" t="e">
        <f t="shared" si="85"/>
        <v>#VALUE!</v>
      </c>
      <c r="BB146" s="7" t="e">
        <f t="shared" si="82"/>
        <v>#VALUE!</v>
      </c>
      <c r="BC146" s="18" t="e">
        <f t="shared" ca="1" si="83"/>
        <v>#VALUE!</v>
      </c>
      <c r="BE146" s="23">
        <f t="shared" si="75"/>
        <v>18</v>
      </c>
      <c r="BF146" s="20">
        <f t="shared" si="76"/>
        <v>8</v>
      </c>
      <c r="BG146" s="20">
        <f t="shared" si="74"/>
        <v>20</v>
      </c>
      <c r="BH146" s="20">
        <f t="shared" si="77"/>
        <v>19</v>
      </c>
      <c r="BI146" s="20">
        <f t="shared" si="78"/>
        <v>19</v>
      </c>
      <c r="BJ146" s="20">
        <f t="shared" si="79"/>
        <v>1</v>
      </c>
      <c r="BK146" s="20">
        <f t="shared" si="80"/>
        <v>1</v>
      </c>
      <c r="BL146" s="18">
        <f t="shared" si="81"/>
        <v>4</v>
      </c>
      <c r="BN146" s="85">
        <f>IF('Intro &amp; Setup'!CP12="", "", 'Intro &amp; Setup'!CP12)</f>
        <v>19</v>
      </c>
      <c r="BO146" s="86">
        <f>IF('Intro &amp; Setup'!CQ12="", "", 'Intro &amp; Setup'!CQ12)</f>
        <v>5</v>
      </c>
      <c r="BP146" s="86">
        <f>IF('Intro &amp; Setup'!CR12="", "", 'Intro &amp; Setup'!CR12)</f>
        <v>75</v>
      </c>
      <c r="BQ146" s="86">
        <f>IF('Intro &amp; Setup'!CS12="", "", 'Intro &amp; Setup'!CS12)</f>
        <v>79</v>
      </c>
      <c r="BR146" s="86">
        <f>IF('Intro &amp; Setup'!CT12="", "", 'Intro &amp; Setup'!CT12)</f>
        <v>16</v>
      </c>
      <c r="BS146" s="86">
        <f>IF('Intro &amp; Setup'!CU12="", "", 'Intro &amp; Setup'!CU12)</f>
        <v>29</v>
      </c>
      <c r="BT146" s="86">
        <f>IF('Intro &amp; Setup'!CV12="", "", 'Intro &amp; Setup'!CV12)</f>
        <v>57</v>
      </c>
      <c r="BU146" s="87">
        <f>IF('Intro &amp; Setup'!CW12="", "", 'Intro &amp; Setup'!CW12)</f>
        <v>93</v>
      </c>
      <c r="BV146" s="89">
        <f>IF('Intro &amp; Setup'!CX12="", "", 'Intro &amp; Setup'!CX12)</f>
        <v>89</v>
      </c>
      <c r="BX146" s="7">
        <f t="shared" si="84"/>
        <v>11</v>
      </c>
      <c r="CN146" s="7" t="e">
        <f ca="1">IF($BC145=1, "X", IF($CN145="X", IF(COUNTIF($CN$10:$CN145, "X")&gt;=6, "", "X"), ""))</f>
        <v>#VALUE!</v>
      </c>
      <c r="CO146" s="7" t="e">
        <f ca="1">IF($BC145=1, "X", IF($CO145="X", IF(COUNTIF($CO$10:$CO145, "X")&gt;=12, "", "X"), ""))</f>
        <v>#VALUE!</v>
      </c>
      <c r="CQ146" s="23" t="e">
        <f t="shared" ca="1" si="86"/>
        <v>#VALUE!</v>
      </c>
      <c r="CR146" s="20" t="e">
        <f t="shared" ca="1" si="60"/>
        <v>#VALUE!</v>
      </c>
      <c r="CS146" s="20" t="e">
        <f t="shared" ca="1" si="61"/>
        <v>#VALUE!</v>
      </c>
      <c r="CT146" s="20" t="e">
        <f t="shared" ca="1" si="62"/>
        <v>#VALUE!</v>
      </c>
      <c r="CU146" s="20" t="e">
        <f t="shared" ca="1" si="63"/>
        <v>#VALUE!</v>
      </c>
      <c r="CV146" s="20" t="e">
        <f t="shared" ca="1" si="64"/>
        <v>#VALUE!</v>
      </c>
      <c r="CW146" s="20" t="e">
        <f t="shared" ca="1" si="65"/>
        <v>#VALUE!</v>
      </c>
      <c r="CX146" s="18" t="e">
        <f t="shared" ca="1" si="66"/>
        <v>#VALUE!</v>
      </c>
      <c r="CZ146" s="23" t="e">
        <f t="shared" ca="1" si="87"/>
        <v>#VALUE!</v>
      </c>
      <c r="DA146" s="20" t="e">
        <f t="shared" ca="1" si="67"/>
        <v>#VALUE!</v>
      </c>
      <c r="DB146" s="20" t="e">
        <f t="shared" ca="1" si="68"/>
        <v>#VALUE!</v>
      </c>
      <c r="DC146" s="20" t="e">
        <f t="shared" ca="1" si="69"/>
        <v>#VALUE!</v>
      </c>
      <c r="DD146" s="20" t="e">
        <f t="shared" ca="1" si="70"/>
        <v>#VALUE!</v>
      </c>
      <c r="DE146" s="20" t="e">
        <f t="shared" ca="1" si="71"/>
        <v>#VALUE!</v>
      </c>
      <c r="DF146" s="20" t="e">
        <f t="shared" ca="1" si="72"/>
        <v>#VALUE!</v>
      </c>
      <c r="DG146" s="18" t="e">
        <f t="shared" ca="1" si="73"/>
        <v>#VALUE!</v>
      </c>
    </row>
    <row r="147" spans="53:111" hidden="1" x14ac:dyDescent="0.55000000000000004">
      <c r="BA147" s="15" t="e">
        <f t="shared" si="85"/>
        <v>#VALUE!</v>
      </c>
      <c r="BB147" s="7" t="e">
        <f t="shared" si="82"/>
        <v>#VALUE!</v>
      </c>
      <c r="BC147" s="18" t="e">
        <f t="shared" ca="1" si="83"/>
        <v>#VALUE!</v>
      </c>
      <c r="BE147" s="23">
        <f t="shared" si="75"/>
        <v>19</v>
      </c>
      <c r="BF147" s="20">
        <f t="shared" si="76"/>
        <v>7</v>
      </c>
      <c r="BG147" s="20">
        <f t="shared" si="74"/>
        <v>20</v>
      </c>
      <c r="BH147" s="20">
        <f t="shared" si="77"/>
        <v>20</v>
      </c>
      <c r="BI147" s="20">
        <f t="shared" si="78"/>
        <v>20</v>
      </c>
      <c r="BJ147" s="20">
        <f t="shared" si="79"/>
        <v>1</v>
      </c>
      <c r="BK147" s="20">
        <f t="shared" si="80"/>
        <v>1</v>
      </c>
      <c r="BL147" s="18">
        <f t="shared" si="81"/>
        <v>6</v>
      </c>
      <c r="BN147" s="85">
        <f>IF('Intro &amp; Setup'!CP13="", "", 'Intro &amp; Setup'!CP13)</f>
        <v>82</v>
      </c>
      <c r="BO147" s="86">
        <f>IF('Intro &amp; Setup'!CQ13="", "", 'Intro &amp; Setup'!CQ13)</f>
        <v>29</v>
      </c>
      <c r="BP147" s="86">
        <f>IF('Intro &amp; Setup'!CR13="", "", 'Intro &amp; Setup'!CR13)</f>
        <v>98</v>
      </c>
      <c r="BQ147" s="86">
        <f>IF('Intro &amp; Setup'!CS13="", "", 'Intro &amp; Setup'!CS13)</f>
        <v>66</v>
      </c>
      <c r="BR147" s="86">
        <f>IF('Intro &amp; Setup'!CT13="", "", 'Intro &amp; Setup'!CT13)</f>
        <v>91</v>
      </c>
      <c r="BS147" s="86">
        <f>IF('Intro &amp; Setup'!CU13="", "", 'Intro &amp; Setup'!CU13)</f>
        <v>20</v>
      </c>
      <c r="BT147" s="86">
        <f>IF('Intro &amp; Setup'!CV13="", "", 'Intro &amp; Setup'!CV13)</f>
        <v>10</v>
      </c>
      <c r="BU147" s="87">
        <f>IF('Intro &amp; Setup'!CW13="", "", 'Intro &amp; Setup'!CW13)</f>
        <v>91</v>
      </c>
      <c r="BV147" s="89">
        <f>IF('Intro &amp; Setup'!CX13="", "", 'Intro &amp; Setup'!CX13)</f>
        <v>16</v>
      </c>
      <c r="BX147" s="7">
        <f t="shared" si="84"/>
        <v>12</v>
      </c>
      <c r="CN147" s="7" t="e">
        <f ca="1">IF($BC146=1, "X", IF($CN146="X", IF(COUNTIF($CN$10:$CN146, "X")&gt;=6, "", "X"), ""))</f>
        <v>#VALUE!</v>
      </c>
      <c r="CO147" s="7" t="e">
        <f ca="1">IF($BC146=1, "X", IF($CO146="X", IF(COUNTIF($CO$10:$CO146, "X")&gt;=12, "", "X"), ""))</f>
        <v>#VALUE!</v>
      </c>
      <c r="CQ147" s="23" t="e">
        <f t="shared" ca="1" si="86"/>
        <v>#VALUE!</v>
      </c>
      <c r="CR147" s="20" t="e">
        <f t="shared" ca="1" si="60"/>
        <v>#VALUE!</v>
      </c>
      <c r="CS147" s="20" t="e">
        <f t="shared" ca="1" si="61"/>
        <v>#VALUE!</v>
      </c>
      <c r="CT147" s="20" t="e">
        <f t="shared" ca="1" si="62"/>
        <v>#VALUE!</v>
      </c>
      <c r="CU147" s="20" t="e">
        <f t="shared" ca="1" si="63"/>
        <v>#VALUE!</v>
      </c>
      <c r="CV147" s="20" t="e">
        <f t="shared" ca="1" si="64"/>
        <v>#VALUE!</v>
      </c>
      <c r="CW147" s="20" t="e">
        <f t="shared" ca="1" si="65"/>
        <v>#VALUE!</v>
      </c>
      <c r="CX147" s="18" t="e">
        <f t="shared" ca="1" si="66"/>
        <v>#VALUE!</v>
      </c>
      <c r="CZ147" s="23" t="e">
        <f t="shared" ca="1" si="87"/>
        <v>#VALUE!</v>
      </c>
      <c r="DA147" s="20" t="e">
        <f t="shared" ca="1" si="67"/>
        <v>#VALUE!</v>
      </c>
      <c r="DB147" s="20" t="e">
        <f t="shared" ca="1" si="68"/>
        <v>#VALUE!</v>
      </c>
      <c r="DC147" s="20" t="e">
        <f t="shared" ca="1" si="69"/>
        <v>#VALUE!</v>
      </c>
      <c r="DD147" s="20" t="e">
        <f t="shared" ca="1" si="70"/>
        <v>#VALUE!</v>
      </c>
      <c r="DE147" s="20" t="e">
        <f t="shared" ca="1" si="71"/>
        <v>#VALUE!</v>
      </c>
      <c r="DF147" s="20" t="e">
        <f t="shared" ca="1" si="72"/>
        <v>#VALUE!</v>
      </c>
      <c r="DG147" s="18" t="e">
        <f t="shared" ca="1" si="73"/>
        <v>#VALUE!</v>
      </c>
    </row>
    <row r="148" spans="53:111" hidden="1" x14ac:dyDescent="0.55000000000000004">
      <c r="BA148" s="15" t="e">
        <f t="shared" si="85"/>
        <v>#VALUE!</v>
      </c>
      <c r="BB148" s="7" t="e">
        <f t="shared" si="82"/>
        <v>#VALUE!</v>
      </c>
      <c r="BC148" s="18" t="e">
        <f t="shared" ca="1" si="83"/>
        <v>#VALUE!</v>
      </c>
      <c r="BE148" s="23">
        <f t="shared" si="75"/>
        <v>18</v>
      </c>
      <c r="BF148" s="20">
        <f t="shared" si="76"/>
        <v>6</v>
      </c>
      <c r="BG148" s="20">
        <f t="shared" si="74"/>
        <v>20</v>
      </c>
      <c r="BH148" s="20">
        <f t="shared" si="77"/>
        <v>18</v>
      </c>
      <c r="BI148" s="20">
        <f t="shared" si="78"/>
        <v>19</v>
      </c>
      <c r="BJ148" s="20">
        <f t="shared" si="79"/>
        <v>1</v>
      </c>
      <c r="BK148" s="20">
        <f t="shared" si="80"/>
        <v>2</v>
      </c>
      <c r="BL148" s="18">
        <f t="shared" si="81"/>
        <v>7</v>
      </c>
      <c r="BN148" s="85">
        <f>IF('Intro &amp; Setup'!CP14="", "", 'Intro &amp; Setup'!CP14)</f>
        <v>15</v>
      </c>
      <c r="BO148" s="86">
        <f>IF('Intro &amp; Setup'!CQ14="", "", 'Intro &amp; Setup'!CQ14)</f>
        <v>12</v>
      </c>
      <c r="BP148" s="86">
        <f>IF('Intro &amp; Setup'!CR14="", "", 'Intro &amp; Setup'!CR14)</f>
        <v>87</v>
      </c>
      <c r="BQ148" s="86">
        <f>IF('Intro &amp; Setup'!CS14="", "", 'Intro &amp; Setup'!CS14)</f>
        <v>7</v>
      </c>
      <c r="BR148" s="86">
        <f>IF('Intro &amp; Setup'!CT14="", "", 'Intro &amp; Setup'!CT14)</f>
        <v>32</v>
      </c>
      <c r="BS148" s="86">
        <f>IF('Intro &amp; Setup'!CU14="", "", 'Intro &amp; Setup'!CU14)</f>
        <v>21</v>
      </c>
      <c r="BT148" s="86">
        <f>IF('Intro &amp; Setup'!CV14="", "", 'Intro &amp; Setup'!CV14)</f>
        <v>64</v>
      </c>
      <c r="BU148" s="87">
        <f>IF('Intro &amp; Setup'!CW14="", "", 'Intro &amp; Setup'!CW14)</f>
        <v>78</v>
      </c>
      <c r="BV148" s="89">
        <f>IF('Intro &amp; Setup'!CX14="", "", 'Intro &amp; Setup'!CX14)</f>
        <v>66</v>
      </c>
      <c r="BX148" s="7">
        <f t="shared" si="84"/>
        <v>11</v>
      </c>
      <c r="CN148" s="7" t="e">
        <f ca="1">IF($BC147=1, "X", IF($CN147="X", IF(COUNTIF($CN$10:$CN147, "X")&gt;=6, "", "X"), ""))</f>
        <v>#VALUE!</v>
      </c>
      <c r="CO148" s="7" t="e">
        <f ca="1">IF($BC147=1, "X", IF($CO147="X", IF(COUNTIF($CO$10:$CO147, "X")&gt;=12, "", "X"), ""))</f>
        <v>#VALUE!</v>
      </c>
      <c r="CQ148" s="23" t="e">
        <f t="shared" ca="1" si="86"/>
        <v>#VALUE!</v>
      </c>
      <c r="CR148" s="20" t="e">
        <f t="shared" ca="1" si="60"/>
        <v>#VALUE!</v>
      </c>
      <c r="CS148" s="20" t="e">
        <f t="shared" ca="1" si="61"/>
        <v>#VALUE!</v>
      </c>
      <c r="CT148" s="20" t="e">
        <f t="shared" ca="1" si="62"/>
        <v>#VALUE!</v>
      </c>
      <c r="CU148" s="20" t="e">
        <f t="shared" ca="1" si="63"/>
        <v>#VALUE!</v>
      </c>
      <c r="CV148" s="20" t="e">
        <f t="shared" ca="1" si="64"/>
        <v>#VALUE!</v>
      </c>
      <c r="CW148" s="20" t="e">
        <f t="shared" ca="1" si="65"/>
        <v>#VALUE!</v>
      </c>
      <c r="CX148" s="18" t="e">
        <f t="shared" ca="1" si="66"/>
        <v>#VALUE!</v>
      </c>
      <c r="CZ148" s="23" t="e">
        <f t="shared" ca="1" si="87"/>
        <v>#VALUE!</v>
      </c>
      <c r="DA148" s="20" t="e">
        <f t="shared" ca="1" si="67"/>
        <v>#VALUE!</v>
      </c>
      <c r="DB148" s="20" t="e">
        <f t="shared" ca="1" si="68"/>
        <v>#VALUE!</v>
      </c>
      <c r="DC148" s="20" t="e">
        <f t="shared" ca="1" si="69"/>
        <v>#VALUE!</v>
      </c>
      <c r="DD148" s="20" t="e">
        <f t="shared" ca="1" si="70"/>
        <v>#VALUE!</v>
      </c>
      <c r="DE148" s="20" t="e">
        <f t="shared" ca="1" si="71"/>
        <v>#VALUE!</v>
      </c>
      <c r="DF148" s="20" t="e">
        <f t="shared" ca="1" si="72"/>
        <v>#VALUE!</v>
      </c>
      <c r="DG148" s="18" t="e">
        <f t="shared" ca="1" si="73"/>
        <v>#VALUE!</v>
      </c>
    </row>
    <row r="149" spans="53:111" hidden="1" x14ac:dyDescent="0.55000000000000004">
      <c r="BA149" s="15" t="e">
        <f t="shared" si="85"/>
        <v>#VALUE!</v>
      </c>
      <c r="BB149" s="7" t="e">
        <f t="shared" si="82"/>
        <v>#VALUE!</v>
      </c>
      <c r="BC149" s="18" t="e">
        <f t="shared" ca="1" si="83"/>
        <v>#VALUE!</v>
      </c>
      <c r="BE149" s="23">
        <f t="shared" si="75"/>
        <v>16</v>
      </c>
      <c r="BF149" s="20">
        <f t="shared" si="76"/>
        <v>6</v>
      </c>
      <c r="BG149" s="20">
        <f t="shared" si="74"/>
        <v>20</v>
      </c>
      <c r="BH149" s="20">
        <f t="shared" si="77"/>
        <v>17</v>
      </c>
      <c r="BI149" s="20">
        <f t="shared" si="78"/>
        <v>20</v>
      </c>
      <c r="BJ149" s="20">
        <f t="shared" si="79"/>
        <v>2</v>
      </c>
      <c r="BK149" s="20">
        <f t="shared" si="80"/>
        <v>3</v>
      </c>
      <c r="BL149" s="18">
        <f t="shared" si="81"/>
        <v>6</v>
      </c>
      <c r="BN149" s="85">
        <f>IF('Intro &amp; Setup'!CP15="", "", 'Intro &amp; Setup'!CP15)</f>
        <v>8</v>
      </c>
      <c r="BO149" s="86">
        <f>IF('Intro &amp; Setup'!CQ15="", "", 'Intro &amp; Setup'!CQ15)</f>
        <v>47</v>
      </c>
      <c r="BP149" s="86">
        <f>IF('Intro &amp; Setup'!CR15="", "", 'Intro &amp; Setup'!CR15)</f>
        <v>84</v>
      </c>
      <c r="BQ149" s="86">
        <f>IF('Intro &amp; Setup'!CS15="", "", 'Intro &amp; Setup'!CS15)</f>
        <v>21</v>
      </c>
      <c r="BR149" s="86">
        <f>IF('Intro &amp; Setup'!CT15="", "", 'Intro &amp; Setup'!CT15)</f>
        <v>99</v>
      </c>
      <c r="BS149" s="86">
        <f>IF('Intro &amp; Setup'!CU15="", "", 'Intro &amp; Setup'!CU15)</f>
        <v>73</v>
      </c>
      <c r="BT149" s="86">
        <f>IF('Intro &amp; Setup'!CV15="", "", 'Intro &amp; Setup'!CV15)</f>
        <v>72</v>
      </c>
      <c r="BU149" s="87">
        <f>IF('Intro &amp; Setup'!CW15="", "", 'Intro &amp; Setup'!CW15)</f>
        <v>19</v>
      </c>
      <c r="BV149" s="89">
        <f>IF('Intro &amp; Setup'!CX15="", "", 'Intro &amp; Setup'!CX15)</f>
        <v>35</v>
      </c>
      <c r="BX149" s="7">
        <f t="shared" si="84"/>
        <v>11</v>
      </c>
      <c r="CN149" s="7" t="e">
        <f ca="1">IF($BC148=1, "X", IF($CN148="X", IF(COUNTIF($CN$10:$CN148, "X")&gt;=6, "", "X"), ""))</f>
        <v>#VALUE!</v>
      </c>
      <c r="CO149" s="7" t="e">
        <f ca="1">IF($BC148=1, "X", IF($CO148="X", IF(COUNTIF($CO$10:$CO148, "X")&gt;=12, "", "X"), ""))</f>
        <v>#VALUE!</v>
      </c>
      <c r="CQ149" s="23" t="e">
        <f t="shared" ca="1" si="86"/>
        <v>#VALUE!</v>
      </c>
      <c r="CR149" s="20" t="e">
        <f t="shared" ca="1" si="60"/>
        <v>#VALUE!</v>
      </c>
      <c r="CS149" s="20" t="e">
        <f t="shared" ca="1" si="61"/>
        <v>#VALUE!</v>
      </c>
      <c r="CT149" s="20" t="e">
        <f t="shared" ca="1" si="62"/>
        <v>#VALUE!</v>
      </c>
      <c r="CU149" s="20" t="e">
        <f t="shared" ca="1" si="63"/>
        <v>#VALUE!</v>
      </c>
      <c r="CV149" s="20" t="e">
        <f t="shared" ca="1" si="64"/>
        <v>#VALUE!</v>
      </c>
      <c r="CW149" s="20" t="e">
        <f t="shared" ca="1" si="65"/>
        <v>#VALUE!</v>
      </c>
      <c r="CX149" s="18" t="e">
        <f t="shared" ca="1" si="66"/>
        <v>#VALUE!</v>
      </c>
      <c r="CZ149" s="23" t="e">
        <f t="shared" ca="1" si="87"/>
        <v>#VALUE!</v>
      </c>
      <c r="DA149" s="20" t="e">
        <f t="shared" ca="1" si="67"/>
        <v>#VALUE!</v>
      </c>
      <c r="DB149" s="20" t="e">
        <f t="shared" ca="1" si="68"/>
        <v>#VALUE!</v>
      </c>
      <c r="DC149" s="20" t="e">
        <f t="shared" ca="1" si="69"/>
        <v>#VALUE!</v>
      </c>
      <c r="DD149" s="20" t="e">
        <f t="shared" ca="1" si="70"/>
        <v>#VALUE!</v>
      </c>
      <c r="DE149" s="20" t="e">
        <f t="shared" ca="1" si="71"/>
        <v>#VALUE!</v>
      </c>
      <c r="DF149" s="20" t="e">
        <f t="shared" ca="1" si="72"/>
        <v>#VALUE!</v>
      </c>
      <c r="DG149" s="18" t="e">
        <f t="shared" ca="1" si="73"/>
        <v>#VALUE!</v>
      </c>
    </row>
    <row r="150" spans="53:111" hidden="1" x14ac:dyDescent="0.55000000000000004">
      <c r="BA150" s="15" t="e">
        <f t="shared" si="85"/>
        <v>#VALUE!</v>
      </c>
      <c r="BB150" s="7" t="e">
        <f t="shared" si="82"/>
        <v>#VALUE!</v>
      </c>
      <c r="BC150" s="18" t="e">
        <f t="shared" ca="1" si="83"/>
        <v>#VALUE!</v>
      </c>
      <c r="BE150" s="23">
        <f t="shared" si="75"/>
        <v>16</v>
      </c>
      <c r="BF150" s="20">
        <f t="shared" si="76"/>
        <v>6</v>
      </c>
      <c r="BG150" s="20">
        <f t="shared" si="74"/>
        <v>19</v>
      </c>
      <c r="BH150" s="20">
        <f t="shared" si="77"/>
        <v>16</v>
      </c>
      <c r="BI150" s="20">
        <f t="shared" si="78"/>
        <v>20</v>
      </c>
      <c r="BJ150" s="20">
        <f t="shared" si="79"/>
        <v>4</v>
      </c>
      <c r="BK150" s="20">
        <f t="shared" si="80"/>
        <v>2</v>
      </c>
      <c r="BL150" s="18">
        <f t="shared" si="81"/>
        <v>6</v>
      </c>
      <c r="BN150" s="85">
        <f>IF('Intro &amp; Setup'!CP16="", "", 'Intro &amp; Setup'!CP16)</f>
        <v>48</v>
      </c>
      <c r="BO150" s="86">
        <f>IF('Intro &amp; Setup'!CQ16="", "", 'Intro &amp; Setup'!CQ16)</f>
        <v>38</v>
      </c>
      <c r="BP150" s="86">
        <f>IF('Intro &amp; Setup'!CR16="", "", 'Intro &amp; Setup'!CR16)</f>
        <v>15</v>
      </c>
      <c r="BQ150" s="86">
        <f>IF('Intro &amp; Setup'!CS16="", "", 'Intro &amp; Setup'!CS16)</f>
        <v>23</v>
      </c>
      <c r="BR150" s="86">
        <f>IF('Intro &amp; Setup'!CT16="", "", 'Intro &amp; Setup'!CT16)</f>
        <v>71</v>
      </c>
      <c r="BS150" s="86">
        <f>IF('Intro &amp; Setup'!CU16="", "", 'Intro &amp; Setup'!CU16)</f>
        <v>91</v>
      </c>
      <c r="BT150" s="86">
        <f>IF('Intro &amp; Setup'!CV16="", "", 'Intro &amp; Setup'!CV16)</f>
        <v>13</v>
      </c>
      <c r="BU150" s="87">
        <f>IF('Intro &amp; Setup'!CW16="", "", 'Intro &amp; Setup'!CW16)</f>
        <v>51</v>
      </c>
      <c r="BV150" s="89">
        <f>IF('Intro &amp; Setup'!CX16="", "", 'Intro &amp; Setup'!CX16)</f>
        <v>8</v>
      </c>
      <c r="BX150" s="7">
        <f t="shared" si="84"/>
        <v>11</v>
      </c>
      <c r="CN150" s="7" t="e">
        <f ca="1">IF($BC149=1, "X", IF($CN149="X", IF(COUNTIF($CN$10:$CN149, "X")&gt;=6, "", "X"), ""))</f>
        <v>#VALUE!</v>
      </c>
      <c r="CO150" s="7" t="e">
        <f ca="1">IF($BC149=1, "X", IF($CO149="X", IF(COUNTIF($CO$10:$CO149, "X")&gt;=12, "", "X"), ""))</f>
        <v>#VALUE!</v>
      </c>
      <c r="CQ150" s="23" t="e">
        <f t="shared" ca="1" si="86"/>
        <v>#VALUE!</v>
      </c>
      <c r="CR150" s="20" t="e">
        <f t="shared" ca="1" si="60"/>
        <v>#VALUE!</v>
      </c>
      <c r="CS150" s="20" t="e">
        <f t="shared" ca="1" si="61"/>
        <v>#VALUE!</v>
      </c>
      <c r="CT150" s="20" t="e">
        <f t="shared" ca="1" si="62"/>
        <v>#VALUE!</v>
      </c>
      <c r="CU150" s="20" t="e">
        <f t="shared" ca="1" si="63"/>
        <v>#VALUE!</v>
      </c>
      <c r="CV150" s="20" t="e">
        <f t="shared" ca="1" si="64"/>
        <v>#VALUE!</v>
      </c>
      <c r="CW150" s="20" t="e">
        <f t="shared" ca="1" si="65"/>
        <v>#VALUE!</v>
      </c>
      <c r="CX150" s="18" t="e">
        <f t="shared" ca="1" si="66"/>
        <v>#VALUE!</v>
      </c>
      <c r="CZ150" s="23" t="e">
        <f t="shared" ca="1" si="87"/>
        <v>#VALUE!</v>
      </c>
      <c r="DA150" s="20" t="e">
        <f t="shared" ca="1" si="67"/>
        <v>#VALUE!</v>
      </c>
      <c r="DB150" s="20" t="e">
        <f t="shared" ca="1" si="68"/>
        <v>#VALUE!</v>
      </c>
      <c r="DC150" s="20" t="e">
        <f t="shared" ca="1" si="69"/>
        <v>#VALUE!</v>
      </c>
      <c r="DD150" s="20" t="e">
        <f t="shared" ca="1" si="70"/>
        <v>#VALUE!</v>
      </c>
      <c r="DE150" s="20" t="e">
        <f t="shared" ca="1" si="71"/>
        <v>#VALUE!</v>
      </c>
      <c r="DF150" s="20" t="e">
        <f t="shared" ca="1" si="72"/>
        <v>#VALUE!</v>
      </c>
      <c r="DG150" s="18" t="e">
        <f t="shared" ca="1" si="73"/>
        <v>#VALUE!</v>
      </c>
    </row>
    <row r="151" spans="53:111" hidden="1" x14ac:dyDescent="0.55000000000000004">
      <c r="BA151" s="15" t="e">
        <f t="shared" si="85"/>
        <v>#VALUE!</v>
      </c>
      <c r="BB151" s="7" t="e">
        <f t="shared" si="82"/>
        <v>#VALUE!</v>
      </c>
      <c r="BC151" s="18" t="e">
        <f t="shared" ca="1" si="83"/>
        <v>#VALUE!</v>
      </c>
      <c r="BE151" s="23">
        <f t="shared" si="75"/>
        <v>14</v>
      </c>
      <c r="BF151" s="20">
        <f t="shared" si="76"/>
        <v>7</v>
      </c>
      <c r="BG151" s="20">
        <f t="shared" si="74"/>
        <v>20</v>
      </c>
      <c r="BH151" s="20">
        <f t="shared" si="77"/>
        <v>15</v>
      </c>
      <c r="BI151" s="20">
        <f t="shared" si="78"/>
        <v>19</v>
      </c>
      <c r="BJ151" s="20">
        <f t="shared" si="79"/>
        <v>2</v>
      </c>
      <c r="BK151" s="20">
        <f t="shared" si="80"/>
        <v>2</v>
      </c>
      <c r="BL151" s="18">
        <f t="shared" si="81"/>
        <v>6</v>
      </c>
      <c r="BN151" s="85">
        <f>IF('Intro &amp; Setup'!CP17="", "", 'Intro &amp; Setup'!CP17)</f>
        <v>4</v>
      </c>
      <c r="BO151" s="86">
        <f>IF('Intro &amp; Setup'!CQ17="", "", 'Intro &amp; Setup'!CQ17)</f>
        <v>74</v>
      </c>
      <c r="BP151" s="86">
        <f>IF('Intro &amp; Setup'!CR17="", "", 'Intro &amp; Setup'!CR17)</f>
        <v>98</v>
      </c>
      <c r="BQ151" s="86">
        <f>IF('Intro &amp; Setup'!CS17="", "", 'Intro &amp; Setup'!CS17)</f>
        <v>32</v>
      </c>
      <c r="BR151" s="86">
        <f>IF('Intro &amp; Setup'!CT17="", "", 'Intro &amp; Setup'!CT17)</f>
        <v>12</v>
      </c>
      <c r="BS151" s="86">
        <f>IF('Intro &amp; Setup'!CU17="", "", 'Intro &amp; Setup'!CU17)</f>
        <v>10</v>
      </c>
      <c r="BT151" s="86">
        <f>IF('Intro &amp; Setup'!CV17="", "", 'Intro &amp; Setup'!CV17)</f>
        <v>43</v>
      </c>
      <c r="BU151" s="87">
        <f>IF('Intro &amp; Setup'!CW17="", "", 'Intro &amp; Setup'!CW17)</f>
        <v>55</v>
      </c>
      <c r="BV151" s="89">
        <f>IF('Intro &amp; Setup'!CX17="", "", 'Intro &amp; Setup'!CX17)</f>
        <v>38</v>
      </c>
      <c r="BX151" s="7">
        <f t="shared" si="84"/>
        <v>11</v>
      </c>
      <c r="CN151" s="7" t="e">
        <f ca="1">IF($BC150=1, "X", IF($CN150="X", IF(COUNTIF($CN$10:$CN150, "X")&gt;=6, "", "X"), ""))</f>
        <v>#VALUE!</v>
      </c>
      <c r="CO151" s="7" t="e">
        <f ca="1">IF($BC150=1, "X", IF($CO150="X", IF(COUNTIF($CO$10:$CO150, "X")&gt;=12, "", "X"), ""))</f>
        <v>#VALUE!</v>
      </c>
      <c r="CQ151" s="23" t="e">
        <f t="shared" ca="1" si="86"/>
        <v>#VALUE!</v>
      </c>
      <c r="CR151" s="20" t="e">
        <f t="shared" ca="1" si="60"/>
        <v>#VALUE!</v>
      </c>
      <c r="CS151" s="20" t="e">
        <f t="shared" ca="1" si="61"/>
        <v>#VALUE!</v>
      </c>
      <c r="CT151" s="20" t="e">
        <f t="shared" ca="1" si="62"/>
        <v>#VALUE!</v>
      </c>
      <c r="CU151" s="20" t="e">
        <f t="shared" ca="1" si="63"/>
        <v>#VALUE!</v>
      </c>
      <c r="CV151" s="20" t="e">
        <f t="shared" ca="1" si="64"/>
        <v>#VALUE!</v>
      </c>
      <c r="CW151" s="20" t="e">
        <f t="shared" ca="1" si="65"/>
        <v>#VALUE!</v>
      </c>
      <c r="CX151" s="18" t="e">
        <f t="shared" ca="1" si="66"/>
        <v>#VALUE!</v>
      </c>
      <c r="CZ151" s="23" t="e">
        <f t="shared" ca="1" si="87"/>
        <v>#VALUE!</v>
      </c>
      <c r="DA151" s="20" t="e">
        <f t="shared" ca="1" si="67"/>
        <v>#VALUE!</v>
      </c>
      <c r="DB151" s="20" t="e">
        <f t="shared" ca="1" si="68"/>
        <v>#VALUE!</v>
      </c>
      <c r="DC151" s="20" t="e">
        <f t="shared" ca="1" si="69"/>
        <v>#VALUE!</v>
      </c>
      <c r="DD151" s="20" t="e">
        <f t="shared" ca="1" si="70"/>
        <v>#VALUE!</v>
      </c>
      <c r="DE151" s="20" t="e">
        <f t="shared" ca="1" si="71"/>
        <v>#VALUE!</v>
      </c>
      <c r="DF151" s="20" t="e">
        <f t="shared" ca="1" si="72"/>
        <v>#VALUE!</v>
      </c>
      <c r="DG151" s="18" t="e">
        <f t="shared" ca="1" si="73"/>
        <v>#VALUE!</v>
      </c>
    </row>
    <row r="152" spans="53:111" hidden="1" x14ac:dyDescent="0.55000000000000004">
      <c r="BA152" s="15" t="e">
        <f t="shared" si="85"/>
        <v>#VALUE!</v>
      </c>
      <c r="BB152" s="7" t="e">
        <f t="shared" si="82"/>
        <v>#VALUE!</v>
      </c>
      <c r="BC152" s="18" t="e">
        <f t="shared" ca="1" si="83"/>
        <v>#VALUE!</v>
      </c>
      <c r="BE152" s="23">
        <f t="shared" si="75"/>
        <v>13</v>
      </c>
      <c r="BF152" s="20">
        <f t="shared" si="76"/>
        <v>9</v>
      </c>
      <c r="BG152" s="20">
        <f t="shared" si="74"/>
        <v>19</v>
      </c>
      <c r="BH152" s="20">
        <f t="shared" si="77"/>
        <v>14</v>
      </c>
      <c r="BI152" s="20">
        <f t="shared" si="78"/>
        <v>19</v>
      </c>
      <c r="BJ152" s="20">
        <f t="shared" si="79"/>
        <v>1</v>
      </c>
      <c r="BK152" s="20">
        <f t="shared" si="80"/>
        <v>1</v>
      </c>
      <c r="BL152" s="18">
        <f t="shared" si="81"/>
        <v>6</v>
      </c>
      <c r="BN152" s="85">
        <f>IF('Intro &amp; Setup'!CP18="", "", 'Intro &amp; Setup'!CP18)</f>
        <v>32</v>
      </c>
      <c r="BO152" s="86">
        <f>IF('Intro &amp; Setup'!CQ18="", "", 'Intro &amp; Setup'!CQ18)</f>
        <v>93</v>
      </c>
      <c r="BP152" s="86">
        <f>IF('Intro &amp; Setup'!CR18="", "", 'Intro &amp; Setup'!CR18)</f>
        <v>36</v>
      </c>
      <c r="BQ152" s="86">
        <f>IF('Intro &amp; Setup'!CS18="", "", 'Intro &amp; Setup'!CS18)</f>
        <v>36</v>
      </c>
      <c r="BR152" s="86">
        <f>IF('Intro &amp; Setup'!CT18="", "", 'Intro &amp; Setup'!CT18)</f>
        <v>53</v>
      </c>
      <c r="BS152" s="86">
        <f>IF('Intro &amp; Setup'!CU18="", "", 'Intro &amp; Setup'!CU18)</f>
        <v>23</v>
      </c>
      <c r="BT152" s="86">
        <f>IF('Intro &amp; Setup'!CV18="", "", 'Intro &amp; Setup'!CV18)</f>
        <v>16</v>
      </c>
      <c r="BU152" s="87">
        <f>IF('Intro &amp; Setup'!CW18="", "", 'Intro &amp; Setup'!CW18)</f>
        <v>59</v>
      </c>
      <c r="BV152" s="89">
        <f>IF('Intro &amp; Setup'!CX18="", "", 'Intro &amp; Setup'!CX18)</f>
        <v>73</v>
      </c>
      <c r="BX152" s="7">
        <f t="shared" si="84"/>
        <v>10</v>
      </c>
      <c r="CN152" s="7" t="e">
        <f ca="1">IF($BC151=1, "X", IF($CN151="X", IF(COUNTIF($CN$10:$CN151, "X")&gt;=6, "", "X"), ""))</f>
        <v>#VALUE!</v>
      </c>
      <c r="CO152" s="7" t="e">
        <f ca="1">IF($BC151=1, "X", IF($CO151="X", IF(COUNTIF($CO$10:$CO151, "X")&gt;=12, "", "X"), ""))</f>
        <v>#VALUE!</v>
      </c>
      <c r="CQ152" s="23" t="e">
        <f t="shared" ca="1" si="86"/>
        <v>#VALUE!</v>
      </c>
      <c r="CR152" s="20" t="e">
        <f t="shared" ca="1" si="60"/>
        <v>#VALUE!</v>
      </c>
      <c r="CS152" s="20" t="e">
        <f t="shared" ca="1" si="61"/>
        <v>#VALUE!</v>
      </c>
      <c r="CT152" s="20" t="e">
        <f t="shared" ca="1" si="62"/>
        <v>#VALUE!</v>
      </c>
      <c r="CU152" s="20" t="e">
        <f t="shared" ca="1" si="63"/>
        <v>#VALUE!</v>
      </c>
      <c r="CV152" s="20" t="e">
        <f t="shared" ca="1" si="64"/>
        <v>#VALUE!</v>
      </c>
      <c r="CW152" s="20" t="e">
        <f t="shared" ca="1" si="65"/>
        <v>#VALUE!</v>
      </c>
      <c r="CX152" s="18" t="e">
        <f t="shared" ca="1" si="66"/>
        <v>#VALUE!</v>
      </c>
      <c r="CZ152" s="23" t="e">
        <f t="shared" ca="1" si="87"/>
        <v>#VALUE!</v>
      </c>
      <c r="DA152" s="20" t="e">
        <f t="shared" ca="1" si="67"/>
        <v>#VALUE!</v>
      </c>
      <c r="DB152" s="20" t="e">
        <f t="shared" ca="1" si="68"/>
        <v>#VALUE!</v>
      </c>
      <c r="DC152" s="20" t="e">
        <f t="shared" ca="1" si="69"/>
        <v>#VALUE!</v>
      </c>
      <c r="DD152" s="20" t="e">
        <f t="shared" ca="1" si="70"/>
        <v>#VALUE!</v>
      </c>
      <c r="DE152" s="20" t="e">
        <f t="shared" ca="1" si="71"/>
        <v>#VALUE!</v>
      </c>
      <c r="DF152" s="20" t="e">
        <f t="shared" ca="1" si="72"/>
        <v>#VALUE!</v>
      </c>
      <c r="DG152" s="18" t="e">
        <f t="shared" ca="1" si="73"/>
        <v>#VALUE!</v>
      </c>
    </row>
    <row r="153" spans="53:111" hidden="1" x14ac:dyDescent="0.55000000000000004">
      <c r="BA153" s="15" t="e">
        <f t="shared" si="85"/>
        <v>#VALUE!</v>
      </c>
      <c r="BB153" s="7" t="e">
        <f t="shared" si="82"/>
        <v>#VALUE!</v>
      </c>
      <c r="BC153" s="18" t="e">
        <f t="shared" ca="1" si="83"/>
        <v>#VALUE!</v>
      </c>
      <c r="BE153" s="23">
        <f t="shared" si="75"/>
        <v>15</v>
      </c>
      <c r="BF153" s="20">
        <f t="shared" si="76"/>
        <v>9</v>
      </c>
      <c r="BG153" s="20">
        <f t="shared" si="74"/>
        <v>20</v>
      </c>
      <c r="BH153" s="20">
        <f t="shared" si="77"/>
        <v>14</v>
      </c>
      <c r="BI153" s="20">
        <f t="shared" si="78"/>
        <v>20</v>
      </c>
      <c r="BJ153" s="20">
        <f t="shared" si="79"/>
        <v>1</v>
      </c>
      <c r="BK153" s="20">
        <f t="shared" si="80"/>
        <v>1</v>
      </c>
      <c r="BL153" s="18">
        <f t="shared" si="81"/>
        <v>6</v>
      </c>
      <c r="BN153" s="85">
        <f>IF('Intro &amp; Setup'!CP19="", "", 'Intro &amp; Setup'!CP19)</f>
        <v>99</v>
      </c>
      <c r="BO153" s="86">
        <f>IF('Intro &amp; Setup'!CQ19="", "", 'Intro &amp; Setup'!CQ19)</f>
        <v>52</v>
      </c>
      <c r="BP153" s="86">
        <f>IF('Intro &amp; Setup'!CR19="", "", 'Intro &amp; Setup'!CR19)</f>
        <v>74</v>
      </c>
      <c r="BQ153" s="86">
        <f>IF('Intro &amp; Setup'!CS19="", "", 'Intro &amp; Setup'!CS19)</f>
        <v>50</v>
      </c>
      <c r="BR153" s="86">
        <f>IF('Intro &amp; Setup'!CT19="", "", 'Intro &amp; Setup'!CT19)</f>
        <v>100</v>
      </c>
      <c r="BS153" s="86">
        <f>IF('Intro &amp; Setup'!CU19="", "", 'Intro &amp; Setup'!CU19)</f>
        <v>61</v>
      </c>
      <c r="BT153" s="86">
        <f>IF('Intro &amp; Setup'!CV19="", "", 'Intro &amp; Setup'!CV19)</f>
        <v>62</v>
      </c>
      <c r="BU153" s="87">
        <f>IF('Intro &amp; Setup'!CW19="", "", 'Intro &amp; Setup'!CW19)</f>
        <v>60</v>
      </c>
      <c r="BV153" s="89">
        <f>IF('Intro &amp; Setup'!CX19="", "", 'Intro &amp; Setup'!CX19)</f>
        <v>81</v>
      </c>
      <c r="BX153" s="7">
        <f t="shared" si="84"/>
        <v>11</v>
      </c>
      <c r="CN153" s="7" t="e">
        <f ca="1">IF($BC152=1, "X", IF($CN152="X", IF(COUNTIF($CN$10:$CN152, "X")&gt;=6, "", "X"), ""))</f>
        <v>#VALUE!</v>
      </c>
      <c r="CO153" s="7" t="e">
        <f ca="1">IF($BC152=1, "X", IF($CO152="X", IF(COUNTIF($CO$10:$CO152, "X")&gt;=12, "", "X"), ""))</f>
        <v>#VALUE!</v>
      </c>
      <c r="CQ153" s="23" t="e">
        <f t="shared" ca="1" si="86"/>
        <v>#VALUE!</v>
      </c>
      <c r="CR153" s="20" t="e">
        <f t="shared" ca="1" si="60"/>
        <v>#VALUE!</v>
      </c>
      <c r="CS153" s="20" t="e">
        <f t="shared" ca="1" si="61"/>
        <v>#VALUE!</v>
      </c>
      <c r="CT153" s="20" t="e">
        <f t="shared" ca="1" si="62"/>
        <v>#VALUE!</v>
      </c>
      <c r="CU153" s="20" t="e">
        <f t="shared" ca="1" si="63"/>
        <v>#VALUE!</v>
      </c>
      <c r="CV153" s="20" t="e">
        <f t="shared" ca="1" si="64"/>
        <v>#VALUE!</v>
      </c>
      <c r="CW153" s="20" t="e">
        <f t="shared" ca="1" si="65"/>
        <v>#VALUE!</v>
      </c>
      <c r="CX153" s="18" t="e">
        <f t="shared" ca="1" si="66"/>
        <v>#VALUE!</v>
      </c>
      <c r="CZ153" s="23" t="e">
        <f t="shared" ca="1" si="87"/>
        <v>#VALUE!</v>
      </c>
      <c r="DA153" s="20" t="e">
        <f t="shared" ca="1" si="67"/>
        <v>#VALUE!</v>
      </c>
      <c r="DB153" s="20" t="e">
        <f t="shared" ca="1" si="68"/>
        <v>#VALUE!</v>
      </c>
      <c r="DC153" s="20" t="e">
        <f t="shared" ca="1" si="69"/>
        <v>#VALUE!</v>
      </c>
      <c r="DD153" s="20" t="e">
        <f t="shared" ca="1" si="70"/>
        <v>#VALUE!</v>
      </c>
      <c r="DE153" s="20" t="e">
        <f t="shared" ca="1" si="71"/>
        <v>#VALUE!</v>
      </c>
      <c r="DF153" s="20" t="e">
        <f t="shared" ca="1" si="72"/>
        <v>#VALUE!</v>
      </c>
      <c r="DG153" s="18" t="e">
        <f t="shared" ca="1" si="73"/>
        <v>#VALUE!</v>
      </c>
    </row>
    <row r="154" spans="53:111" hidden="1" x14ac:dyDescent="0.55000000000000004">
      <c r="BA154" s="15" t="e">
        <f t="shared" si="85"/>
        <v>#VALUE!</v>
      </c>
      <c r="BB154" s="7" t="e">
        <f t="shared" si="82"/>
        <v>#VALUE!</v>
      </c>
      <c r="BC154" s="18" t="e">
        <f t="shared" ca="1" si="83"/>
        <v>#VALUE!</v>
      </c>
      <c r="BE154" s="23">
        <f t="shared" si="75"/>
        <v>16</v>
      </c>
      <c r="BF154" s="20">
        <f t="shared" si="76"/>
        <v>10</v>
      </c>
      <c r="BG154" s="20">
        <f t="shared" si="74"/>
        <v>18</v>
      </c>
      <c r="BH154" s="20">
        <f t="shared" si="77"/>
        <v>12</v>
      </c>
      <c r="BI154" s="20">
        <f t="shared" si="78"/>
        <v>19</v>
      </c>
      <c r="BJ154" s="20">
        <f t="shared" si="79"/>
        <v>1</v>
      </c>
      <c r="BK154" s="20">
        <f t="shared" si="80"/>
        <v>1</v>
      </c>
      <c r="BL154" s="18">
        <f t="shared" si="81"/>
        <v>6</v>
      </c>
      <c r="BN154" s="85">
        <f>IF('Intro &amp; Setup'!CP20="", "", 'Intro &amp; Setup'!CP20)</f>
        <v>73</v>
      </c>
      <c r="BO154" s="86">
        <f>IF('Intro &amp; Setup'!CQ20="", "", 'Intro &amp; Setup'!CQ20)</f>
        <v>89</v>
      </c>
      <c r="BP154" s="86">
        <f>IF('Intro &amp; Setup'!CR20="", "", 'Intro &amp; Setup'!CR20)</f>
        <v>6</v>
      </c>
      <c r="BQ154" s="86">
        <f>IF('Intro &amp; Setup'!CS20="", "", 'Intro &amp; Setup'!CS20)</f>
        <v>6</v>
      </c>
      <c r="BR154" s="86">
        <f>IF('Intro &amp; Setup'!CT20="", "", 'Intro &amp; Setup'!CT20)</f>
        <v>28</v>
      </c>
      <c r="BS154" s="86">
        <f>IF('Intro &amp; Setup'!CU20="", "", 'Intro &amp; Setup'!CU20)</f>
        <v>2</v>
      </c>
      <c r="BT154" s="86">
        <f>IF('Intro &amp; Setup'!CV20="", "", 'Intro &amp; Setup'!CV20)</f>
        <v>38</v>
      </c>
      <c r="BU154" s="87">
        <f>IF('Intro &amp; Setup'!CW20="", "", 'Intro &amp; Setup'!CW20)</f>
        <v>58</v>
      </c>
      <c r="BV154" s="89">
        <f>IF('Intro &amp; Setup'!CX20="", "", 'Intro &amp; Setup'!CX20)</f>
        <v>78</v>
      </c>
      <c r="BX154" s="7">
        <f t="shared" si="84"/>
        <v>10</v>
      </c>
      <c r="CN154" s="7" t="e">
        <f ca="1">IF($BC153=1, "X", IF($CN153="X", IF(COUNTIF($CN$10:$CN153, "X")&gt;=6, "", "X"), ""))</f>
        <v>#VALUE!</v>
      </c>
      <c r="CO154" s="7" t="e">
        <f ca="1">IF($BC153=1, "X", IF($CO153="X", IF(COUNTIF($CO$10:$CO153, "X")&gt;=12, "", "X"), ""))</f>
        <v>#VALUE!</v>
      </c>
      <c r="CQ154" s="23" t="e">
        <f t="shared" ca="1" si="86"/>
        <v>#VALUE!</v>
      </c>
      <c r="CR154" s="20" t="e">
        <f t="shared" ca="1" si="60"/>
        <v>#VALUE!</v>
      </c>
      <c r="CS154" s="20" t="e">
        <f t="shared" ca="1" si="61"/>
        <v>#VALUE!</v>
      </c>
      <c r="CT154" s="20" t="e">
        <f t="shared" ca="1" si="62"/>
        <v>#VALUE!</v>
      </c>
      <c r="CU154" s="20" t="e">
        <f t="shared" ca="1" si="63"/>
        <v>#VALUE!</v>
      </c>
      <c r="CV154" s="20" t="e">
        <f t="shared" ca="1" si="64"/>
        <v>#VALUE!</v>
      </c>
      <c r="CW154" s="20" t="e">
        <f t="shared" ca="1" si="65"/>
        <v>#VALUE!</v>
      </c>
      <c r="CX154" s="18" t="e">
        <f t="shared" ca="1" si="66"/>
        <v>#VALUE!</v>
      </c>
      <c r="CZ154" s="23" t="e">
        <f t="shared" ca="1" si="87"/>
        <v>#VALUE!</v>
      </c>
      <c r="DA154" s="20" t="e">
        <f t="shared" ca="1" si="67"/>
        <v>#VALUE!</v>
      </c>
      <c r="DB154" s="20" t="e">
        <f t="shared" ca="1" si="68"/>
        <v>#VALUE!</v>
      </c>
      <c r="DC154" s="20" t="e">
        <f t="shared" ca="1" si="69"/>
        <v>#VALUE!</v>
      </c>
      <c r="DD154" s="20" t="e">
        <f t="shared" ca="1" si="70"/>
        <v>#VALUE!</v>
      </c>
      <c r="DE154" s="20" t="e">
        <f t="shared" ca="1" si="71"/>
        <v>#VALUE!</v>
      </c>
      <c r="DF154" s="20" t="e">
        <f t="shared" ca="1" si="72"/>
        <v>#VALUE!</v>
      </c>
      <c r="DG154" s="18" t="e">
        <f t="shared" ca="1" si="73"/>
        <v>#VALUE!</v>
      </c>
    </row>
    <row r="155" spans="53:111" hidden="1" x14ac:dyDescent="0.55000000000000004">
      <c r="BA155" s="15" t="e">
        <f t="shared" si="85"/>
        <v>#VALUE!</v>
      </c>
      <c r="BB155" s="7" t="e">
        <f t="shared" si="82"/>
        <v>#VALUE!</v>
      </c>
      <c r="BC155" s="18" t="e">
        <f t="shared" ca="1" si="83"/>
        <v>#VALUE!</v>
      </c>
      <c r="BE155" s="23">
        <f t="shared" si="75"/>
        <v>17</v>
      </c>
      <c r="BF155" s="20">
        <f t="shared" si="76"/>
        <v>10</v>
      </c>
      <c r="BG155" s="20">
        <f t="shared" si="74"/>
        <v>19</v>
      </c>
      <c r="BH155" s="20">
        <f t="shared" si="77"/>
        <v>14</v>
      </c>
      <c r="BI155" s="20">
        <f t="shared" si="78"/>
        <v>19</v>
      </c>
      <c r="BJ155" s="20">
        <f t="shared" si="79"/>
        <v>1</v>
      </c>
      <c r="BK155" s="20">
        <f t="shared" si="80"/>
        <v>2</v>
      </c>
      <c r="BL155" s="18">
        <f t="shared" si="81"/>
        <v>6</v>
      </c>
      <c r="BN155" s="85">
        <f>IF('Intro &amp; Setup'!CP21="", "", 'Intro &amp; Setup'!CP21)</f>
        <v>77</v>
      </c>
      <c r="BO155" s="86">
        <f>IF('Intro &amp; Setup'!CQ21="", "", 'Intro &amp; Setup'!CQ21)</f>
        <v>39</v>
      </c>
      <c r="BP155" s="86">
        <f>IF('Intro &amp; Setup'!CR21="", "", 'Intro &amp; Setup'!CR21)</f>
        <v>71</v>
      </c>
      <c r="BQ155" s="86">
        <f>IF('Intro &amp; Setup'!CS21="", "", 'Intro &amp; Setup'!CS21)</f>
        <v>96</v>
      </c>
      <c r="BR155" s="86">
        <f>IF('Intro &amp; Setup'!CT21="", "", 'Intro &amp; Setup'!CT21)</f>
        <v>38</v>
      </c>
      <c r="BS155" s="86">
        <f>IF('Intro &amp; Setup'!CU21="", "", 'Intro &amp; Setup'!CU21)</f>
        <v>40</v>
      </c>
      <c r="BT155" s="86">
        <f>IF('Intro &amp; Setup'!CV21="", "", 'Intro &amp; Setup'!CV21)</f>
        <v>76</v>
      </c>
      <c r="BU155" s="87">
        <f>IF('Intro &amp; Setup'!CW21="", "", 'Intro &amp; Setup'!CW21)</f>
        <v>43</v>
      </c>
      <c r="BV155" s="89">
        <f>IF('Intro &amp; Setup'!CX21="", "", 'Intro &amp; Setup'!CX21)</f>
        <v>84</v>
      </c>
      <c r="BX155" s="7">
        <f t="shared" si="84"/>
        <v>11</v>
      </c>
      <c r="CN155" s="7" t="e">
        <f ca="1">IF($BC154=1, "X", IF($CN154="X", IF(COUNTIF($CN$10:$CN154, "X")&gt;=6, "", "X"), ""))</f>
        <v>#VALUE!</v>
      </c>
      <c r="CO155" s="7" t="e">
        <f ca="1">IF($BC154=1, "X", IF($CO154="X", IF(COUNTIF($CO$10:$CO154, "X")&gt;=12, "", "X"), ""))</f>
        <v>#VALUE!</v>
      </c>
      <c r="CQ155" s="23" t="e">
        <f t="shared" ca="1" si="86"/>
        <v>#VALUE!</v>
      </c>
      <c r="CR155" s="20" t="e">
        <f t="shared" ref="CR155:CR178" ca="1" si="88">IF($CN155="X", IF($BV155&lt;=10, IF(BO155&lt;4, 4, IF(BO155&gt;97, 97,BO155)), BO155), "")</f>
        <v>#VALUE!</v>
      </c>
      <c r="CS155" s="20" t="e">
        <f t="shared" ref="CS155:CS178" ca="1" si="89">IF($CN155="X", IF($BV155&lt;=10, IF(BP155&lt;4, 4, IF(BP155&gt;97, 97,BP155)), BP155), "")</f>
        <v>#VALUE!</v>
      </c>
      <c r="CT155" s="20" t="e">
        <f t="shared" ref="CT155:CT178" ca="1" si="90">IF($CN155="X", IF($BV155&lt;=10, IF(BQ155&lt;4, 4, IF(BQ155&gt;97, 97,BQ155)), BQ155), "")</f>
        <v>#VALUE!</v>
      </c>
      <c r="CU155" s="20" t="e">
        <f t="shared" ref="CU155:CU178" ca="1" si="91">IF($CN155="X", IF($BV155&lt;=10, IF(BR155&lt;4, 4, IF(BR155&gt;97, 97,BR155)), BR155), "")</f>
        <v>#VALUE!</v>
      </c>
      <c r="CV155" s="20" t="e">
        <f t="shared" ref="CV155:CV178" ca="1" si="92">IF($CN155="X", IF($BV155&lt;=10, IF(BS155&lt;4, 4, IF(BS155&gt;97, 97,BS155)), BS155), "")</f>
        <v>#VALUE!</v>
      </c>
      <c r="CW155" s="20" t="e">
        <f t="shared" ref="CW155:CW178" ca="1" si="93">IF($CN155="X", IF($BV155&lt;=10, IF(BT155&lt;4, 4, IF(BT155&gt;97, 97,BT155)), BT155), "")</f>
        <v>#VALUE!</v>
      </c>
      <c r="CX155" s="18" t="e">
        <f t="shared" ref="CX155:CX178" ca="1" si="94">IF($CN155="X", IF($BV155&lt;=10, IF(BU155&lt;4, 4, IF(BU155&gt;97, 97,BU155)), BU155), "")</f>
        <v>#VALUE!</v>
      </c>
      <c r="CZ155" s="23" t="e">
        <f t="shared" ca="1" si="87"/>
        <v>#VALUE!</v>
      </c>
      <c r="DA155" s="20" t="e">
        <f t="shared" ref="DA155:DA178" ca="1" si="95">IF($CO155="X", IF($BV155&lt;=10, IF(BO155&lt;4, 4, IF(BO155&gt;97, 97,BO155)), BO155), "")</f>
        <v>#VALUE!</v>
      </c>
      <c r="DB155" s="20" t="e">
        <f t="shared" ref="DB155:DB178" ca="1" si="96">IF($CO155="X", IF($BV155&lt;=10, IF(BP155&lt;4, 4, IF(BP155&gt;97, 97,BP155)), BP155), "")</f>
        <v>#VALUE!</v>
      </c>
      <c r="DC155" s="20" t="e">
        <f t="shared" ref="DC155:DC178" ca="1" si="97">IF($CO155="X", IF($BV155&lt;=10, IF(BQ155&lt;4, 4, IF(BQ155&gt;97, 97,BQ155)), BQ155), "")</f>
        <v>#VALUE!</v>
      </c>
      <c r="DD155" s="20" t="e">
        <f t="shared" ref="DD155:DD178" ca="1" si="98">IF($CO155="X", IF($BV155&lt;=10, IF(BR155&lt;4, 4, IF(BR155&gt;97, 97,BR155)), BR155), "")</f>
        <v>#VALUE!</v>
      </c>
      <c r="DE155" s="20" t="e">
        <f t="shared" ref="DE155:DE178" ca="1" si="99">IF($CO155="X", IF($BV155&lt;=10, IF(BS155&lt;4, 4, IF(BS155&gt;97, 97,BS155)), BS155), "")</f>
        <v>#VALUE!</v>
      </c>
      <c r="DF155" s="20" t="e">
        <f t="shared" ref="DF155:DF178" ca="1" si="100">IF($CO155="X", IF($BV155&lt;=10, IF(BT155&lt;4, 4, IF(BT155&gt;97, 97,BT155)), BT155), "")</f>
        <v>#VALUE!</v>
      </c>
      <c r="DG155" s="18" t="e">
        <f t="shared" ref="DG155:DG178" ca="1" si="101">IF($CO155="X", IF($BV155&lt;=10, IF(BU155&lt;4, 4, IF(BU155&gt;97, 97,BU155)), BU155), "")</f>
        <v>#VALUE!</v>
      </c>
    </row>
    <row r="156" spans="53:111" hidden="1" x14ac:dyDescent="0.55000000000000004">
      <c r="BA156" s="15" t="e">
        <f t="shared" si="85"/>
        <v>#VALUE!</v>
      </c>
      <c r="BB156" s="7" t="e">
        <f t="shared" si="82"/>
        <v>#VALUE!</v>
      </c>
      <c r="BC156" s="18" t="e">
        <f t="shared" ca="1" si="83"/>
        <v>#VALUE!</v>
      </c>
      <c r="BE156" s="23">
        <f t="shared" si="75"/>
        <v>19</v>
      </c>
      <c r="BF156" s="20">
        <f t="shared" si="76"/>
        <v>11</v>
      </c>
      <c r="BG156" s="20">
        <f t="shared" si="74"/>
        <v>18</v>
      </c>
      <c r="BH156" s="20">
        <f t="shared" si="77"/>
        <v>12</v>
      </c>
      <c r="BI156" s="20">
        <f t="shared" si="78"/>
        <v>19</v>
      </c>
      <c r="BJ156" s="20">
        <f t="shared" si="79"/>
        <v>1</v>
      </c>
      <c r="BK156" s="20">
        <f t="shared" si="80"/>
        <v>1</v>
      </c>
      <c r="BL156" s="18">
        <f t="shared" si="81"/>
        <v>7</v>
      </c>
      <c r="BN156" s="85">
        <f>IF('Intro &amp; Setup'!CP22="", "", 'Intro &amp; Setup'!CP22)</f>
        <v>98</v>
      </c>
      <c r="BO156" s="86">
        <f>IF('Intro &amp; Setup'!CQ22="", "", 'Intro &amp; Setup'!CQ22)</f>
        <v>89</v>
      </c>
      <c r="BP156" s="86">
        <f>IF('Intro &amp; Setup'!CR22="", "", 'Intro &amp; Setup'!CR22)</f>
        <v>35</v>
      </c>
      <c r="BQ156" s="86">
        <f>IF('Intro &amp; Setup'!CS22="", "", 'Intro &amp; Setup'!CS22)</f>
        <v>6</v>
      </c>
      <c r="BR156" s="86">
        <f>IF('Intro &amp; Setup'!CT22="", "", 'Intro &amp; Setup'!CT22)</f>
        <v>48</v>
      </c>
      <c r="BS156" s="86">
        <f>IF('Intro &amp; Setup'!CU22="", "", 'Intro &amp; Setup'!CU22)</f>
        <v>24</v>
      </c>
      <c r="BT156" s="86">
        <f>IF('Intro &amp; Setup'!CV22="", "", 'Intro &amp; Setup'!CV22)</f>
        <v>14</v>
      </c>
      <c r="BU156" s="87">
        <f>IF('Intro &amp; Setup'!CW22="", "", 'Intro &amp; Setup'!CW22)</f>
        <v>68</v>
      </c>
      <c r="BV156" s="89">
        <f>IF('Intro &amp; Setup'!CX22="", "", 'Intro &amp; Setup'!CX22)</f>
        <v>18</v>
      </c>
      <c r="BX156" s="7">
        <f t="shared" si="84"/>
        <v>11</v>
      </c>
      <c r="CN156" s="7" t="e">
        <f ca="1">IF($BC155=1, "X", IF($CN155="X", IF(COUNTIF($CN$10:$CN155, "X")&gt;=6, "", "X"), ""))</f>
        <v>#VALUE!</v>
      </c>
      <c r="CO156" s="7" t="e">
        <f ca="1">IF($BC155=1, "X", IF($CO155="X", IF(COUNTIF($CO$10:$CO155, "X")&gt;=12, "", "X"), ""))</f>
        <v>#VALUE!</v>
      </c>
      <c r="CQ156" s="23" t="e">
        <f t="shared" ca="1" si="86"/>
        <v>#VALUE!</v>
      </c>
      <c r="CR156" s="20" t="e">
        <f t="shared" ca="1" si="88"/>
        <v>#VALUE!</v>
      </c>
      <c r="CS156" s="20" t="e">
        <f t="shared" ca="1" si="89"/>
        <v>#VALUE!</v>
      </c>
      <c r="CT156" s="20" t="e">
        <f t="shared" ca="1" si="90"/>
        <v>#VALUE!</v>
      </c>
      <c r="CU156" s="20" t="e">
        <f t="shared" ca="1" si="91"/>
        <v>#VALUE!</v>
      </c>
      <c r="CV156" s="20" t="e">
        <f t="shared" ca="1" si="92"/>
        <v>#VALUE!</v>
      </c>
      <c r="CW156" s="20" t="e">
        <f t="shared" ca="1" si="93"/>
        <v>#VALUE!</v>
      </c>
      <c r="CX156" s="18" t="e">
        <f t="shared" ca="1" si="94"/>
        <v>#VALUE!</v>
      </c>
      <c r="CZ156" s="23" t="e">
        <f t="shared" ca="1" si="87"/>
        <v>#VALUE!</v>
      </c>
      <c r="DA156" s="20" t="e">
        <f t="shared" ca="1" si="95"/>
        <v>#VALUE!</v>
      </c>
      <c r="DB156" s="20" t="e">
        <f t="shared" ca="1" si="96"/>
        <v>#VALUE!</v>
      </c>
      <c r="DC156" s="20" t="e">
        <f t="shared" ca="1" si="97"/>
        <v>#VALUE!</v>
      </c>
      <c r="DD156" s="20" t="e">
        <f t="shared" ca="1" si="98"/>
        <v>#VALUE!</v>
      </c>
      <c r="DE156" s="20" t="e">
        <f t="shared" ca="1" si="99"/>
        <v>#VALUE!</v>
      </c>
      <c r="DF156" s="20" t="e">
        <f t="shared" ca="1" si="100"/>
        <v>#VALUE!</v>
      </c>
      <c r="DG156" s="18" t="e">
        <f t="shared" ca="1" si="101"/>
        <v>#VALUE!</v>
      </c>
    </row>
    <row r="157" spans="53:111" hidden="1" x14ac:dyDescent="0.55000000000000004">
      <c r="BA157" s="15" t="e">
        <f t="shared" si="85"/>
        <v>#VALUE!</v>
      </c>
      <c r="BB157" s="7" t="e">
        <f t="shared" si="82"/>
        <v>#VALUE!</v>
      </c>
      <c r="BC157" s="18" t="e">
        <f t="shared" ca="1" si="83"/>
        <v>#VALUE!</v>
      </c>
      <c r="BE157" s="23">
        <f t="shared" si="75"/>
        <v>19</v>
      </c>
      <c r="BF157" s="20">
        <f t="shared" si="76"/>
        <v>10</v>
      </c>
      <c r="BG157" s="20">
        <f t="shared" si="74"/>
        <v>20</v>
      </c>
      <c r="BH157" s="20">
        <f t="shared" si="77"/>
        <v>12</v>
      </c>
      <c r="BI157" s="20">
        <f t="shared" si="78"/>
        <v>20</v>
      </c>
      <c r="BJ157" s="20">
        <f t="shared" si="79"/>
        <v>2</v>
      </c>
      <c r="BK157" s="20">
        <f t="shared" si="80"/>
        <v>1</v>
      </c>
      <c r="BL157" s="18">
        <f t="shared" si="81"/>
        <v>7</v>
      </c>
      <c r="BN157" s="85">
        <f>IF('Intro &amp; Setup'!CP23="", "", 'Intro &amp; Setup'!CP23)</f>
        <v>42</v>
      </c>
      <c r="BO157" s="86">
        <f>IF('Intro &amp; Setup'!CQ23="", "", 'Intro &amp; Setup'!CQ23)</f>
        <v>34</v>
      </c>
      <c r="BP157" s="86">
        <f>IF('Intro &amp; Setup'!CR23="", "", 'Intro &amp; Setup'!CR23)</f>
        <v>100</v>
      </c>
      <c r="BQ157" s="86">
        <f>IF('Intro &amp; Setup'!CS23="", "", 'Intro &amp; Setup'!CS23)</f>
        <v>42</v>
      </c>
      <c r="BR157" s="86">
        <f>IF('Intro &amp; Setup'!CT23="", "", 'Intro &amp; Setup'!CT23)</f>
        <v>66</v>
      </c>
      <c r="BS157" s="86">
        <f>IF('Intro &amp; Setup'!CU23="", "", 'Intro &amp; Setup'!CU23)</f>
        <v>71</v>
      </c>
      <c r="BT157" s="86">
        <f>IF('Intro &amp; Setup'!CV23="", "", 'Intro &amp; Setup'!CV23)</f>
        <v>15</v>
      </c>
      <c r="BU157" s="87">
        <f>IF('Intro &amp; Setup'!CW23="", "", 'Intro &amp; Setup'!CW23)</f>
        <v>41</v>
      </c>
      <c r="BV157" s="89">
        <f>IF('Intro &amp; Setup'!CX23="", "", 'Intro &amp; Setup'!CX23)</f>
        <v>13</v>
      </c>
      <c r="BX157" s="7">
        <f t="shared" si="84"/>
        <v>11</v>
      </c>
      <c r="CN157" s="7" t="e">
        <f ca="1">IF($BC156=1, "X", IF($CN156="X", IF(COUNTIF($CN$10:$CN156, "X")&gt;=6, "", "X"), ""))</f>
        <v>#VALUE!</v>
      </c>
      <c r="CO157" s="7" t="e">
        <f ca="1">IF($BC156=1, "X", IF($CO156="X", IF(COUNTIF($CO$10:$CO156, "X")&gt;=12, "", "X"), ""))</f>
        <v>#VALUE!</v>
      </c>
      <c r="CQ157" s="23" t="e">
        <f t="shared" ca="1" si="86"/>
        <v>#VALUE!</v>
      </c>
      <c r="CR157" s="20" t="e">
        <f t="shared" ca="1" si="88"/>
        <v>#VALUE!</v>
      </c>
      <c r="CS157" s="20" t="e">
        <f t="shared" ca="1" si="89"/>
        <v>#VALUE!</v>
      </c>
      <c r="CT157" s="20" t="e">
        <f t="shared" ca="1" si="90"/>
        <v>#VALUE!</v>
      </c>
      <c r="CU157" s="20" t="e">
        <f t="shared" ca="1" si="91"/>
        <v>#VALUE!</v>
      </c>
      <c r="CV157" s="20" t="e">
        <f t="shared" ca="1" si="92"/>
        <v>#VALUE!</v>
      </c>
      <c r="CW157" s="20" t="e">
        <f t="shared" ca="1" si="93"/>
        <v>#VALUE!</v>
      </c>
      <c r="CX157" s="18" t="e">
        <f t="shared" ca="1" si="94"/>
        <v>#VALUE!</v>
      </c>
      <c r="CZ157" s="23" t="e">
        <f t="shared" ca="1" si="87"/>
        <v>#VALUE!</v>
      </c>
      <c r="DA157" s="20" t="e">
        <f t="shared" ca="1" si="95"/>
        <v>#VALUE!</v>
      </c>
      <c r="DB157" s="20" t="e">
        <f t="shared" ca="1" si="96"/>
        <v>#VALUE!</v>
      </c>
      <c r="DC157" s="20" t="e">
        <f t="shared" ca="1" si="97"/>
        <v>#VALUE!</v>
      </c>
      <c r="DD157" s="20" t="e">
        <f t="shared" ca="1" si="98"/>
        <v>#VALUE!</v>
      </c>
      <c r="DE157" s="20" t="e">
        <f t="shared" ca="1" si="99"/>
        <v>#VALUE!</v>
      </c>
      <c r="DF157" s="20" t="e">
        <f t="shared" ca="1" si="100"/>
        <v>#VALUE!</v>
      </c>
      <c r="DG157" s="18" t="e">
        <f t="shared" ca="1" si="101"/>
        <v>#VALUE!</v>
      </c>
    </row>
    <row r="158" spans="53:111" hidden="1" x14ac:dyDescent="0.55000000000000004">
      <c r="BA158" s="15" t="e">
        <f t="shared" si="85"/>
        <v>#VALUE!</v>
      </c>
      <c r="BB158" s="7" t="e">
        <f t="shared" si="82"/>
        <v>#VALUE!</v>
      </c>
      <c r="BC158" s="18" t="e">
        <f t="shared" ca="1" si="83"/>
        <v>#VALUE!</v>
      </c>
      <c r="BE158" s="23">
        <f t="shared" si="75"/>
        <v>20</v>
      </c>
      <c r="BF158" s="20">
        <f t="shared" si="76"/>
        <v>10</v>
      </c>
      <c r="BG158" s="20">
        <f t="shared" si="74"/>
        <v>20</v>
      </c>
      <c r="BH158" s="20">
        <f t="shared" si="77"/>
        <v>10</v>
      </c>
      <c r="BI158" s="20">
        <f t="shared" si="78"/>
        <v>20</v>
      </c>
      <c r="BJ158" s="20">
        <f t="shared" si="79"/>
        <v>3</v>
      </c>
      <c r="BK158" s="20">
        <f t="shared" si="80"/>
        <v>1</v>
      </c>
      <c r="BL158" s="18">
        <f t="shared" si="81"/>
        <v>8</v>
      </c>
      <c r="BN158" s="85">
        <f>IF('Intro &amp; Setup'!CP24="", "", 'Intro &amp; Setup'!CP24)</f>
        <v>64</v>
      </c>
      <c r="BO158" s="86">
        <f>IF('Intro &amp; Setup'!CQ24="", "", 'Intro &amp; Setup'!CQ24)</f>
        <v>48</v>
      </c>
      <c r="BP158" s="86">
        <f>IF('Intro &amp; Setup'!CR24="", "", 'Intro &amp; Setup'!CR24)</f>
        <v>38</v>
      </c>
      <c r="BQ158" s="86">
        <f>IF('Intro &amp; Setup'!CS24="", "", 'Intro &amp; Setup'!CS24)</f>
        <v>7</v>
      </c>
      <c r="BR158" s="86">
        <f>IF('Intro &amp; Setup'!CT24="", "", 'Intro &amp; Setup'!CT24)</f>
        <v>50</v>
      </c>
      <c r="BS158" s="86">
        <f>IF('Intro &amp; Setup'!CU24="", "", 'Intro &amp; Setup'!CU24)</f>
        <v>67</v>
      </c>
      <c r="BT158" s="86">
        <f>IF('Intro &amp; Setup'!CV24="", "", 'Intro &amp; Setup'!CV24)</f>
        <v>13</v>
      </c>
      <c r="BU158" s="87">
        <f>IF('Intro &amp; Setup'!CW24="", "", 'Intro &amp; Setup'!CW24)</f>
        <v>71</v>
      </c>
      <c r="BV158" s="89">
        <f>IF('Intro &amp; Setup'!CX24="", "", 'Intro &amp; Setup'!CX24)</f>
        <v>64</v>
      </c>
      <c r="BX158" s="7">
        <f t="shared" si="84"/>
        <v>12</v>
      </c>
      <c r="CN158" s="7" t="e">
        <f ca="1">IF($BC157=1, "X", IF($CN157="X", IF(COUNTIF($CN$10:$CN157, "X")&gt;=6, "", "X"), ""))</f>
        <v>#VALUE!</v>
      </c>
      <c r="CO158" s="7" t="e">
        <f ca="1">IF($BC157=1, "X", IF($CO157="X", IF(COUNTIF($CO$10:$CO157, "X")&gt;=12, "", "X"), ""))</f>
        <v>#VALUE!</v>
      </c>
      <c r="CQ158" s="23" t="e">
        <f t="shared" ca="1" si="86"/>
        <v>#VALUE!</v>
      </c>
      <c r="CR158" s="20" t="e">
        <f t="shared" ca="1" si="88"/>
        <v>#VALUE!</v>
      </c>
      <c r="CS158" s="20" t="e">
        <f t="shared" ca="1" si="89"/>
        <v>#VALUE!</v>
      </c>
      <c r="CT158" s="20" t="e">
        <f t="shared" ca="1" si="90"/>
        <v>#VALUE!</v>
      </c>
      <c r="CU158" s="20" t="e">
        <f t="shared" ca="1" si="91"/>
        <v>#VALUE!</v>
      </c>
      <c r="CV158" s="20" t="e">
        <f t="shared" ca="1" si="92"/>
        <v>#VALUE!</v>
      </c>
      <c r="CW158" s="20" t="e">
        <f t="shared" ca="1" si="93"/>
        <v>#VALUE!</v>
      </c>
      <c r="CX158" s="18" t="e">
        <f t="shared" ca="1" si="94"/>
        <v>#VALUE!</v>
      </c>
      <c r="CZ158" s="23" t="e">
        <f t="shared" ca="1" si="87"/>
        <v>#VALUE!</v>
      </c>
      <c r="DA158" s="20" t="e">
        <f t="shared" ca="1" si="95"/>
        <v>#VALUE!</v>
      </c>
      <c r="DB158" s="20" t="e">
        <f t="shared" ca="1" si="96"/>
        <v>#VALUE!</v>
      </c>
      <c r="DC158" s="20" t="e">
        <f t="shared" ca="1" si="97"/>
        <v>#VALUE!</v>
      </c>
      <c r="DD158" s="20" t="e">
        <f t="shared" ca="1" si="98"/>
        <v>#VALUE!</v>
      </c>
      <c r="DE158" s="20" t="e">
        <f t="shared" ca="1" si="99"/>
        <v>#VALUE!</v>
      </c>
      <c r="DF158" s="20" t="e">
        <f t="shared" ca="1" si="100"/>
        <v>#VALUE!</v>
      </c>
      <c r="DG158" s="18" t="e">
        <f t="shared" ca="1" si="101"/>
        <v>#VALUE!</v>
      </c>
    </row>
    <row r="159" spans="53:111" hidden="1" x14ac:dyDescent="0.55000000000000004">
      <c r="BA159" s="15" t="e">
        <f t="shared" si="85"/>
        <v>#VALUE!</v>
      </c>
      <c r="BB159" s="7" t="e">
        <f t="shared" si="82"/>
        <v>#VALUE!</v>
      </c>
      <c r="BC159" s="18" t="e">
        <f t="shared" ca="1" si="83"/>
        <v>#VALUE!</v>
      </c>
      <c r="BE159" s="23">
        <f t="shared" si="75"/>
        <v>18</v>
      </c>
      <c r="BF159" s="20">
        <f t="shared" si="76"/>
        <v>11</v>
      </c>
      <c r="BG159" s="20">
        <f t="shared" si="74"/>
        <v>20</v>
      </c>
      <c r="BH159" s="20">
        <f t="shared" si="77"/>
        <v>11</v>
      </c>
      <c r="BI159" s="20">
        <f t="shared" si="78"/>
        <v>20</v>
      </c>
      <c r="BJ159" s="20">
        <f t="shared" si="79"/>
        <v>3</v>
      </c>
      <c r="BK159" s="20">
        <f t="shared" si="80"/>
        <v>1</v>
      </c>
      <c r="BL159" s="18">
        <f t="shared" si="81"/>
        <v>10</v>
      </c>
      <c r="BN159" s="85">
        <f>IF('Intro &amp; Setup'!CP25="", "", 'Intro &amp; Setup'!CP25)</f>
        <v>7</v>
      </c>
      <c r="BO159" s="86">
        <f>IF('Intro &amp; Setup'!CQ25="", "", 'Intro &amp; Setup'!CQ25)</f>
        <v>66</v>
      </c>
      <c r="BP159" s="86">
        <f>IF('Intro &amp; Setup'!CR25="", "", 'Intro &amp; Setup'!CR25)</f>
        <v>40</v>
      </c>
      <c r="BQ159" s="86">
        <f>IF('Intro &amp; Setup'!CS25="", "", 'Intro &amp; Setup'!CS25)</f>
        <v>87</v>
      </c>
      <c r="BR159" s="86">
        <f>IF('Intro &amp; Setup'!CT25="", "", 'Intro &amp; Setup'!CT25)</f>
        <v>52</v>
      </c>
      <c r="BS159" s="86">
        <f>IF('Intro &amp; Setup'!CU25="", "", 'Intro &amp; Setup'!CU25)</f>
        <v>55</v>
      </c>
      <c r="BT159" s="86">
        <f>IF('Intro &amp; Setup'!CV25="", "", 'Intro &amp; Setup'!CV25)</f>
        <v>4</v>
      </c>
      <c r="BU159" s="87">
        <f>IF('Intro &amp; Setup'!CW25="", "", 'Intro &amp; Setup'!CW25)</f>
        <v>99</v>
      </c>
      <c r="BV159" s="89">
        <f>IF('Intro &amp; Setup'!CX25="", "", 'Intro &amp; Setup'!CX25)</f>
        <v>11</v>
      </c>
      <c r="BX159" s="7">
        <f t="shared" si="84"/>
        <v>12</v>
      </c>
      <c r="CN159" s="7" t="e">
        <f ca="1">IF($BC158=1, "X", IF($CN158="X", IF(COUNTIF($CN$10:$CN158, "X")&gt;=6, "", "X"), ""))</f>
        <v>#VALUE!</v>
      </c>
      <c r="CO159" s="7" t="e">
        <f ca="1">IF($BC158=1, "X", IF($CO158="X", IF(COUNTIF($CO$10:$CO158, "X")&gt;=12, "", "X"), ""))</f>
        <v>#VALUE!</v>
      </c>
      <c r="CQ159" s="23" t="e">
        <f t="shared" ca="1" si="86"/>
        <v>#VALUE!</v>
      </c>
      <c r="CR159" s="20" t="e">
        <f t="shared" ca="1" si="88"/>
        <v>#VALUE!</v>
      </c>
      <c r="CS159" s="20" t="e">
        <f t="shared" ca="1" si="89"/>
        <v>#VALUE!</v>
      </c>
      <c r="CT159" s="20" t="e">
        <f t="shared" ca="1" si="90"/>
        <v>#VALUE!</v>
      </c>
      <c r="CU159" s="20" t="e">
        <f t="shared" ca="1" si="91"/>
        <v>#VALUE!</v>
      </c>
      <c r="CV159" s="20" t="e">
        <f t="shared" ca="1" si="92"/>
        <v>#VALUE!</v>
      </c>
      <c r="CW159" s="20" t="e">
        <f t="shared" ca="1" si="93"/>
        <v>#VALUE!</v>
      </c>
      <c r="CX159" s="18" t="e">
        <f t="shared" ca="1" si="94"/>
        <v>#VALUE!</v>
      </c>
      <c r="CZ159" s="23" t="e">
        <f t="shared" ca="1" si="87"/>
        <v>#VALUE!</v>
      </c>
      <c r="DA159" s="20" t="e">
        <f t="shared" ca="1" si="95"/>
        <v>#VALUE!</v>
      </c>
      <c r="DB159" s="20" t="e">
        <f t="shared" ca="1" si="96"/>
        <v>#VALUE!</v>
      </c>
      <c r="DC159" s="20" t="e">
        <f t="shared" ca="1" si="97"/>
        <v>#VALUE!</v>
      </c>
      <c r="DD159" s="20" t="e">
        <f t="shared" ca="1" si="98"/>
        <v>#VALUE!</v>
      </c>
      <c r="DE159" s="20" t="e">
        <f t="shared" ca="1" si="99"/>
        <v>#VALUE!</v>
      </c>
      <c r="DF159" s="20" t="e">
        <f t="shared" ca="1" si="100"/>
        <v>#VALUE!</v>
      </c>
      <c r="DG159" s="18" t="e">
        <f t="shared" ca="1" si="101"/>
        <v>#VALUE!</v>
      </c>
    </row>
    <row r="160" spans="53:111" hidden="1" x14ac:dyDescent="0.55000000000000004">
      <c r="BA160" s="15" t="e">
        <f t="shared" si="85"/>
        <v>#VALUE!</v>
      </c>
      <c r="BB160" s="7" t="e">
        <f t="shared" si="82"/>
        <v>#VALUE!</v>
      </c>
      <c r="BC160" s="18" t="e">
        <f t="shared" ca="1" si="83"/>
        <v>#VALUE!</v>
      </c>
      <c r="BE160" s="23">
        <f t="shared" si="75"/>
        <v>17</v>
      </c>
      <c r="BF160" s="20">
        <f t="shared" si="76"/>
        <v>12</v>
      </c>
      <c r="BG160" s="20">
        <f t="shared" si="74"/>
        <v>20</v>
      </c>
      <c r="BH160" s="20">
        <f t="shared" si="77"/>
        <v>10</v>
      </c>
      <c r="BI160" s="20">
        <f t="shared" si="78"/>
        <v>19</v>
      </c>
      <c r="BJ160" s="20">
        <f t="shared" si="79"/>
        <v>3</v>
      </c>
      <c r="BK160" s="20">
        <f t="shared" si="80"/>
        <v>2</v>
      </c>
      <c r="BL160" s="18">
        <f t="shared" si="81"/>
        <v>10</v>
      </c>
      <c r="BN160" s="85">
        <f>IF('Intro &amp; Setup'!CP26="", "", 'Intro &amp; Setup'!CP26)</f>
        <v>32</v>
      </c>
      <c r="BO160" s="86">
        <f>IF('Intro &amp; Setup'!CQ26="", "", 'Intro &amp; Setup'!CQ26)</f>
        <v>81</v>
      </c>
      <c r="BP160" s="86">
        <f>IF('Intro &amp; Setup'!CR26="", "", 'Intro &amp; Setup'!CR26)</f>
        <v>95</v>
      </c>
      <c r="BQ160" s="86">
        <f>IF('Intro &amp; Setup'!CS26="", "", 'Intro &amp; Setup'!CS26)</f>
        <v>14</v>
      </c>
      <c r="BR160" s="86">
        <f>IF('Intro &amp; Setup'!CT26="", "", 'Intro &amp; Setup'!CT26)</f>
        <v>31</v>
      </c>
      <c r="BS160" s="86">
        <f>IF('Intro &amp; Setup'!CU26="", "", 'Intro &amp; Setup'!CU26)</f>
        <v>58</v>
      </c>
      <c r="BT160" s="86">
        <f>IF('Intro &amp; Setup'!CV26="", "", 'Intro &amp; Setup'!CV26)</f>
        <v>78</v>
      </c>
      <c r="BU160" s="87">
        <f>IF('Intro &amp; Setup'!CW26="", "", 'Intro &amp; Setup'!CW26)</f>
        <v>47</v>
      </c>
      <c r="BV160" s="89">
        <f>IF('Intro &amp; Setup'!CX26="", "", 'Intro &amp; Setup'!CX26)</f>
        <v>53</v>
      </c>
      <c r="BX160" s="7">
        <f t="shared" si="84"/>
        <v>12</v>
      </c>
      <c r="CN160" s="7" t="e">
        <f ca="1">IF($BC159=1, "X", IF($CN159="X", IF(COUNTIF($CN$10:$CN159, "X")&gt;=6, "", "X"), ""))</f>
        <v>#VALUE!</v>
      </c>
      <c r="CO160" s="7" t="e">
        <f ca="1">IF($BC159=1, "X", IF($CO159="X", IF(COUNTIF($CO$10:$CO159, "X")&gt;=12, "", "X"), ""))</f>
        <v>#VALUE!</v>
      </c>
      <c r="CQ160" s="23" t="e">
        <f t="shared" ca="1" si="86"/>
        <v>#VALUE!</v>
      </c>
      <c r="CR160" s="20" t="e">
        <f t="shared" ca="1" si="88"/>
        <v>#VALUE!</v>
      </c>
      <c r="CS160" s="20" t="e">
        <f t="shared" ca="1" si="89"/>
        <v>#VALUE!</v>
      </c>
      <c r="CT160" s="20" t="e">
        <f t="shared" ca="1" si="90"/>
        <v>#VALUE!</v>
      </c>
      <c r="CU160" s="20" t="e">
        <f t="shared" ca="1" si="91"/>
        <v>#VALUE!</v>
      </c>
      <c r="CV160" s="20" t="e">
        <f t="shared" ca="1" si="92"/>
        <v>#VALUE!</v>
      </c>
      <c r="CW160" s="20" t="e">
        <f t="shared" ca="1" si="93"/>
        <v>#VALUE!</v>
      </c>
      <c r="CX160" s="18" t="e">
        <f t="shared" ca="1" si="94"/>
        <v>#VALUE!</v>
      </c>
      <c r="CZ160" s="23" t="e">
        <f t="shared" ca="1" si="87"/>
        <v>#VALUE!</v>
      </c>
      <c r="DA160" s="20" t="e">
        <f t="shared" ca="1" si="95"/>
        <v>#VALUE!</v>
      </c>
      <c r="DB160" s="20" t="e">
        <f t="shared" ca="1" si="96"/>
        <v>#VALUE!</v>
      </c>
      <c r="DC160" s="20" t="e">
        <f t="shared" ca="1" si="97"/>
        <v>#VALUE!</v>
      </c>
      <c r="DD160" s="20" t="e">
        <f t="shared" ca="1" si="98"/>
        <v>#VALUE!</v>
      </c>
      <c r="DE160" s="20" t="e">
        <f t="shared" ca="1" si="99"/>
        <v>#VALUE!</v>
      </c>
      <c r="DF160" s="20" t="e">
        <f t="shared" ca="1" si="100"/>
        <v>#VALUE!</v>
      </c>
      <c r="DG160" s="18" t="e">
        <f t="shared" ca="1" si="101"/>
        <v>#VALUE!</v>
      </c>
    </row>
    <row r="161" spans="53:111" hidden="1" x14ac:dyDescent="0.55000000000000004">
      <c r="BA161" s="15" t="e">
        <f t="shared" si="85"/>
        <v>#VALUE!</v>
      </c>
      <c r="BB161" s="7" t="e">
        <f t="shared" si="82"/>
        <v>#VALUE!</v>
      </c>
      <c r="BC161" s="18" t="e">
        <f t="shared" ca="1" si="83"/>
        <v>#VALUE!</v>
      </c>
      <c r="BE161" s="23">
        <f t="shared" si="75"/>
        <v>16</v>
      </c>
      <c r="BF161" s="20">
        <f t="shared" si="76"/>
        <v>14</v>
      </c>
      <c r="BG161" s="20">
        <f t="shared" si="74"/>
        <v>20</v>
      </c>
      <c r="BH161" s="20">
        <f t="shared" si="77"/>
        <v>9</v>
      </c>
      <c r="BI161" s="20">
        <f t="shared" si="78"/>
        <v>20</v>
      </c>
      <c r="BJ161" s="20">
        <f t="shared" si="79"/>
        <v>4</v>
      </c>
      <c r="BK161" s="20">
        <f t="shared" si="80"/>
        <v>2</v>
      </c>
      <c r="BL161" s="18">
        <f t="shared" si="81"/>
        <v>11</v>
      </c>
      <c r="BN161" s="85">
        <f>IF('Intro &amp; Setup'!CP27="", "", 'Intro &amp; Setup'!CP27)</f>
        <v>29</v>
      </c>
      <c r="BO161" s="86">
        <f>IF('Intro &amp; Setup'!CQ27="", "", 'Intro &amp; Setup'!CQ27)</f>
        <v>93</v>
      </c>
      <c r="BP161" s="86">
        <f>IF('Intro &amp; Setup'!CR27="", "", 'Intro &amp; Setup'!CR27)</f>
        <v>70</v>
      </c>
      <c r="BQ161" s="86">
        <f>IF('Intro &amp; Setup'!CS27="", "", 'Intro &amp; Setup'!CS27)</f>
        <v>36</v>
      </c>
      <c r="BR161" s="86">
        <f>IF('Intro &amp; Setup'!CT27="", "", 'Intro &amp; Setup'!CT27)</f>
        <v>97</v>
      </c>
      <c r="BS161" s="86">
        <f>IF('Intro &amp; Setup'!CU27="", "", 'Intro &amp; Setup'!CU27)</f>
        <v>81</v>
      </c>
      <c r="BT161" s="86">
        <f>IF('Intro &amp; Setup'!CV27="", "", 'Intro &amp; Setup'!CV27)</f>
        <v>46</v>
      </c>
      <c r="BU161" s="87">
        <f>IF('Intro &amp; Setup'!CW27="", "", 'Intro &amp; Setup'!CW27)</f>
        <v>85</v>
      </c>
      <c r="BV161" s="89">
        <f>IF('Intro &amp; Setup'!CX27="", "", 'Intro &amp; Setup'!CX27)</f>
        <v>3</v>
      </c>
      <c r="BX161" s="7">
        <f t="shared" si="84"/>
        <v>12</v>
      </c>
      <c r="CN161" s="7" t="e">
        <f ca="1">IF($BC160=1, "X", IF($CN160="X", IF(COUNTIF($CN$10:$CN160, "X")&gt;=6, "", "X"), ""))</f>
        <v>#VALUE!</v>
      </c>
      <c r="CO161" s="7" t="e">
        <f ca="1">IF($BC160=1, "X", IF($CO160="X", IF(COUNTIF($CO$10:$CO160, "X")&gt;=12, "", "X"), ""))</f>
        <v>#VALUE!</v>
      </c>
      <c r="CQ161" s="23" t="e">
        <f t="shared" ca="1" si="86"/>
        <v>#VALUE!</v>
      </c>
      <c r="CR161" s="20" t="e">
        <f t="shared" ca="1" si="88"/>
        <v>#VALUE!</v>
      </c>
      <c r="CS161" s="20" t="e">
        <f t="shared" ca="1" si="89"/>
        <v>#VALUE!</v>
      </c>
      <c r="CT161" s="20" t="e">
        <f t="shared" ca="1" si="90"/>
        <v>#VALUE!</v>
      </c>
      <c r="CU161" s="20" t="e">
        <f t="shared" ca="1" si="91"/>
        <v>#VALUE!</v>
      </c>
      <c r="CV161" s="20" t="e">
        <f t="shared" ca="1" si="92"/>
        <v>#VALUE!</v>
      </c>
      <c r="CW161" s="20" t="e">
        <f t="shared" ca="1" si="93"/>
        <v>#VALUE!</v>
      </c>
      <c r="CX161" s="18" t="e">
        <f t="shared" ca="1" si="94"/>
        <v>#VALUE!</v>
      </c>
      <c r="CZ161" s="23" t="e">
        <f t="shared" ca="1" si="87"/>
        <v>#VALUE!</v>
      </c>
      <c r="DA161" s="20" t="e">
        <f t="shared" ca="1" si="95"/>
        <v>#VALUE!</v>
      </c>
      <c r="DB161" s="20" t="e">
        <f t="shared" ca="1" si="96"/>
        <v>#VALUE!</v>
      </c>
      <c r="DC161" s="20" t="e">
        <f t="shared" ca="1" si="97"/>
        <v>#VALUE!</v>
      </c>
      <c r="DD161" s="20" t="e">
        <f t="shared" ca="1" si="98"/>
        <v>#VALUE!</v>
      </c>
      <c r="DE161" s="20" t="e">
        <f t="shared" ca="1" si="99"/>
        <v>#VALUE!</v>
      </c>
      <c r="DF161" s="20" t="e">
        <f t="shared" ca="1" si="100"/>
        <v>#VALUE!</v>
      </c>
      <c r="DG161" s="18" t="e">
        <f t="shared" ca="1" si="101"/>
        <v>#VALUE!</v>
      </c>
    </row>
    <row r="162" spans="53:111" hidden="1" x14ac:dyDescent="0.55000000000000004">
      <c r="BA162" s="15" t="e">
        <f t="shared" si="85"/>
        <v>#VALUE!</v>
      </c>
      <c r="BB162" s="7" t="e">
        <f t="shared" si="82"/>
        <v>#VALUE!</v>
      </c>
      <c r="BC162" s="18" t="e">
        <f t="shared" ca="1" si="83"/>
        <v>#VALUE!</v>
      </c>
      <c r="BE162" s="23">
        <f t="shared" si="75"/>
        <v>17</v>
      </c>
      <c r="BF162" s="20">
        <f t="shared" si="76"/>
        <v>13</v>
      </c>
      <c r="BG162" s="20">
        <f t="shared" si="74"/>
        <v>20</v>
      </c>
      <c r="BH162" s="20">
        <f t="shared" si="77"/>
        <v>8</v>
      </c>
      <c r="BI162" s="20">
        <f t="shared" si="78"/>
        <v>20</v>
      </c>
      <c r="BJ162" s="20">
        <f t="shared" si="79"/>
        <v>2</v>
      </c>
      <c r="BK162" s="20">
        <f t="shared" si="80"/>
        <v>1</v>
      </c>
      <c r="BL162" s="18">
        <f t="shared" si="81"/>
        <v>12</v>
      </c>
      <c r="BN162" s="85">
        <f>IF('Intro &amp; Setup'!CP28="", "", 'Intro &amp; Setup'!CP28)</f>
        <v>70</v>
      </c>
      <c r="BO162" s="86">
        <f>IF('Intro &amp; Setup'!CQ28="", "", 'Intro &amp; Setup'!CQ28)</f>
        <v>22</v>
      </c>
      <c r="BP162" s="86">
        <f>IF('Intro &amp; Setup'!CR28="", "", 'Intro &amp; Setup'!CR28)</f>
        <v>100</v>
      </c>
      <c r="BQ162" s="86">
        <f>IF('Intro &amp; Setup'!CS28="", "", 'Intro &amp; Setup'!CS28)</f>
        <v>37</v>
      </c>
      <c r="BR162" s="86">
        <f>IF('Intro &amp; Setup'!CT28="", "", 'Intro &amp; Setup'!CT28)</f>
        <v>98</v>
      </c>
      <c r="BS162" s="86">
        <f>IF('Intro &amp; Setup'!CU28="", "", 'Intro &amp; Setup'!CU28)</f>
        <v>8</v>
      </c>
      <c r="BT162" s="86">
        <f>IF('Intro &amp; Setup'!CV28="", "", 'Intro &amp; Setup'!CV28)</f>
        <v>27</v>
      </c>
      <c r="BU162" s="87">
        <f>IF('Intro &amp; Setup'!CW28="", "", 'Intro &amp; Setup'!CW28)</f>
        <v>81</v>
      </c>
      <c r="BV162" s="89">
        <f>IF('Intro &amp; Setup'!CX28="", "", 'Intro &amp; Setup'!CX28)</f>
        <v>85</v>
      </c>
      <c r="BX162" s="7">
        <f t="shared" si="84"/>
        <v>12</v>
      </c>
      <c r="CN162" s="7" t="e">
        <f ca="1">IF($BC161=1, "X", IF($CN161="X", IF(COUNTIF($CN$10:$CN161, "X")&gt;=6, "", "X"), ""))</f>
        <v>#VALUE!</v>
      </c>
      <c r="CO162" s="7" t="e">
        <f ca="1">IF($BC161=1, "X", IF($CO161="X", IF(COUNTIF($CO$10:$CO161, "X")&gt;=12, "", "X"), ""))</f>
        <v>#VALUE!</v>
      </c>
      <c r="CQ162" s="23" t="e">
        <f t="shared" ca="1" si="86"/>
        <v>#VALUE!</v>
      </c>
      <c r="CR162" s="20" t="e">
        <f t="shared" ca="1" si="88"/>
        <v>#VALUE!</v>
      </c>
      <c r="CS162" s="20" t="e">
        <f t="shared" ca="1" si="89"/>
        <v>#VALUE!</v>
      </c>
      <c r="CT162" s="20" t="e">
        <f t="shared" ca="1" si="90"/>
        <v>#VALUE!</v>
      </c>
      <c r="CU162" s="20" t="e">
        <f t="shared" ca="1" si="91"/>
        <v>#VALUE!</v>
      </c>
      <c r="CV162" s="20" t="e">
        <f t="shared" ca="1" si="92"/>
        <v>#VALUE!</v>
      </c>
      <c r="CW162" s="20" t="e">
        <f t="shared" ca="1" si="93"/>
        <v>#VALUE!</v>
      </c>
      <c r="CX162" s="18" t="e">
        <f t="shared" ca="1" si="94"/>
        <v>#VALUE!</v>
      </c>
      <c r="CZ162" s="23" t="e">
        <f t="shared" ca="1" si="87"/>
        <v>#VALUE!</v>
      </c>
      <c r="DA162" s="20" t="e">
        <f t="shared" ca="1" si="95"/>
        <v>#VALUE!</v>
      </c>
      <c r="DB162" s="20" t="e">
        <f t="shared" ca="1" si="96"/>
        <v>#VALUE!</v>
      </c>
      <c r="DC162" s="20" t="e">
        <f t="shared" ca="1" si="97"/>
        <v>#VALUE!</v>
      </c>
      <c r="DD162" s="20" t="e">
        <f t="shared" ca="1" si="98"/>
        <v>#VALUE!</v>
      </c>
      <c r="DE162" s="20" t="e">
        <f t="shared" ca="1" si="99"/>
        <v>#VALUE!</v>
      </c>
      <c r="DF162" s="20" t="e">
        <f t="shared" ca="1" si="100"/>
        <v>#VALUE!</v>
      </c>
      <c r="DG162" s="18" t="e">
        <f t="shared" ca="1" si="101"/>
        <v>#VALUE!</v>
      </c>
    </row>
    <row r="163" spans="53:111" hidden="1" x14ac:dyDescent="0.55000000000000004">
      <c r="BA163" s="15" t="e">
        <f t="shared" si="85"/>
        <v>#VALUE!</v>
      </c>
      <c r="BB163" s="7" t="e">
        <f t="shared" si="82"/>
        <v>#VALUE!</v>
      </c>
      <c r="BC163" s="18" t="e">
        <f t="shared" ca="1" si="83"/>
        <v>#VALUE!</v>
      </c>
      <c r="BE163" s="23">
        <f t="shared" si="75"/>
        <v>19</v>
      </c>
      <c r="BF163" s="20">
        <f t="shared" si="76"/>
        <v>14</v>
      </c>
      <c r="BG163" s="20">
        <f t="shared" si="74"/>
        <v>20</v>
      </c>
      <c r="BH163" s="20">
        <f t="shared" si="77"/>
        <v>7</v>
      </c>
      <c r="BI163" s="20">
        <f t="shared" si="78"/>
        <v>20</v>
      </c>
      <c r="BJ163" s="20">
        <f t="shared" si="79"/>
        <v>2</v>
      </c>
      <c r="BK163" s="20">
        <f t="shared" si="80"/>
        <v>1</v>
      </c>
      <c r="BL163" s="18">
        <f t="shared" si="81"/>
        <v>13</v>
      </c>
      <c r="BN163" s="85">
        <f>IF('Intro &amp; Setup'!CP29="", "", 'Intro &amp; Setup'!CP29)</f>
        <v>99</v>
      </c>
      <c r="BO163" s="86">
        <f>IF('Intro &amp; Setup'!CQ29="", "", 'Intro &amp; Setup'!CQ29)</f>
        <v>76</v>
      </c>
      <c r="BP163" s="86">
        <f>IF('Intro &amp; Setup'!CR29="", "", 'Intro &amp; Setup'!CR29)</f>
        <v>42</v>
      </c>
      <c r="BQ163" s="86">
        <f>IF('Intro &amp; Setup'!CS29="", "", 'Intro &amp; Setup'!CS29)</f>
        <v>21</v>
      </c>
      <c r="BR163" s="86">
        <f>IF('Intro &amp; Setup'!CT29="", "", 'Intro &amp; Setup'!CT29)</f>
        <v>72</v>
      </c>
      <c r="BS163" s="86">
        <f>IF('Intro &amp; Setup'!CU29="", "", 'Intro &amp; Setup'!CU29)</f>
        <v>63</v>
      </c>
      <c r="BT163" s="86">
        <f>IF('Intro &amp; Setup'!CV29="", "", 'Intro &amp; Setup'!CV29)</f>
        <v>48</v>
      </c>
      <c r="BU163" s="87">
        <f>IF('Intro &amp; Setup'!CW29="", "", 'Intro &amp; Setup'!CW29)</f>
        <v>83</v>
      </c>
      <c r="BV163" s="89">
        <f>IF('Intro &amp; Setup'!CX29="", "", 'Intro &amp; Setup'!CX29)</f>
        <v>41</v>
      </c>
      <c r="BX163" s="7">
        <f t="shared" si="84"/>
        <v>12</v>
      </c>
      <c r="CN163" s="7" t="e">
        <f ca="1">IF($BC162=1, "X", IF($CN162="X", IF(COUNTIF($CN$10:$CN162, "X")&gt;=6, "", "X"), ""))</f>
        <v>#VALUE!</v>
      </c>
      <c r="CO163" s="7" t="e">
        <f ca="1">IF($BC162=1, "X", IF($CO162="X", IF(COUNTIF($CO$10:$CO162, "X")&gt;=12, "", "X"), ""))</f>
        <v>#VALUE!</v>
      </c>
      <c r="CQ163" s="23" t="e">
        <f t="shared" ca="1" si="86"/>
        <v>#VALUE!</v>
      </c>
      <c r="CR163" s="20" t="e">
        <f t="shared" ca="1" si="88"/>
        <v>#VALUE!</v>
      </c>
      <c r="CS163" s="20" t="e">
        <f t="shared" ca="1" si="89"/>
        <v>#VALUE!</v>
      </c>
      <c r="CT163" s="20" t="e">
        <f t="shared" ca="1" si="90"/>
        <v>#VALUE!</v>
      </c>
      <c r="CU163" s="20" t="e">
        <f t="shared" ca="1" si="91"/>
        <v>#VALUE!</v>
      </c>
      <c r="CV163" s="20" t="e">
        <f t="shared" ca="1" si="92"/>
        <v>#VALUE!</v>
      </c>
      <c r="CW163" s="20" t="e">
        <f t="shared" ca="1" si="93"/>
        <v>#VALUE!</v>
      </c>
      <c r="CX163" s="18" t="e">
        <f t="shared" ca="1" si="94"/>
        <v>#VALUE!</v>
      </c>
      <c r="CZ163" s="23" t="e">
        <f t="shared" ca="1" si="87"/>
        <v>#VALUE!</v>
      </c>
      <c r="DA163" s="20" t="e">
        <f t="shared" ca="1" si="95"/>
        <v>#VALUE!</v>
      </c>
      <c r="DB163" s="20" t="e">
        <f t="shared" ca="1" si="96"/>
        <v>#VALUE!</v>
      </c>
      <c r="DC163" s="20" t="e">
        <f t="shared" ca="1" si="97"/>
        <v>#VALUE!</v>
      </c>
      <c r="DD163" s="20" t="e">
        <f t="shared" ca="1" si="98"/>
        <v>#VALUE!</v>
      </c>
      <c r="DE163" s="20" t="e">
        <f t="shared" ca="1" si="99"/>
        <v>#VALUE!</v>
      </c>
      <c r="DF163" s="20" t="e">
        <f t="shared" ca="1" si="100"/>
        <v>#VALUE!</v>
      </c>
      <c r="DG163" s="18" t="e">
        <f t="shared" ca="1" si="101"/>
        <v>#VALUE!</v>
      </c>
    </row>
    <row r="164" spans="53:111" hidden="1" x14ac:dyDescent="0.55000000000000004">
      <c r="BA164" s="15" t="e">
        <f t="shared" si="85"/>
        <v>#VALUE!</v>
      </c>
      <c r="BB164" s="7" t="e">
        <f t="shared" si="82"/>
        <v>#VALUE!</v>
      </c>
      <c r="BC164" s="18" t="e">
        <f t="shared" ca="1" si="83"/>
        <v>#VALUE!</v>
      </c>
      <c r="BE164" s="23">
        <f t="shared" si="75"/>
        <v>18</v>
      </c>
      <c r="BF164" s="20">
        <f t="shared" si="76"/>
        <v>13</v>
      </c>
      <c r="BG164" s="20">
        <f t="shared" si="74"/>
        <v>20</v>
      </c>
      <c r="BH164" s="20">
        <f t="shared" si="77"/>
        <v>7</v>
      </c>
      <c r="BI164" s="20">
        <f t="shared" si="78"/>
        <v>20</v>
      </c>
      <c r="BJ164" s="20">
        <f t="shared" si="79"/>
        <v>3</v>
      </c>
      <c r="BK164" s="20">
        <f t="shared" si="80"/>
        <v>1</v>
      </c>
      <c r="BL164" s="18">
        <f t="shared" si="81"/>
        <v>15</v>
      </c>
      <c r="BN164" s="85">
        <f>IF('Intro &amp; Setup'!CP30="", "", 'Intro &amp; Setup'!CP30)</f>
        <v>31</v>
      </c>
      <c r="BO164" s="86">
        <f>IF('Intro &amp; Setup'!CQ30="", "", 'Intro &amp; Setup'!CQ30)</f>
        <v>31</v>
      </c>
      <c r="BP164" s="86">
        <f>IF('Intro &amp; Setup'!CR30="", "", 'Intro &amp; Setup'!CR30)</f>
        <v>73</v>
      </c>
      <c r="BQ164" s="86">
        <f>IF('Intro &amp; Setup'!CS30="", "", 'Intro &amp; Setup'!CS30)</f>
        <v>51</v>
      </c>
      <c r="BR164" s="86">
        <f>IF('Intro &amp; Setup'!CT30="", "", 'Intro &amp; Setup'!CT30)</f>
        <v>93</v>
      </c>
      <c r="BS164" s="86">
        <f>IF('Intro &amp; Setup'!CU30="", "", 'Intro &amp; Setup'!CU30)</f>
        <v>64</v>
      </c>
      <c r="BT164" s="86">
        <f>IF('Intro &amp; Setup'!CV30="", "", 'Intro &amp; Setup'!CV30)</f>
        <v>13</v>
      </c>
      <c r="BU164" s="87">
        <f>IF('Intro &amp; Setup'!CW30="", "", 'Intro &amp; Setup'!CW30)</f>
        <v>91</v>
      </c>
      <c r="BV164" s="89">
        <f>IF('Intro &amp; Setup'!CX30="", "", 'Intro &amp; Setup'!CX30)</f>
        <v>64</v>
      </c>
      <c r="BX164" s="7">
        <f t="shared" si="84"/>
        <v>12</v>
      </c>
      <c r="CN164" s="7" t="e">
        <f ca="1">IF($BC163=1, "X", IF($CN163="X", IF(COUNTIF($CN$10:$CN163, "X")&gt;=6, "", "X"), ""))</f>
        <v>#VALUE!</v>
      </c>
      <c r="CO164" s="7" t="e">
        <f ca="1">IF($BC163=1, "X", IF($CO163="X", IF(COUNTIF($CO$10:$CO163, "X")&gt;=12, "", "X"), ""))</f>
        <v>#VALUE!</v>
      </c>
      <c r="CQ164" s="23" t="e">
        <f t="shared" ca="1" si="86"/>
        <v>#VALUE!</v>
      </c>
      <c r="CR164" s="20" t="e">
        <f t="shared" ca="1" si="88"/>
        <v>#VALUE!</v>
      </c>
      <c r="CS164" s="20" t="e">
        <f t="shared" ca="1" si="89"/>
        <v>#VALUE!</v>
      </c>
      <c r="CT164" s="20" t="e">
        <f t="shared" ca="1" si="90"/>
        <v>#VALUE!</v>
      </c>
      <c r="CU164" s="20" t="e">
        <f t="shared" ca="1" si="91"/>
        <v>#VALUE!</v>
      </c>
      <c r="CV164" s="20" t="e">
        <f t="shared" ca="1" si="92"/>
        <v>#VALUE!</v>
      </c>
      <c r="CW164" s="20" t="e">
        <f t="shared" ca="1" si="93"/>
        <v>#VALUE!</v>
      </c>
      <c r="CX164" s="18" t="e">
        <f t="shared" ca="1" si="94"/>
        <v>#VALUE!</v>
      </c>
      <c r="CZ164" s="23" t="e">
        <f t="shared" ca="1" si="87"/>
        <v>#VALUE!</v>
      </c>
      <c r="DA164" s="20" t="e">
        <f t="shared" ca="1" si="95"/>
        <v>#VALUE!</v>
      </c>
      <c r="DB164" s="20" t="e">
        <f t="shared" ca="1" si="96"/>
        <v>#VALUE!</v>
      </c>
      <c r="DC164" s="20" t="e">
        <f t="shared" ca="1" si="97"/>
        <v>#VALUE!</v>
      </c>
      <c r="DD164" s="20" t="e">
        <f t="shared" ca="1" si="98"/>
        <v>#VALUE!</v>
      </c>
      <c r="DE164" s="20" t="e">
        <f t="shared" ca="1" si="99"/>
        <v>#VALUE!</v>
      </c>
      <c r="DF164" s="20" t="e">
        <f t="shared" ca="1" si="100"/>
        <v>#VALUE!</v>
      </c>
      <c r="DG164" s="18" t="e">
        <f t="shared" ca="1" si="101"/>
        <v>#VALUE!</v>
      </c>
    </row>
    <row r="165" spans="53:111" hidden="1" x14ac:dyDescent="0.55000000000000004">
      <c r="BA165" s="15" t="e">
        <f t="shared" si="85"/>
        <v>#VALUE!</v>
      </c>
      <c r="BB165" s="7" t="e">
        <f t="shared" si="82"/>
        <v>#VALUE!</v>
      </c>
      <c r="BC165" s="18" t="e">
        <f t="shared" ca="1" si="83"/>
        <v>#VALUE!</v>
      </c>
      <c r="BE165" s="23">
        <f t="shared" si="75"/>
        <v>18</v>
      </c>
      <c r="BF165" s="20">
        <f t="shared" si="76"/>
        <v>15</v>
      </c>
      <c r="BG165" s="20">
        <f t="shared" si="74"/>
        <v>20</v>
      </c>
      <c r="BH165" s="20">
        <f t="shared" si="77"/>
        <v>9</v>
      </c>
      <c r="BI165" s="20">
        <f t="shared" si="78"/>
        <v>20</v>
      </c>
      <c r="BJ165" s="20">
        <f t="shared" si="79"/>
        <v>3</v>
      </c>
      <c r="BK165" s="20">
        <f t="shared" si="80"/>
        <v>1</v>
      </c>
      <c r="BL165" s="18">
        <f t="shared" si="81"/>
        <v>16</v>
      </c>
      <c r="BN165" s="85">
        <f>IF('Intro &amp; Setup'!CP31="", "", 'Intro &amp; Setup'!CP31)</f>
        <v>47</v>
      </c>
      <c r="BO165" s="86">
        <f>IF('Intro &amp; Setup'!CQ31="", "", 'Intro &amp; Setup'!CQ31)</f>
        <v>93</v>
      </c>
      <c r="BP165" s="86">
        <f>IF('Intro &amp; Setup'!CR31="", "", 'Intro &amp; Setup'!CR31)</f>
        <v>68</v>
      </c>
      <c r="BQ165" s="86">
        <f>IF('Intro &amp; Setup'!CS31="", "", 'Intro &amp; Setup'!CS31)</f>
        <v>93</v>
      </c>
      <c r="BR165" s="86">
        <f>IF('Intro &amp; Setup'!CT31="", "", 'Intro &amp; Setup'!CT31)</f>
        <v>88</v>
      </c>
      <c r="BS165" s="86">
        <f>IF('Intro &amp; Setup'!CU31="", "", 'Intro &amp; Setup'!CU31)</f>
        <v>55</v>
      </c>
      <c r="BT165" s="86">
        <f>IF('Intro &amp; Setup'!CV31="", "", 'Intro &amp; Setup'!CV31)</f>
        <v>27</v>
      </c>
      <c r="BU165" s="87">
        <f>IF('Intro &amp; Setup'!CW31="", "", 'Intro &amp; Setup'!CW31)</f>
        <v>78</v>
      </c>
      <c r="BV165" s="89">
        <f>IF('Intro &amp; Setup'!CX31="", "", 'Intro &amp; Setup'!CX31)</f>
        <v>25</v>
      </c>
      <c r="BX165" s="7">
        <f t="shared" si="84"/>
        <v>13</v>
      </c>
      <c r="CN165" s="7" t="e">
        <f ca="1">IF($BC164=1, "X", IF($CN164="X", IF(COUNTIF($CN$10:$CN164, "X")&gt;=6, "", "X"), ""))</f>
        <v>#VALUE!</v>
      </c>
      <c r="CO165" s="7" t="e">
        <f ca="1">IF($BC164=1, "X", IF($CO164="X", IF(COUNTIF($CO$10:$CO164, "X")&gt;=12, "", "X"), ""))</f>
        <v>#VALUE!</v>
      </c>
      <c r="CQ165" s="23" t="e">
        <f t="shared" ca="1" si="86"/>
        <v>#VALUE!</v>
      </c>
      <c r="CR165" s="20" t="e">
        <f t="shared" ca="1" si="88"/>
        <v>#VALUE!</v>
      </c>
      <c r="CS165" s="20" t="e">
        <f t="shared" ca="1" si="89"/>
        <v>#VALUE!</v>
      </c>
      <c r="CT165" s="20" t="e">
        <f t="shared" ca="1" si="90"/>
        <v>#VALUE!</v>
      </c>
      <c r="CU165" s="20" t="e">
        <f t="shared" ca="1" si="91"/>
        <v>#VALUE!</v>
      </c>
      <c r="CV165" s="20" t="e">
        <f t="shared" ca="1" si="92"/>
        <v>#VALUE!</v>
      </c>
      <c r="CW165" s="20" t="e">
        <f t="shared" ca="1" si="93"/>
        <v>#VALUE!</v>
      </c>
      <c r="CX165" s="18" t="e">
        <f t="shared" ca="1" si="94"/>
        <v>#VALUE!</v>
      </c>
      <c r="CZ165" s="23" t="e">
        <f t="shared" ca="1" si="87"/>
        <v>#VALUE!</v>
      </c>
      <c r="DA165" s="20" t="e">
        <f t="shared" ca="1" si="95"/>
        <v>#VALUE!</v>
      </c>
      <c r="DB165" s="20" t="e">
        <f t="shared" ca="1" si="96"/>
        <v>#VALUE!</v>
      </c>
      <c r="DC165" s="20" t="e">
        <f t="shared" ca="1" si="97"/>
        <v>#VALUE!</v>
      </c>
      <c r="DD165" s="20" t="e">
        <f t="shared" ca="1" si="98"/>
        <v>#VALUE!</v>
      </c>
      <c r="DE165" s="20" t="e">
        <f t="shared" ca="1" si="99"/>
        <v>#VALUE!</v>
      </c>
      <c r="DF165" s="20" t="e">
        <f t="shared" ca="1" si="100"/>
        <v>#VALUE!</v>
      </c>
      <c r="DG165" s="18" t="e">
        <f t="shared" ca="1" si="101"/>
        <v>#VALUE!</v>
      </c>
    </row>
    <row r="166" spans="53:111" hidden="1" x14ac:dyDescent="0.55000000000000004">
      <c r="BA166" s="15" t="e">
        <f t="shared" si="85"/>
        <v>#VALUE!</v>
      </c>
      <c r="BB166" s="7" t="e">
        <f t="shared" si="82"/>
        <v>#VALUE!</v>
      </c>
      <c r="BC166" s="18" t="e">
        <f t="shared" ca="1" si="83"/>
        <v>#VALUE!</v>
      </c>
      <c r="BE166" s="23">
        <f t="shared" si="75"/>
        <v>19</v>
      </c>
      <c r="BF166" s="20">
        <f t="shared" si="76"/>
        <v>15</v>
      </c>
      <c r="BG166" s="20">
        <f t="shared" si="74"/>
        <v>20</v>
      </c>
      <c r="BH166" s="20">
        <f t="shared" si="77"/>
        <v>10</v>
      </c>
      <c r="BI166" s="20">
        <f t="shared" si="78"/>
        <v>20</v>
      </c>
      <c r="BJ166" s="20">
        <f t="shared" si="79"/>
        <v>1</v>
      </c>
      <c r="BK166" s="20">
        <f t="shared" si="80"/>
        <v>1</v>
      </c>
      <c r="BL166" s="18">
        <f t="shared" si="81"/>
        <v>15</v>
      </c>
      <c r="BN166" s="85">
        <f>IF('Intro &amp; Setup'!CP32="", "", 'Intro &amp; Setup'!CP32)</f>
        <v>68</v>
      </c>
      <c r="BO166" s="86">
        <f>IF('Intro &amp; Setup'!CQ32="", "", 'Intro &amp; Setup'!CQ32)</f>
        <v>46</v>
      </c>
      <c r="BP166" s="86">
        <f>IF('Intro &amp; Setup'!CR32="", "", 'Intro &amp; Setup'!CR32)</f>
        <v>61</v>
      </c>
      <c r="BQ166" s="86">
        <f>IF('Intro &amp; Setup'!CS32="", "", 'Intro &amp; Setup'!CS32)</f>
        <v>80</v>
      </c>
      <c r="BR166" s="86">
        <f>IF('Intro &amp; Setup'!CT32="", "", 'Intro &amp; Setup'!CT32)</f>
        <v>66</v>
      </c>
      <c r="BS166" s="86">
        <f>IF('Intro &amp; Setup'!CU32="", "", 'Intro &amp; Setup'!CU32)</f>
        <v>2</v>
      </c>
      <c r="BT166" s="86">
        <f>IF('Intro &amp; Setup'!CV32="", "", 'Intro &amp; Setup'!CV32)</f>
        <v>61</v>
      </c>
      <c r="BU166" s="87">
        <f>IF('Intro &amp; Setup'!CW32="", "", 'Intro &amp; Setup'!CW32)</f>
        <v>23</v>
      </c>
      <c r="BV166" s="89">
        <f>IF('Intro &amp; Setup'!CX32="", "", 'Intro &amp; Setup'!CX32)</f>
        <v>73</v>
      </c>
      <c r="BX166" s="7">
        <f t="shared" si="84"/>
        <v>13</v>
      </c>
      <c r="CN166" s="7" t="e">
        <f ca="1">IF($BC165=1, "X", IF($CN165="X", IF(COUNTIF($CN$10:$CN165, "X")&gt;=6, "", "X"), ""))</f>
        <v>#VALUE!</v>
      </c>
      <c r="CO166" s="7" t="e">
        <f ca="1">IF($BC165=1, "X", IF($CO165="X", IF(COUNTIF($CO$10:$CO165, "X")&gt;=12, "", "X"), ""))</f>
        <v>#VALUE!</v>
      </c>
      <c r="CQ166" s="23" t="e">
        <f t="shared" ca="1" si="86"/>
        <v>#VALUE!</v>
      </c>
      <c r="CR166" s="20" t="e">
        <f t="shared" ca="1" si="88"/>
        <v>#VALUE!</v>
      </c>
      <c r="CS166" s="20" t="e">
        <f t="shared" ca="1" si="89"/>
        <v>#VALUE!</v>
      </c>
      <c r="CT166" s="20" t="e">
        <f t="shared" ca="1" si="90"/>
        <v>#VALUE!</v>
      </c>
      <c r="CU166" s="20" t="e">
        <f t="shared" ca="1" si="91"/>
        <v>#VALUE!</v>
      </c>
      <c r="CV166" s="20" t="e">
        <f t="shared" ca="1" si="92"/>
        <v>#VALUE!</v>
      </c>
      <c r="CW166" s="20" t="e">
        <f t="shared" ca="1" si="93"/>
        <v>#VALUE!</v>
      </c>
      <c r="CX166" s="18" t="e">
        <f t="shared" ca="1" si="94"/>
        <v>#VALUE!</v>
      </c>
      <c r="CZ166" s="23" t="e">
        <f t="shared" ca="1" si="87"/>
        <v>#VALUE!</v>
      </c>
      <c r="DA166" s="20" t="e">
        <f t="shared" ca="1" si="95"/>
        <v>#VALUE!</v>
      </c>
      <c r="DB166" s="20" t="e">
        <f t="shared" ca="1" si="96"/>
        <v>#VALUE!</v>
      </c>
      <c r="DC166" s="20" t="e">
        <f t="shared" ca="1" si="97"/>
        <v>#VALUE!</v>
      </c>
      <c r="DD166" s="20" t="e">
        <f t="shared" ca="1" si="98"/>
        <v>#VALUE!</v>
      </c>
      <c r="DE166" s="20" t="e">
        <f t="shared" ca="1" si="99"/>
        <v>#VALUE!</v>
      </c>
      <c r="DF166" s="20" t="e">
        <f t="shared" ca="1" si="100"/>
        <v>#VALUE!</v>
      </c>
      <c r="DG166" s="18" t="e">
        <f t="shared" ca="1" si="101"/>
        <v>#VALUE!</v>
      </c>
    </row>
    <row r="167" spans="53:111" hidden="1" x14ac:dyDescent="0.55000000000000004">
      <c r="BA167" s="15" t="e">
        <f t="shared" si="85"/>
        <v>#VALUE!</v>
      </c>
      <c r="BB167" s="7" t="e">
        <f t="shared" si="82"/>
        <v>#VALUE!</v>
      </c>
      <c r="BC167" s="18" t="e">
        <f t="shared" ca="1" si="83"/>
        <v>#VALUE!</v>
      </c>
      <c r="BE167" s="23">
        <f t="shared" si="75"/>
        <v>18</v>
      </c>
      <c r="BF167" s="20">
        <f t="shared" si="76"/>
        <v>17</v>
      </c>
      <c r="BG167" s="20">
        <f t="shared" si="74"/>
        <v>20</v>
      </c>
      <c r="BH167" s="20">
        <f t="shared" si="77"/>
        <v>10</v>
      </c>
      <c r="BI167" s="20">
        <f t="shared" si="78"/>
        <v>20</v>
      </c>
      <c r="BJ167" s="20">
        <f t="shared" si="79"/>
        <v>2</v>
      </c>
      <c r="BK167" s="20">
        <f t="shared" si="80"/>
        <v>1</v>
      </c>
      <c r="BL167" s="18">
        <f t="shared" si="81"/>
        <v>13</v>
      </c>
      <c r="BN167" s="85">
        <f>IF('Intro &amp; Setup'!CP33="", "", 'Intro &amp; Setup'!CP33)</f>
        <v>34</v>
      </c>
      <c r="BO167" s="86">
        <f>IF('Intro &amp; Setup'!CQ33="", "", 'Intro &amp; Setup'!CQ33)</f>
        <v>94</v>
      </c>
      <c r="BP167" s="86">
        <f>IF('Intro &amp; Setup'!CR33="", "", 'Intro &amp; Setup'!CR33)</f>
        <v>76</v>
      </c>
      <c r="BQ167" s="86">
        <f>IF('Intro &amp; Setup'!CS33="", "", 'Intro &amp; Setup'!CS33)</f>
        <v>39</v>
      </c>
      <c r="BR167" s="86">
        <f>IF('Intro &amp; Setup'!CT33="", "", 'Intro &amp; Setup'!CT33)</f>
        <v>39</v>
      </c>
      <c r="BS167" s="86">
        <f>IF('Intro &amp; Setup'!CU33="", "", 'Intro &amp; Setup'!CU33)</f>
        <v>77</v>
      </c>
      <c r="BT167" s="86">
        <f>IF('Intro &amp; Setup'!CV33="", "", 'Intro &amp; Setup'!CV33)</f>
        <v>19</v>
      </c>
      <c r="BU167" s="87">
        <f>IF('Intro &amp; Setup'!CW33="", "", 'Intro &amp; Setup'!CW33)</f>
        <v>3</v>
      </c>
      <c r="BV167" s="89">
        <f>IF('Intro &amp; Setup'!CX33="", "", 'Intro &amp; Setup'!CX33)</f>
        <v>1</v>
      </c>
      <c r="BX167" s="7">
        <f t="shared" si="84"/>
        <v>13</v>
      </c>
      <c r="CN167" s="7" t="e">
        <f ca="1">IF($BC166=1, "X", IF($CN166="X", IF(COUNTIF($CN$10:$CN166, "X")&gt;=6, "", "X"), ""))</f>
        <v>#VALUE!</v>
      </c>
      <c r="CO167" s="7" t="e">
        <f ca="1">IF($BC166=1, "X", IF($CO166="X", IF(COUNTIF($CO$10:$CO166, "X")&gt;=12, "", "X"), ""))</f>
        <v>#VALUE!</v>
      </c>
      <c r="CQ167" s="23" t="e">
        <f t="shared" ca="1" si="86"/>
        <v>#VALUE!</v>
      </c>
      <c r="CR167" s="20" t="e">
        <f t="shared" ca="1" si="88"/>
        <v>#VALUE!</v>
      </c>
      <c r="CS167" s="20" t="e">
        <f t="shared" ca="1" si="89"/>
        <v>#VALUE!</v>
      </c>
      <c r="CT167" s="20" t="e">
        <f t="shared" ca="1" si="90"/>
        <v>#VALUE!</v>
      </c>
      <c r="CU167" s="20" t="e">
        <f t="shared" ca="1" si="91"/>
        <v>#VALUE!</v>
      </c>
      <c r="CV167" s="20" t="e">
        <f t="shared" ca="1" si="92"/>
        <v>#VALUE!</v>
      </c>
      <c r="CW167" s="20" t="e">
        <f t="shared" ca="1" si="93"/>
        <v>#VALUE!</v>
      </c>
      <c r="CX167" s="18" t="e">
        <f t="shared" ca="1" si="94"/>
        <v>#VALUE!</v>
      </c>
      <c r="CZ167" s="23" t="e">
        <f t="shared" ca="1" si="87"/>
        <v>#VALUE!</v>
      </c>
      <c r="DA167" s="20" t="e">
        <f t="shared" ca="1" si="95"/>
        <v>#VALUE!</v>
      </c>
      <c r="DB167" s="20" t="e">
        <f t="shared" ca="1" si="96"/>
        <v>#VALUE!</v>
      </c>
      <c r="DC167" s="20" t="e">
        <f t="shared" ca="1" si="97"/>
        <v>#VALUE!</v>
      </c>
      <c r="DD167" s="20" t="e">
        <f t="shared" ca="1" si="98"/>
        <v>#VALUE!</v>
      </c>
      <c r="DE167" s="20" t="e">
        <f t="shared" ca="1" si="99"/>
        <v>#VALUE!</v>
      </c>
      <c r="DF167" s="20" t="e">
        <f t="shared" ca="1" si="100"/>
        <v>#VALUE!</v>
      </c>
      <c r="DG167" s="18" t="e">
        <f t="shared" ca="1" si="101"/>
        <v>#VALUE!</v>
      </c>
    </row>
    <row r="168" spans="53:111" hidden="1" x14ac:dyDescent="0.55000000000000004">
      <c r="BA168" s="15" t="e">
        <f t="shared" si="85"/>
        <v>#VALUE!</v>
      </c>
      <c r="BB168" s="7" t="e">
        <f t="shared" si="82"/>
        <v>#VALUE!</v>
      </c>
      <c r="BC168" s="18" t="e">
        <f t="shared" ca="1" si="83"/>
        <v>#VALUE!</v>
      </c>
      <c r="BE168" s="23">
        <f t="shared" si="75"/>
        <v>16</v>
      </c>
      <c r="BF168" s="20">
        <f t="shared" si="76"/>
        <v>15</v>
      </c>
      <c r="BG168" s="20">
        <f t="shared" ref="BG168:BG178" si="102">IF(BP168=$BE$5, IF(MIN($BE167:$BL167)=1, 1, MIN($BE167:$BL167)-1), IF(BP168&lt;=$BF$5, IF(BG167+$BF$4&lt;1, 1, BG167+$BF$4), IF(BP168&lt;=$BG$5, IF(BG167+$BG$4&lt;1, 1, BG167+$BG$4), IF(BP168&lt;=$BH$5, BG167+$BH$4, IF(BP168&lt;=$BI$5, IF(BG167+$BI$4&gt;20, 20, BG167+$BI$4), IF(BP168&lt;=$BJ$5, IF(BG167+$BJ$4&gt;20, 20, BG167+$BJ$4), IF(BP168&lt;=$BK$5, IF(MAX($BE167:$BL167)=20, 20, MAX($BE167:$BL167)+1), "")))))))</f>
        <v>19</v>
      </c>
      <c r="BH168" s="20">
        <f t="shared" si="77"/>
        <v>9</v>
      </c>
      <c r="BI168" s="20">
        <f t="shared" si="78"/>
        <v>19</v>
      </c>
      <c r="BJ168" s="20">
        <f t="shared" si="79"/>
        <v>1</v>
      </c>
      <c r="BK168" s="20">
        <f t="shared" si="80"/>
        <v>1</v>
      </c>
      <c r="BL168" s="18">
        <f t="shared" si="81"/>
        <v>14</v>
      </c>
      <c r="BN168" s="85">
        <f>IF('Intro &amp; Setup'!CP34="", "", 'Intro &amp; Setup'!CP34)</f>
        <v>10</v>
      </c>
      <c r="BO168" s="86">
        <f>IF('Intro &amp; Setup'!CQ34="", "", 'Intro &amp; Setup'!CQ34)</f>
        <v>3</v>
      </c>
      <c r="BP168" s="86">
        <f>IF('Intro &amp; Setup'!CR34="", "", 'Intro &amp; Setup'!CR34)</f>
        <v>37</v>
      </c>
      <c r="BQ168" s="86">
        <f>IF('Intro &amp; Setup'!CS34="", "", 'Intro &amp; Setup'!CS34)</f>
        <v>31</v>
      </c>
      <c r="BR168" s="86">
        <f>IF('Intro &amp; Setup'!CT34="", "", 'Intro &amp; Setup'!CT34)</f>
        <v>20</v>
      </c>
      <c r="BS168" s="86">
        <f>IF('Intro &amp; Setup'!CU34="", "", 'Intro &amp; Setup'!CU34)</f>
        <v>35</v>
      </c>
      <c r="BT168" s="86">
        <f>IF('Intro &amp; Setup'!CV34="", "", 'Intro &amp; Setup'!CV34)</f>
        <v>43</v>
      </c>
      <c r="BU168" s="87">
        <f>IF('Intro &amp; Setup'!CW34="", "", 'Intro &amp; Setup'!CW34)</f>
        <v>83</v>
      </c>
      <c r="BV168" s="89">
        <f>IF('Intro &amp; Setup'!CX34="", "", 'Intro &amp; Setup'!CX34)</f>
        <v>60</v>
      </c>
      <c r="BX168" s="7">
        <f t="shared" si="84"/>
        <v>12</v>
      </c>
      <c r="CN168" s="7" t="e">
        <f ca="1">IF($BC167=1, "X", IF($CN167="X", IF(COUNTIF($CN$10:$CN167, "X")&gt;=6, "", "X"), ""))</f>
        <v>#VALUE!</v>
      </c>
      <c r="CO168" s="7" t="e">
        <f ca="1">IF($BC167=1, "X", IF($CO167="X", IF(COUNTIF($CO$10:$CO167, "X")&gt;=12, "", "X"), ""))</f>
        <v>#VALUE!</v>
      </c>
      <c r="CQ168" s="23" t="e">
        <f t="shared" ca="1" si="86"/>
        <v>#VALUE!</v>
      </c>
      <c r="CR168" s="20" t="e">
        <f t="shared" ca="1" si="88"/>
        <v>#VALUE!</v>
      </c>
      <c r="CS168" s="20" t="e">
        <f t="shared" ca="1" si="89"/>
        <v>#VALUE!</v>
      </c>
      <c r="CT168" s="20" t="e">
        <f t="shared" ca="1" si="90"/>
        <v>#VALUE!</v>
      </c>
      <c r="CU168" s="20" t="e">
        <f t="shared" ca="1" si="91"/>
        <v>#VALUE!</v>
      </c>
      <c r="CV168" s="20" t="e">
        <f t="shared" ca="1" si="92"/>
        <v>#VALUE!</v>
      </c>
      <c r="CW168" s="20" t="e">
        <f t="shared" ca="1" si="93"/>
        <v>#VALUE!</v>
      </c>
      <c r="CX168" s="18" t="e">
        <f t="shared" ca="1" si="94"/>
        <v>#VALUE!</v>
      </c>
      <c r="CZ168" s="23" t="e">
        <f t="shared" ca="1" si="87"/>
        <v>#VALUE!</v>
      </c>
      <c r="DA168" s="20" t="e">
        <f t="shared" ca="1" si="95"/>
        <v>#VALUE!</v>
      </c>
      <c r="DB168" s="20" t="e">
        <f t="shared" ca="1" si="96"/>
        <v>#VALUE!</v>
      </c>
      <c r="DC168" s="20" t="e">
        <f t="shared" ca="1" si="97"/>
        <v>#VALUE!</v>
      </c>
      <c r="DD168" s="20" t="e">
        <f t="shared" ca="1" si="98"/>
        <v>#VALUE!</v>
      </c>
      <c r="DE168" s="20" t="e">
        <f t="shared" ca="1" si="99"/>
        <v>#VALUE!</v>
      </c>
      <c r="DF168" s="20" t="e">
        <f t="shared" ca="1" si="100"/>
        <v>#VALUE!</v>
      </c>
      <c r="DG168" s="18" t="e">
        <f t="shared" ca="1" si="101"/>
        <v>#VALUE!</v>
      </c>
    </row>
    <row r="169" spans="53:111" hidden="1" x14ac:dyDescent="0.55000000000000004">
      <c r="BA169" s="15" t="e">
        <f t="shared" si="85"/>
        <v>#VALUE!</v>
      </c>
      <c r="BB169" s="7" t="e">
        <f t="shared" si="82"/>
        <v>#VALUE!</v>
      </c>
      <c r="BC169" s="18" t="e">
        <f t="shared" ca="1" si="83"/>
        <v>#VALUE!</v>
      </c>
      <c r="BE169" s="23">
        <f t="shared" si="75"/>
        <v>15</v>
      </c>
      <c r="BF169" s="20">
        <f t="shared" si="76"/>
        <v>17</v>
      </c>
      <c r="BG169" s="20">
        <f t="shared" si="102"/>
        <v>19</v>
      </c>
      <c r="BH169" s="20">
        <f t="shared" si="77"/>
        <v>10</v>
      </c>
      <c r="BI169" s="20">
        <f t="shared" si="78"/>
        <v>18</v>
      </c>
      <c r="BJ169" s="20">
        <f t="shared" si="79"/>
        <v>1</v>
      </c>
      <c r="BK169" s="20">
        <f t="shared" si="80"/>
        <v>1</v>
      </c>
      <c r="BL169" s="18">
        <f t="shared" si="81"/>
        <v>15</v>
      </c>
      <c r="BN169" s="85">
        <f>IF('Intro &amp; Setup'!CP35="", "", 'Intro &amp; Setup'!CP35)</f>
        <v>15</v>
      </c>
      <c r="BO169" s="86">
        <f>IF('Intro &amp; Setup'!CQ35="", "", 'Intro &amp; Setup'!CQ35)</f>
        <v>94</v>
      </c>
      <c r="BP169" s="86">
        <f>IF('Intro &amp; Setup'!CR35="", "", 'Intro &amp; Setup'!CR35)</f>
        <v>40</v>
      </c>
      <c r="BQ169" s="86">
        <f>IF('Intro &amp; Setup'!CS35="", "", 'Intro &amp; Setup'!CS35)</f>
        <v>68</v>
      </c>
      <c r="BR169" s="86">
        <f>IF('Intro &amp; Setup'!CT35="", "", 'Intro &amp; Setup'!CT35)</f>
        <v>12</v>
      </c>
      <c r="BS169" s="86">
        <f>IF('Intro &amp; Setup'!CU35="", "", 'Intro &amp; Setup'!CU35)</f>
        <v>53</v>
      </c>
      <c r="BT169" s="86">
        <f>IF('Intro &amp; Setup'!CV35="", "", 'Intro &amp; Setup'!CV35)</f>
        <v>51</v>
      </c>
      <c r="BU169" s="87">
        <f>IF('Intro &amp; Setup'!CW35="", "", 'Intro &amp; Setup'!CW35)</f>
        <v>83</v>
      </c>
      <c r="BV169" s="89">
        <f>IF('Intro &amp; Setup'!CX35="", "", 'Intro &amp; Setup'!CX35)</f>
        <v>73</v>
      </c>
      <c r="BX169" s="7">
        <f t="shared" si="84"/>
        <v>12</v>
      </c>
      <c r="CN169" s="7" t="e">
        <f ca="1">IF($BC168=1, "X", IF($CN168="X", IF(COUNTIF($CN$10:$CN168, "X")&gt;=6, "", "X"), ""))</f>
        <v>#VALUE!</v>
      </c>
      <c r="CO169" s="7" t="e">
        <f ca="1">IF($BC168=1, "X", IF($CO168="X", IF(COUNTIF($CO$10:$CO168, "X")&gt;=12, "", "X"), ""))</f>
        <v>#VALUE!</v>
      </c>
      <c r="CQ169" s="23" t="e">
        <f t="shared" ca="1" si="86"/>
        <v>#VALUE!</v>
      </c>
      <c r="CR169" s="20" t="e">
        <f t="shared" ca="1" si="88"/>
        <v>#VALUE!</v>
      </c>
      <c r="CS169" s="20" t="e">
        <f t="shared" ca="1" si="89"/>
        <v>#VALUE!</v>
      </c>
      <c r="CT169" s="20" t="e">
        <f t="shared" ca="1" si="90"/>
        <v>#VALUE!</v>
      </c>
      <c r="CU169" s="20" t="e">
        <f t="shared" ca="1" si="91"/>
        <v>#VALUE!</v>
      </c>
      <c r="CV169" s="20" t="e">
        <f t="shared" ca="1" si="92"/>
        <v>#VALUE!</v>
      </c>
      <c r="CW169" s="20" t="e">
        <f t="shared" ca="1" si="93"/>
        <v>#VALUE!</v>
      </c>
      <c r="CX169" s="18" t="e">
        <f t="shared" ca="1" si="94"/>
        <v>#VALUE!</v>
      </c>
      <c r="CZ169" s="23" t="e">
        <f t="shared" ca="1" si="87"/>
        <v>#VALUE!</v>
      </c>
      <c r="DA169" s="20" t="e">
        <f t="shared" ca="1" si="95"/>
        <v>#VALUE!</v>
      </c>
      <c r="DB169" s="20" t="e">
        <f t="shared" ca="1" si="96"/>
        <v>#VALUE!</v>
      </c>
      <c r="DC169" s="20" t="e">
        <f t="shared" ca="1" si="97"/>
        <v>#VALUE!</v>
      </c>
      <c r="DD169" s="20" t="e">
        <f t="shared" ca="1" si="98"/>
        <v>#VALUE!</v>
      </c>
      <c r="DE169" s="20" t="e">
        <f t="shared" ca="1" si="99"/>
        <v>#VALUE!</v>
      </c>
      <c r="DF169" s="20" t="e">
        <f t="shared" ca="1" si="100"/>
        <v>#VALUE!</v>
      </c>
      <c r="DG169" s="18" t="e">
        <f t="shared" ca="1" si="101"/>
        <v>#VALUE!</v>
      </c>
    </row>
    <row r="170" spans="53:111" hidden="1" x14ac:dyDescent="0.55000000000000004">
      <c r="BA170" s="15" t="e">
        <f t="shared" si="85"/>
        <v>#VALUE!</v>
      </c>
      <c r="BB170" s="7" t="e">
        <f t="shared" si="82"/>
        <v>#VALUE!</v>
      </c>
      <c r="BC170" s="18" t="e">
        <f t="shared" ca="1" si="83"/>
        <v>#VALUE!</v>
      </c>
      <c r="BE170" s="23">
        <f t="shared" si="75"/>
        <v>15</v>
      </c>
      <c r="BF170" s="20">
        <f t="shared" si="76"/>
        <v>17</v>
      </c>
      <c r="BG170" s="20">
        <f t="shared" si="102"/>
        <v>20</v>
      </c>
      <c r="BH170" s="20">
        <f t="shared" si="77"/>
        <v>12</v>
      </c>
      <c r="BI170" s="20">
        <f t="shared" si="78"/>
        <v>19</v>
      </c>
      <c r="BJ170" s="20">
        <f t="shared" si="79"/>
        <v>2</v>
      </c>
      <c r="BK170" s="20">
        <f t="shared" si="80"/>
        <v>1</v>
      </c>
      <c r="BL170" s="18">
        <f t="shared" si="81"/>
        <v>14</v>
      </c>
      <c r="BN170" s="85">
        <f>IF('Intro &amp; Setup'!CP36="", "", 'Intro &amp; Setup'!CP36)</f>
        <v>46</v>
      </c>
      <c r="BO170" s="86">
        <f>IF('Intro &amp; Setup'!CQ36="", "", 'Intro &amp; Setup'!CQ36)</f>
        <v>58</v>
      </c>
      <c r="BP170" s="86">
        <f>IF('Intro &amp; Setup'!CR36="", "", 'Intro &amp; Setup'!CR36)</f>
        <v>96</v>
      </c>
      <c r="BQ170" s="86">
        <f>IF('Intro &amp; Setup'!CS36="", "", 'Intro &amp; Setup'!CS36)</f>
        <v>93</v>
      </c>
      <c r="BR170" s="86">
        <f>IF('Intro &amp; Setup'!CT36="", "", 'Intro &amp; Setup'!CT36)</f>
        <v>81</v>
      </c>
      <c r="BS170" s="86">
        <f>IF('Intro &amp; Setup'!CU36="", "", 'Intro &amp; Setup'!CU36)</f>
        <v>79</v>
      </c>
      <c r="BT170" s="86">
        <f>IF('Intro &amp; Setup'!CV36="", "", 'Intro &amp; Setup'!CV36)</f>
        <v>40</v>
      </c>
      <c r="BU170" s="87">
        <f>IF('Intro &amp; Setup'!CW36="", "", 'Intro &amp; Setup'!CW36)</f>
        <v>27</v>
      </c>
      <c r="BV170" s="89">
        <f>IF('Intro &amp; Setup'!CX36="", "", 'Intro &amp; Setup'!CX36)</f>
        <v>18</v>
      </c>
      <c r="BX170" s="7">
        <f t="shared" si="84"/>
        <v>13</v>
      </c>
      <c r="CN170" s="7" t="e">
        <f ca="1">IF($BC169=1, "X", IF($CN169="X", IF(COUNTIF($CN$10:$CN169, "X")&gt;=6, "", "X"), ""))</f>
        <v>#VALUE!</v>
      </c>
      <c r="CO170" s="7" t="e">
        <f ca="1">IF($BC169=1, "X", IF($CO169="X", IF(COUNTIF($CO$10:$CO169, "X")&gt;=12, "", "X"), ""))</f>
        <v>#VALUE!</v>
      </c>
      <c r="CQ170" s="23" t="e">
        <f t="shared" ca="1" si="86"/>
        <v>#VALUE!</v>
      </c>
      <c r="CR170" s="20" t="e">
        <f t="shared" ca="1" si="88"/>
        <v>#VALUE!</v>
      </c>
      <c r="CS170" s="20" t="e">
        <f t="shared" ca="1" si="89"/>
        <v>#VALUE!</v>
      </c>
      <c r="CT170" s="20" t="e">
        <f t="shared" ca="1" si="90"/>
        <v>#VALUE!</v>
      </c>
      <c r="CU170" s="20" t="e">
        <f t="shared" ca="1" si="91"/>
        <v>#VALUE!</v>
      </c>
      <c r="CV170" s="20" t="e">
        <f t="shared" ca="1" si="92"/>
        <v>#VALUE!</v>
      </c>
      <c r="CW170" s="20" t="e">
        <f t="shared" ca="1" si="93"/>
        <v>#VALUE!</v>
      </c>
      <c r="CX170" s="18" t="e">
        <f t="shared" ca="1" si="94"/>
        <v>#VALUE!</v>
      </c>
      <c r="CZ170" s="23" t="e">
        <f t="shared" ca="1" si="87"/>
        <v>#VALUE!</v>
      </c>
      <c r="DA170" s="20" t="e">
        <f t="shared" ca="1" si="95"/>
        <v>#VALUE!</v>
      </c>
      <c r="DB170" s="20" t="e">
        <f t="shared" ca="1" si="96"/>
        <v>#VALUE!</v>
      </c>
      <c r="DC170" s="20" t="e">
        <f t="shared" ca="1" si="97"/>
        <v>#VALUE!</v>
      </c>
      <c r="DD170" s="20" t="e">
        <f t="shared" ca="1" si="98"/>
        <v>#VALUE!</v>
      </c>
      <c r="DE170" s="20" t="e">
        <f t="shared" ca="1" si="99"/>
        <v>#VALUE!</v>
      </c>
      <c r="DF170" s="20" t="e">
        <f t="shared" ca="1" si="100"/>
        <v>#VALUE!</v>
      </c>
      <c r="DG170" s="18" t="e">
        <f t="shared" ca="1" si="101"/>
        <v>#VALUE!</v>
      </c>
    </row>
    <row r="171" spans="53:111" hidden="1" x14ac:dyDescent="0.55000000000000004">
      <c r="BA171" s="15" t="e">
        <f t="shared" si="85"/>
        <v>#VALUE!</v>
      </c>
      <c r="BB171" s="7" t="e">
        <f t="shared" si="82"/>
        <v>#VALUE!</v>
      </c>
      <c r="BC171" s="18" t="e">
        <f t="shared" ca="1" si="83"/>
        <v>#VALUE!</v>
      </c>
      <c r="BE171" s="23">
        <f t="shared" si="75"/>
        <v>14</v>
      </c>
      <c r="BF171" s="20">
        <f t="shared" si="76"/>
        <v>17</v>
      </c>
      <c r="BG171" s="20">
        <f t="shared" si="102"/>
        <v>18</v>
      </c>
      <c r="BH171" s="20">
        <f t="shared" si="77"/>
        <v>12</v>
      </c>
      <c r="BI171" s="20">
        <f t="shared" si="78"/>
        <v>20</v>
      </c>
      <c r="BJ171" s="20">
        <f t="shared" si="79"/>
        <v>1</v>
      </c>
      <c r="BK171" s="20">
        <f t="shared" si="80"/>
        <v>2</v>
      </c>
      <c r="BL171" s="18">
        <f t="shared" si="81"/>
        <v>16</v>
      </c>
      <c r="BN171" s="85">
        <f>IF('Intro &amp; Setup'!CP37="", "", 'Intro &amp; Setup'!CP37)</f>
        <v>27</v>
      </c>
      <c r="BO171" s="86">
        <f>IF('Intro &amp; Setup'!CQ37="", "", 'Intro &amp; Setup'!CQ37)</f>
        <v>59</v>
      </c>
      <c r="BP171" s="86">
        <f>IF('Intro &amp; Setup'!CR37="", "", 'Intro &amp; Setup'!CR37)</f>
        <v>7</v>
      </c>
      <c r="BQ171" s="86">
        <f>IF('Intro &amp; Setup'!CS37="", "", 'Intro &amp; Setup'!CS37)</f>
        <v>52</v>
      </c>
      <c r="BR171" s="86">
        <f>IF('Intro &amp; Setup'!CT37="", "", 'Intro &amp; Setup'!CT37)</f>
        <v>95</v>
      </c>
      <c r="BS171" s="86">
        <f>IF('Intro &amp; Setup'!CU37="", "", 'Intro &amp; Setup'!CU37)</f>
        <v>11</v>
      </c>
      <c r="BT171" s="86">
        <f>IF('Intro &amp; Setup'!CV37="", "", 'Intro &amp; Setup'!CV37)</f>
        <v>78</v>
      </c>
      <c r="BU171" s="87">
        <f>IF('Intro &amp; Setup'!CW37="", "", 'Intro &amp; Setup'!CW37)</f>
        <v>98</v>
      </c>
      <c r="BV171" s="89">
        <f>IF('Intro &amp; Setup'!CX37="", "", 'Intro &amp; Setup'!CX37)</f>
        <v>19</v>
      </c>
      <c r="BX171" s="7">
        <f t="shared" si="84"/>
        <v>13</v>
      </c>
      <c r="CN171" s="7" t="e">
        <f ca="1">IF($BC170=1, "X", IF($CN170="X", IF(COUNTIF($CN$10:$CN170, "X")&gt;=6, "", "X"), ""))</f>
        <v>#VALUE!</v>
      </c>
      <c r="CO171" s="7" t="e">
        <f ca="1">IF($BC170=1, "X", IF($CO170="X", IF(COUNTIF($CO$10:$CO170, "X")&gt;=12, "", "X"), ""))</f>
        <v>#VALUE!</v>
      </c>
      <c r="CQ171" s="23" t="e">
        <f t="shared" ca="1" si="86"/>
        <v>#VALUE!</v>
      </c>
      <c r="CR171" s="20" t="e">
        <f t="shared" ca="1" si="88"/>
        <v>#VALUE!</v>
      </c>
      <c r="CS171" s="20" t="e">
        <f t="shared" ca="1" si="89"/>
        <v>#VALUE!</v>
      </c>
      <c r="CT171" s="20" t="e">
        <f t="shared" ca="1" si="90"/>
        <v>#VALUE!</v>
      </c>
      <c r="CU171" s="20" t="e">
        <f t="shared" ca="1" si="91"/>
        <v>#VALUE!</v>
      </c>
      <c r="CV171" s="20" t="e">
        <f t="shared" ca="1" si="92"/>
        <v>#VALUE!</v>
      </c>
      <c r="CW171" s="20" t="e">
        <f t="shared" ca="1" si="93"/>
        <v>#VALUE!</v>
      </c>
      <c r="CX171" s="18" t="e">
        <f t="shared" ca="1" si="94"/>
        <v>#VALUE!</v>
      </c>
      <c r="CZ171" s="23" t="e">
        <f t="shared" ca="1" si="87"/>
        <v>#VALUE!</v>
      </c>
      <c r="DA171" s="20" t="e">
        <f t="shared" ca="1" si="95"/>
        <v>#VALUE!</v>
      </c>
      <c r="DB171" s="20" t="e">
        <f t="shared" ca="1" si="96"/>
        <v>#VALUE!</v>
      </c>
      <c r="DC171" s="20" t="e">
        <f t="shared" ca="1" si="97"/>
        <v>#VALUE!</v>
      </c>
      <c r="DD171" s="20" t="e">
        <f t="shared" ca="1" si="98"/>
        <v>#VALUE!</v>
      </c>
      <c r="DE171" s="20" t="e">
        <f t="shared" ca="1" si="99"/>
        <v>#VALUE!</v>
      </c>
      <c r="DF171" s="20" t="e">
        <f t="shared" ca="1" si="100"/>
        <v>#VALUE!</v>
      </c>
      <c r="DG171" s="18" t="e">
        <f t="shared" ca="1" si="101"/>
        <v>#VALUE!</v>
      </c>
    </row>
    <row r="172" spans="53:111" hidden="1" x14ac:dyDescent="0.55000000000000004">
      <c r="BA172" s="15" t="e">
        <f t="shared" si="85"/>
        <v>#VALUE!</v>
      </c>
      <c r="BB172" s="7" t="e">
        <f t="shared" si="82"/>
        <v>#VALUE!</v>
      </c>
      <c r="BC172" s="18" t="e">
        <f t="shared" ca="1" si="83"/>
        <v>#VALUE!</v>
      </c>
      <c r="BE172" s="23">
        <f t="shared" si="75"/>
        <v>14</v>
      </c>
      <c r="BF172" s="20">
        <f t="shared" si="76"/>
        <v>19</v>
      </c>
      <c r="BG172" s="20">
        <f t="shared" si="102"/>
        <v>19</v>
      </c>
      <c r="BH172" s="20">
        <f t="shared" si="77"/>
        <v>12</v>
      </c>
      <c r="BI172" s="20">
        <f t="shared" si="78"/>
        <v>20</v>
      </c>
      <c r="BJ172" s="20">
        <f t="shared" si="79"/>
        <v>3</v>
      </c>
      <c r="BK172" s="20">
        <f t="shared" si="80"/>
        <v>1</v>
      </c>
      <c r="BL172" s="18">
        <f t="shared" si="81"/>
        <v>15</v>
      </c>
      <c r="BN172" s="85">
        <f>IF('Intro &amp; Setup'!CP38="", "", 'Intro &amp; Setup'!CP38)</f>
        <v>60</v>
      </c>
      <c r="BO172" s="86">
        <f>IF('Intro &amp; Setup'!CQ38="", "", 'Intro &amp; Setup'!CQ38)</f>
        <v>98</v>
      </c>
      <c r="BP172" s="86">
        <f>IF('Intro &amp; Setup'!CR38="", "", 'Intro &amp; Setup'!CR38)</f>
        <v>78</v>
      </c>
      <c r="BQ172" s="86">
        <f>IF('Intro &amp; Setup'!CS38="", "", 'Intro &amp; Setup'!CS38)</f>
        <v>40</v>
      </c>
      <c r="BR172" s="86">
        <f>IF('Intro &amp; Setup'!CT38="", "", 'Intro &amp; Setup'!CT38)</f>
        <v>92</v>
      </c>
      <c r="BS172" s="86">
        <f>IF('Intro &amp; Setup'!CU38="", "", 'Intro &amp; Setup'!CU38)</f>
        <v>94</v>
      </c>
      <c r="BT172" s="86">
        <f>IF('Intro &amp; Setup'!CV38="", "", 'Intro &amp; Setup'!CV38)</f>
        <v>17</v>
      </c>
      <c r="BU172" s="87">
        <f>IF('Intro &amp; Setup'!CW38="", "", 'Intro &amp; Setup'!CW38)</f>
        <v>26</v>
      </c>
      <c r="BV172" s="89">
        <f>IF('Intro &amp; Setup'!CX38="", "", 'Intro &amp; Setup'!CX38)</f>
        <v>98</v>
      </c>
      <c r="BX172" s="7">
        <f t="shared" si="84"/>
        <v>13</v>
      </c>
      <c r="CN172" s="7" t="e">
        <f ca="1">IF($BC171=1, "X", IF($CN171="X", IF(COUNTIF($CN$10:$CN171, "X")&gt;=6, "", "X"), ""))</f>
        <v>#VALUE!</v>
      </c>
      <c r="CO172" s="7" t="e">
        <f ca="1">IF($BC171=1, "X", IF($CO171="X", IF(COUNTIF($CO$10:$CO171, "X")&gt;=12, "", "X"), ""))</f>
        <v>#VALUE!</v>
      </c>
      <c r="CQ172" s="23" t="e">
        <f t="shared" ca="1" si="86"/>
        <v>#VALUE!</v>
      </c>
      <c r="CR172" s="20" t="e">
        <f t="shared" ca="1" si="88"/>
        <v>#VALUE!</v>
      </c>
      <c r="CS172" s="20" t="e">
        <f t="shared" ca="1" si="89"/>
        <v>#VALUE!</v>
      </c>
      <c r="CT172" s="20" t="e">
        <f t="shared" ca="1" si="90"/>
        <v>#VALUE!</v>
      </c>
      <c r="CU172" s="20" t="e">
        <f t="shared" ca="1" si="91"/>
        <v>#VALUE!</v>
      </c>
      <c r="CV172" s="20" t="e">
        <f t="shared" ca="1" si="92"/>
        <v>#VALUE!</v>
      </c>
      <c r="CW172" s="20" t="e">
        <f t="shared" ca="1" si="93"/>
        <v>#VALUE!</v>
      </c>
      <c r="CX172" s="18" t="e">
        <f t="shared" ca="1" si="94"/>
        <v>#VALUE!</v>
      </c>
      <c r="CZ172" s="23" t="e">
        <f t="shared" ca="1" si="87"/>
        <v>#VALUE!</v>
      </c>
      <c r="DA172" s="20" t="e">
        <f t="shared" ca="1" si="95"/>
        <v>#VALUE!</v>
      </c>
      <c r="DB172" s="20" t="e">
        <f t="shared" ca="1" si="96"/>
        <v>#VALUE!</v>
      </c>
      <c r="DC172" s="20" t="e">
        <f t="shared" ca="1" si="97"/>
        <v>#VALUE!</v>
      </c>
      <c r="DD172" s="20" t="e">
        <f t="shared" ca="1" si="98"/>
        <v>#VALUE!</v>
      </c>
      <c r="DE172" s="20" t="e">
        <f t="shared" ca="1" si="99"/>
        <v>#VALUE!</v>
      </c>
      <c r="DF172" s="20" t="e">
        <f t="shared" ca="1" si="100"/>
        <v>#VALUE!</v>
      </c>
      <c r="DG172" s="18" t="e">
        <f t="shared" ca="1" si="101"/>
        <v>#VALUE!</v>
      </c>
    </row>
    <row r="173" spans="53:111" hidden="1" x14ac:dyDescent="0.55000000000000004">
      <c r="BA173" s="15" t="e">
        <f t="shared" si="85"/>
        <v>#VALUE!</v>
      </c>
      <c r="BB173" s="7" t="e">
        <f t="shared" si="82"/>
        <v>#VALUE!</v>
      </c>
      <c r="BC173" s="18" t="e">
        <f t="shared" ca="1" si="83"/>
        <v>#VALUE!</v>
      </c>
      <c r="BE173" s="23">
        <f t="shared" si="75"/>
        <v>13</v>
      </c>
      <c r="BF173" s="20">
        <f t="shared" si="76"/>
        <v>19</v>
      </c>
      <c r="BG173" s="20">
        <f t="shared" si="102"/>
        <v>20</v>
      </c>
      <c r="BH173" s="20">
        <f t="shared" si="77"/>
        <v>11</v>
      </c>
      <c r="BI173" s="20">
        <f t="shared" si="78"/>
        <v>20</v>
      </c>
      <c r="BJ173" s="20">
        <f t="shared" si="79"/>
        <v>2</v>
      </c>
      <c r="BK173" s="20">
        <f t="shared" si="80"/>
        <v>1</v>
      </c>
      <c r="BL173" s="18">
        <f t="shared" si="81"/>
        <v>13</v>
      </c>
      <c r="BN173" s="85">
        <f>IF('Intro &amp; Setup'!CP39="", "", 'Intro &amp; Setup'!CP39)</f>
        <v>26</v>
      </c>
      <c r="BO173" s="86">
        <f>IF('Intro &amp; Setup'!CQ39="", "", 'Intro &amp; Setup'!CQ39)</f>
        <v>47</v>
      </c>
      <c r="BP173" s="86">
        <f>IF('Intro &amp; Setup'!CR39="", "", 'Intro &amp; Setup'!CR39)</f>
        <v>74</v>
      </c>
      <c r="BQ173" s="86">
        <f>IF('Intro &amp; Setup'!CS39="", "", 'Intro &amp; Setup'!CS39)</f>
        <v>24</v>
      </c>
      <c r="BR173" s="86">
        <f>IF('Intro &amp; Setup'!CT39="", "", 'Intro &amp; Setup'!CT39)</f>
        <v>64</v>
      </c>
      <c r="BS173" s="86">
        <f>IF('Intro &amp; Setup'!CU39="", "", 'Intro &amp; Setup'!CU39)</f>
        <v>21</v>
      </c>
      <c r="BT173" s="86">
        <f>IF('Intro &amp; Setup'!CV39="", "", 'Intro &amp; Setup'!CV39)</f>
        <v>1</v>
      </c>
      <c r="BU173" s="87">
        <f>IF('Intro &amp; Setup'!CW39="", "", 'Intro &amp; Setup'!CW39)</f>
        <v>5</v>
      </c>
      <c r="BV173" s="89">
        <f>IF('Intro &amp; Setup'!CX39="", "", 'Intro &amp; Setup'!CX39)</f>
        <v>32</v>
      </c>
      <c r="BX173" s="7">
        <f t="shared" si="84"/>
        <v>12</v>
      </c>
      <c r="CN173" s="7" t="e">
        <f ca="1">IF($BC172=1, "X", IF($CN172="X", IF(COUNTIF($CN$10:$CN172, "X")&gt;=6, "", "X"), ""))</f>
        <v>#VALUE!</v>
      </c>
      <c r="CO173" s="7" t="e">
        <f ca="1">IF($BC172=1, "X", IF($CO172="X", IF(COUNTIF($CO$10:$CO172, "X")&gt;=12, "", "X"), ""))</f>
        <v>#VALUE!</v>
      </c>
      <c r="CQ173" s="23" t="e">
        <f t="shared" ca="1" si="86"/>
        <v>#VALUE!</v>
      </c>
      <c r="CR173" s="20" t="e">
        <f t="shared" ca="1" si="88"/>
        <v>#VALUE!</v>
      </c>
      <c r="CS173" s="20" t="e">
        <f t="shared" ca="1" si="89"/>
        <v>#VALUE!</v>
      </c>
      <c r="CT173" s="20" t="e">
        <f t="shared" ca="1" si="90"/>
        <v>#VALUE!</v>
      </c>
      <c r="CU173" s="20" t="e">
        <f t="shared" ca="1" si="91"/>
        <v>#VALUE!</v>
      </c>
      <c r="CV173" s="20" t="e">
        <f t="shared" ca="1" si="92"/>
        <v>#VALUE!</v>
      </c>
      <c r="CW173" s="20" t="e">
        <f t="shared" ca="1" si="93"/>
        <v>#VALUE!</v>
      </c>
      <c r="CX173" s="18" t="e">
        <f t="shared" ca="1" si="94"/>
        <v>#VALUE!</v>
      </c>
      <c r="CZ173" s="23" t="e">
        <f t="shared" ca="1" si="87"/>
        <v>#VALUE!</v>
      </c>
      <c r="DA173" s="20" t="e">
        <f t="shared" ca="1" si="95"/>
        <v>#VALUE!</v>
      </c>
      <c r="DB173" s="20" t="e">
        <f t="shared" ca="1" si="96"/>
        <v>#VALUE!</v>
      </c>
      <c r="DC173" s="20" t="e">
        <f t="shared" ca="1" si="97"/>
        <v>#VALUE!</v>
      </c>
      <c r="DD173" s="20" t="e">
        <f t="shared" ca="1" si="98"/>
        <v>#VALUE!</v>
      </c>
      <c r="DE173" s="20" t="e">
        <f t="shared" ca="1" si="99"/>
        <v>#VALUE!</v>
      </c>
      <c r="DF173" s="20" t="e">
        <f t="shared" ca="1" si="100"/>
        <v>#VALUE!</v>
      </c>
      <c r="DG173" s="18" t="e">
        <f t="shared" ca="1" si="101"/>
        <v>#VALUE!</v>
      </c>
    </row>
    <row r="174" spans="53:111" hidden="1" x14ac:dyDescent="0.55000000000000004">
      <c r="BA174" s="15" t="e">
        <f t="shared" si="85"/>
        <v>#VALUE!</v>
      </c>
      <c r="BB174" s="7" t="e">
        <f t="shared" si="82"/>
        <v>#VALUE!</v>
      </c>
      <c r="BC174" s="18" t="e">
        <f t="shared" ca="1" si="83"/>
        <v>#VALUE!</v>
      </c>
      <c r="BE174" s="23">
        <f t="shared" si="75"/>
        <v>11</v>
      </c>
      <c r="BF174" s="20">
        <f t="shared" si="76"/>
        <v>19</v>
      </c>
      <c r="BG174" s="20">
        <f t="shared" si="102"/>
        <v>19</v>
      </c>
      <c r="BH174" s="20">
        <f t="shared" si="77"/>
        <v>10</v>
      </c>
      <c r="BI174" s="20">
        <f t="shared" si="78"/>
        <v>20</v>
      </c>
      <c r="BJ174" s="20">
        <f t="shared" si="79"/>
        <v>4</v>
      </c>
      <c r="BK174" s="20">
        <f t="shared" si="80"/>
        <v>2</v>
      </c>
      <c r="BL174" s="18">
        <f t="shared" si="81"/>
        <v>15</v>
      </c>
      <c r="BN174" s="85">
        <f>IF('Intro &amp; Setup'!CP40="", "", 'Intro &amp; Setup'!CP40)</f>
        <v>11</v>
      </c>
      <c r="BO174" s="86">
        <f>IF('Intro &amp; Setup'!CQ40="", "", 'Intro &amp; Setup'!CQ40)</f>
        <v>58</v>
      </c>
      <c r="BP174" s="86">
        <f>IF('Intro &amp; Setup'!CR40="", "", 'Intro &amp; Setup'!CR40)</f>
        <v>23</v>
      </c>
      <c r="BQ174" s="86">
        <f>IF('Intro &amp; Setup'!CS40="", "", 'Intro &amp; Setup'!CS40)</f>
        <v>31</v>
      </c>
      <c r="BR174" s="86">
        <f>IF('Intro &amp; Setup'!CT40="", "", 'Intro &amp; Setup'!CT40)</f>
        <v>82</v>
      </c>
      <c r="BS174" s="86">
        <f>IF('Intro &amp; Setup'!CU40="", "", 'Intro &amp; Setup'!CU40)</f>
        <v>93</v>
      </c>
      <c r="BT174" s="86">
        <f>IF('Intro &amp; Setup'!CV40="", "", 'Intro &amp; Setup'!CV40)</f>
        <v>86</v>
      </c>
      <c r="BU174" s="87">
        <f>IF('Intro &amp; Setup'!CW40="", "", 'Intro &amp; Setup'!CW40)</f>
        <v>98</v>
      </c>
      <c r="BV174" s="89">
        <f>IF('Intro &amp; Setup'!CX40="", "", 'Intro &amp; Setup'!CX40)</f>
        <v>27</v>
      </c>
      <c r="BX174" s="7">
        <f t="shared" si="84"/>
        <v>13</v>
      </c>
      <c r="CN174" s="7" t="e">
        <f ca="1">IF($BC173=1, "X", IF($CN173="X", IF(COUNTIF($CN$10:$CN173, "X")&gt;=6, "", "X"), ""))</f>
        <v>#VALUE!</v>
      </c>
      <c r="CO174" s="7" t="e">
        <f ca="1">IF($BC173=1, "X", IF($CO173="X", IF(COUNTIF($CO$10:$CO173, "X")&gt;=12, "", "X"), ""))</f>
        <v>#VALUE!</v>
      </c>
      <c r="CQ174" s="23" t="e">
        <f t="shared" ca="1" si="86"/>
        <v>#VALUE!</v>
      </c>
      <c r="CR174" s="20" t="e">
        <f t="shared" ca="1" si="88"/>
        <v>#VALUE!</v>
      </c>
      <c r="CS174" s="20" t="e">
        <f t="shared" ca="1" si="89"/>
        <v>#VALUE!</v>
      </c>
      <c r="CT174" s="20" t="e">
        <f t="shared" ca="1" si="90"/>
        <v>#VALUE!</v>
      </c>
      <c r="CU174" s="20" t="e">
        <f t="shared" ca="1" si="91"/>
        <v>#VALUE!</v>
      </c>
      <c r="CV174" s="20" t="e">
        <f t="shared" ca="1" si="92"/>
        <v>#VALUE!</v>
      </c>
      <c r="CW174" s="20" t="e">
        <f t="shared" ca="1" si="93"/>
        <v>#VALUE!</v>
      </c>
      <c r="CX174" s="18" t="e">
        <f t="shared" ca="1" si="94"/>
        <v>#VALUE!</v>
      </c>
      <c r="CZ174" s="23" t="e">
        <f t="shared" ca="1" si="87"/>
        <v>#VALUE!</v>
      </c>
      <c r="DA174" s="20" t="e">
        <f t="shared" ca="1" si="95"/>
        <v>#VALUE!</v>
      </c>
      <c r="DB174" s="20" t="e">
        <f t="shared" ca="1" si="96"/>
        <v>#VALUE!</v>
      </c>
      <c r="DC174" s="20" t="e">
        <f t="shared" ca="1" si="97"/>
        <v>#VALUE!</v>
      </c>
      <c r="DD174" s="20" t="e">
        <f t="shared" ca="1" si="98"/>
        <v>#VALUE!</v>
      </c>
      <c r="DE174" s="20" t="e">
        <f t="shared" ca="1" si="99"/>
        <v>#VALUE!</v>
      </c>
      <c r="DF174" s="20" t="e">
        <f t="shared" ca="1" si="100"/>
        <v>#VALUE!</v>
      </c>
      <c r="DG174" s="18" t="e">
        <f t="shared" ca="1" si="101"/>
        <v>#VALUE!</v>
      </c>
    </row>
    <row r="175" spans="53:111" hidden="1" x14ac:dyDescent="0.55000000000000004">
      <c r="BA175" s="15" t="e">
        <f t="shared" si="85"/>
        <v>#VALUE!</v>
      </c>
      <c r="BB175" s="7" t="e">
        <f t="shared" si="82"/>
        <v>#VALUE!</v>
      </c>
      <c r="BC175" s="18" t="e">
        <f t="shared" ca="1" si="83"/>
        <v>#VALUE!</v>
      </c>
      <c r="BE175" s="23">
        <f t="shared" si="75"/>
        <v>9</v>
      </c>
      <c r="BF175" s="20">
        <f t="shared" si="76"/>
        <v>20</v>
      </c>
      <c r="BG175" s="20">
        <f t="shared" si="102"/>
        <v>20</v>
      </c>
      <c r="BH175" s="20">
        <f t="shared" si="77"/>
        <v>11</v>
      </c>
      <c r="BI175" s="20">
        <f t="shared" si="78"/>
        <v>20</v>
      </c>
      <c r="BJ175" s="20">
        <f t="shared" si="79"/>
        <v>3</v>
      </c>
      <c r="BK175" s="20">
        <f t="shared" si="80"/>
        <v>1</v>
      </c>
      <c r="BL175" s="18">
        <f t="shared" si="81"/>
        <v>14</v>
      </c>
      <c r="BN175" s="85">
        <f>IF('Intro &amp; Setup'!CP41="", "", 'Intro &amp; Setup'!CP41)</f>
        <v>2</v>
      </c>
      <c r="BO175" s="86">
        <f>IF('Intro &amp; Setup'!CQ41="", "", 'Intro &amp; Setup'!CQ41)</f>
        <v>89</v>
      </c>
      <c r="BP175" s="86">
        <f>IF('Intro &amp; Setup'!CR41="", "", 'Intro &amp; Setup'!CR41)</f>
        <v>83</v>
      </c>
      <c r="BQ175" s="86">
        <f>IF('Intro &amp; Setup'!CS41="", "", 'Intro &amp; Setup'!CS41)</f>
        <v>78</v>
      </c>
      <c r="BR175" s="86">
        <f>IF('Intro &amp; Setup'!CT41="", "", 'Intro &amp; Setup'!CT41)</f>
        <v>39</v>
      </c>
      <c r="BS175" s="86">
        <f>IF('Intro &amp; Setup'!CU41="", "", 'Intro &amp; Setup'!CU41)</f>
        <v>15</v>
      </c>
      <c r="BT175" s="86">
        <f>IF('Intro &amp; Setup'!CV41="", "", 'Intro &amp; Setup'!CV41)</f>
        <v>17</v>
      </c>
      <c r="BU175" s="87">
        <f>IF('Intro &amp; Setup'!CW41="", "", 'Intro &amp; Setup'!CW41)</f>
        <v>18</v>
      </c>
      <c r="BV175" s="89">
        <f>IF('Intro &amp; Setup'!CX41="", "", 'Intro &amp; Setup'!CX41)</f>
        <v>36</v>
      </c>
      <c r="BX175" s="7">
        <f t="shared" si="84"/>
        <v>12</v>
      </c>
      <c r="CN175" s="7" t="e">
        <f ca="1">IF($BC174=1, "X", IF($CN174="X", IF(COUNTIF($CN$10:$CN174, "X")&gt;=6, "", "X"), ""))</f>
        <v>#VALUE!</v>
      </c>
      <c r="CO175" s="7" t="e">
        <f ca="1">IF($BC174=1, "X", IF($CO174="X", IF(COUNTIF($CO$10:$CO174, "X")&gt;=12, "", "X"), ""))</f>
        <v>#VALUE!</v>
      </c>
      <c r="CQ175" s="23" t="e">
        <f t="shared" ca="1" si="86"/>
        <v>#VALUE!</v>
      </c>
      <c r="CR175" s="20" t="e">
        <f t="shared" ca="1" si="88"/>
        <v>#VALUE!</v>
      </c>
      <c r="CS175" s="20" t="e">
        <f t="shared" ca="1" si="89"/>
        <v>#VALUE!</v>
      </c>
      <c r="CT175" s="20" t="e">
        <f t="shared" ca="1" si="90"/>
        <v>#VALUE!</v>
      </c>
      <c r="CU175" s="20" t="e">
        <f t="shared" ca="1" si="91"/>
        <v>#VALUE!</v>
      </c>
      <c r="CV175" s="20" t="e">
        <f t="shared" ca="1" si="92"/>
        <v>#VALUE!</v>
      </c>
      <c r="CW175" s="20" t="e">
        <f t="shared" ca="1" si="93"/>
        <v>#VALUE!</v>
      </c>
      <c r="CX175" s="18" t="e">
        <f t="shared" ca="1" si="94"/>
        <v>#VALUE!</v>
      </c>
      <c r="CZ175" s="23" t="e">
        <f t="shared" ca="1" si="87"/>
        <v>#VALUE!</v>
      </c>
      <c r="DA175" s="20" t="e">
        <f t="shared" ca="1" si="95"/>
        <v>#VALUE!</v>
      </c>
      <c r="DB175" s="20" t="e">
        <f t="shared" ca="1" si="96"/>
        <v>#VALUE!</v>
      </c>
      <c r="DC175" s="20" t="e">
        <f t="shared" ca="1" si="97"/>
        <v>#VALUE!</v>
      </c>
      <c r="DD175" s="20" t="e">
        <f t="shared" ca="1" si="98"/>
        <v>#VALUE!</v>
      </c>
      <c r="DE175" s="20" t="e">
        <f t="shared" ca="1" si="99"/>
        <v>#VALUE!</v>
      </c>
      <c r="DF175" s="20" t="e">
        <f t="shared" ca="1" si="100"/>
        <v>#VALUE!</v>
      </c>
      <c r="DG175" s="18" t="e">
        <f t="shared" ca="1" si="101"/>
        <v>#VALUE!</v>
      </c>
    </row>
    <row r="176" spans="53:111" hidden="1" x14ac:dyDescent="0.55000000000000004">
      <c r="BA176" s="15" t="e">
        <f t="shared" si="85"/>
        <v>#VALUE!</v>
      </c>
      <c r="BB176" s="7" t="e">
        <f t="shared" si="82"/>
        <v>#VALUE!</v>
      </c>
      <c r="BC176" s="18" t="e">
        <f t="shared" ca="1" si="83"/>
        <v>#VALUE!</v>
      </c>
      <c r="BE176" s="23">
        <f t="shared" si="75"/>
        <v>9</v>
      </c>
      <c r="BF176" s="20">
        <f t="shared" si="76"/>
        <v>19</v>
      </c>
      <c r="BG176" s="20">
        <f t="shared" si="102"/>
        <v>19</v>
      </c>
      <c r="BH176" s="20">
        <f t="shared" si="77"/>
        <v>12</v>
      </c>
      <c r="BI176" s="20">
        <f t="shared" si="78"/>
        <v>20</v>
      </c>
      <c r="BJ176" s="20">
        <f t="shared" si="79"/>
        <v>4</v>
      </c>
      <c r="BK176" s="20">
        <f t="shared" si="80"/>
        <v>1</v>
      </c>
      <c r="BL176" s="18">
        <f t="shared" si="81"/>
        <v>13</v>
      </c>
      <c r="BN176" s="85">
        <f>IF('Intro &amp; Setup'!CP42="", "", 'Intro &amp; Setup'!CP42)</f>
        <v>46</v>
      </c>
      <c r="BO176" s="86">
        <f>IF('Intro &amp; Setup'!CQ42="", "", 'Intro &amp; Setup'!CQ42)</f>
        <v>13</v>
      </c>
      <c r="BP176" s="86">
        <f>IF('Intro &amp; Setup'!CR42="", "", 'Intro &amp; Setup'!CR42)</f>
        <v>22</v>
      </c>
      <c r="BQ176" s="86">
        <f>IF('Intro &amp; Setup'!CS42="", "", 'Intro &amp; Setup'!CS42)</f>
        <v>85</v>
      </c>
      <c r="BR176" s="86">
        <f>IF('Intro &amp; Setup'!CT42="", "", 'Intro &amp; Setup'!CT42)</f>
        <v>87</v>
      </c>
      <c r="BS176" s="86">
        <f>IF('Intro &amp; Setup'!CU42="", "", 'Intro &amp; Setup'!CU42)</f>
        <v>76</v>
      </c>
      <c r="BT176" s="86">
        <f>IF('Intro &amp; Setup'!CV42="", "", 'Intro &amp; Setup'!CV42)</f>
        <v>13</v>
      </c>
      <c r="BU176" s="87">
        <f>IF('Intro &amp; Setup'!CW42="", "", 'Intro &amp; Setup'!CW42)</f>
        <v>31</v>
      </c>
      <c r="BV176" s="89">
        <f>IF('Intro &amp; Setup'!CX42="", "", 'Intro &amp; Setup'!CX42)</f>
        <v>2</v>
      </c>
      <c r="BX176" s="7">
        <f t="shared" si="84"/>
        <v>12</v>
      </c>
      <c r="CN176" s="7" t="e">
        <f ca="1">IF($BC175=1, "X", IF($CN175="X", IF(COUNTIF($CN$10:$CN175, "X")&gt;=6, "", "X"), ""))</f>
        <v>#VALUE!</v>
      </c>
      <c r="CO176" s="7" t="e">
        <f ca="1">IF($BC175=1, "X", IF($CO175="X", IF(COUNTIF($CO$10:$CO175, "X")&gt;=12, "", "X"), ""))</f>
        <v>#VALUE!</v>
      </c>
      <c r="CQ176" s="23" t="e">
        <f t="shared" ca="1" si="86"/>
        <v>#VALUE!</v>
      </c>
      <c r="CR176" s="20" t="e">
        <f t="shared" ca="1" si="88"/>
        <v>#VALUE!</v>
      </c>
      <c r="CS176" s="20" t="e">
        <f t="shared" ca="1" si="89"/>
        <v>#VALUE!</v>
      </c>
      <c r="CT176" s="20" t="e">
        <f t="shared" ca="1" si="90"/>
        <v>#VALUE!</v>
      </c>
      <c r="CU176" s="20" t="e">
        <f t="shared" ca="1" si="91"/>
        <v>#VALUE!</v>
      </c>
      <c r="CV176" s="20" t="e">
        <f t="shared" ca="1" si="92"/>
        <v>#VALUE!</v>
      </c>
      <c r="CW176" s="20" t="e">
        <f t="shared" ca="1" si="93"/>
        <v>#VALUE!</v>
      </c>
      <c r="CX176" s="18" t="e">
        <f t="shared" ca="1" si="94"/>
        <v>#VALUE!</v>
      </c>
      <c r="CZ176" s="23" t="e">
        <f t="shared" ca="1" si="87"/>
        <v>#VALUE!</v>
      </c>
      <c r="DA176" s="20" t="e">
        <f t="shared" ca="1" si="95"/>
        <v>#VALUE!</v>
      </c>
      <c r="DB176" s="20" t="e">
        <f t="shared" ca="1" si="96"/>
        <v>#VALUE!</v>
      </c>
      <c r="DC176" s="20" t="e">
        <f t="shared" ca="1" si="97"/>
        <v>#VALUE!</v>
      </c>
      <c r="DD176" s="20" t="e">
        <f t="shared" ca="1" si="98"/>
        <v>#VALUE!</v>
      </c>
      <c r="DE176" s="20" t="e">
        <f t="shared" ca="1" si="99"/>
        <v>#VALUE!</v>
      </c>
      <c r="DF176" s="20" t="e">
        <f t="shared" ca="1" si="100"/>
        <v>#VALUE!</v>
      </c>
      <c r="DG176" s="18" t="e">
        <f t="shared" ca="1" si="101"/>
        <v>#VALUE!</v>
      </c>
    </row>
    <row r="177" spans="53:111" hidden="1" x14ac:dyDescent="0.55000000000000004">
      <c r="BA177" s="15" t="e">
        <f t="shared" si="85"/>
        <v>#VALUE!</v>
      </c>
      <c r="BB177" s="7" t="e">
        <f t="shared" si="82"/>
        <v>#VALUE!</v>
      </c>
      <c r="BC177" s="18" t="e">
        <f t="shared" ca="1" si="83"/>
        <v>#VALUE!</v>
      </c>
      <c r="BE177" s="23">
        <f t="shared" si="75"/>
        <v>9</v>
      </c>
      <c r="BF177" s="20">
        <f t="shared" si="76"/>
        <v>20</v>
      </c>
      <c r="BG177" s="20">
        <f t="shared" si="102"/>
        <v>20</v>
      </c>
      <c r="BH177" s="20">
        <f t="shared" si="77"/>
        <v>11</v>
      </c>
      <c r="BI177" s="20">
        <f t="shared" si="78"/>
        <v>18</v>
      </c>
      <c r="BJ177" s="20">
        <f t="shared" si="79"/>
        <v>5</v>
      </c>
      <c r="BK177" s="20">
        <f t="shared" si="80"/>
        <v>1</v>
      </c>
      <c r="BL177" s="18">
        <f t="shared" si="81"/>
        <v>12</v>
      </c>
      <c r="BN177" s="85">
        <f>IF('Intro &amp; Setup'!CP43="", "", 'Intro &amp; Setup'!CP43)</f>
        <v>59</v>
      </c>
      <c r="BO177" s="86">
        <f>IF('Intro &amp; Setup'!CQ43="", "", 'Intro &amp; Setup'!CQ43)</f>
        <v>94</v>
      </c>
      <c r="BP177" s="86">
        <f>IF('Intro &amp; Setup'!CR43="", "", 'Intro &amp; Setup'!CR43)</f>
        <v>88</v>
      </c>
      <c r="BQ177" s="86">
        <f>IF('Intro &amp; Setup'!CS43="", "", 'Intro &amp; Setup'!CS43)</f>
        <v>24</v>
      </c>
      <c r="BR177" s="86">
        <f>IF('Intro &amp; Setup'!CT43="", "", 'Intro &amp; Setup'!CT43)</f>
        <v>3</v>
      </c>
      <c r="BS177" s="86">
        <f>IF('Intro &amp; Setup'!CU43="", "", 'Intro &amp; Setup'!CU43)</f>
        <v>73</v>
      </c>
      <c r="BT177" s="86">
        <f>IF('Intro &amp; Setup'!CV43="", "", 'Intro &amp; Setup'!CV43)</f>
        <v>53</v>
      </c>
      <c r="BU177" s="87">
        <f>IF('Intro &amp; Setup'!CW43="", "", 'Intro &amp; Setup'!CW43)</f>
        <v>26</v>
      </c>
      <c r="BV177" s="89">
        <f>IF('Intro &amp; Setup'!CX43="", "", 'Intro &amp; Setup'!CX43)</f>
        <v>68</v>
      </c>
      <c r="BX177" s="7">
        <f t="shared" si="84"/>
        <v>12</v>
      </c>
      <c r="CN177" s="7" t="e">
        <f ca="1">IF($BC176=1, "X", IF($CN176="X", IF(COUNTIF($CN$10:$CN176, "X")&gt;=6, "", "X"), ""))</f>
        <v>#VALUE!</v>
      </c>
      <c r="CO177" s="7" t="e">
        <f ca="1">IF($BC176=1, "X", IF($CO176="X", IF(COUNTIF($CO$10:$CO176, "X")&gt;=12, "", "X"), ""))</f>
        <v>#VALUE!</v>
      </c>
      <c r="CQ177" s="23" t="e">
        <f t="shared" ca="1" si="86"/>
        <v>#VALUE!</v>
      </c>
      <c r="CR177" s="20" t="e">
        <f t="shared" ca="1" si="88"/>
        <v>#VALUE!</v>
      </c>
      <c r="CS177" s="20" t="e">
        <f t="shared" ca="1" si="89"/>
        <v>#VALUE!</v>
      </c>
      <c r="CT177" s="20" t="e">
        <f t="shared" ca="1" si="90"/>
        <v>#VALUE!</v>
      </c>
      <c r="CU177" s="20" t="e">
        <f t="shared" ca="1" si="91"/>
        <v>#VALUE!</v>
      </c>
      <c r="CV177" s="20" t="e">
        <f t="shared" ca="1" si="92"/>
        <v>#VALUE!</v>
      </c>
      <c r="CW177" s="20" t="e">
        <f t="shared" ca="1" si="93"/>
        <v>#VALUE!</v>
      </c>
      <c r="CX177" s="18" t="e">
        <f t="shared" ca="1" si="94"/>
        <v>#VALUE!</v>
      </c>
      <c r="CZ177" s="23" t="e">
        <f t="shared" ca="1" si="87"/>
        <v>#VALUE!</v>
      </c>
      <c r="DA177" s="20" t="e">
        <f t="shared" ca="1" si="95"/>
        <v>#VALUE!</v>
      </c>
      <c r="DB177" s="20" t="e">
        <f t="shared" ca="1" si="96"/>
        <v>#VALUE!</v>
      </c>
      <c r="DC177" s="20" t="e">
        <f t="shared" ca="1" si="97"/>
        <v>#VALUE!</v>
      </c>
      <c r="DD177" s="20" t="e">
        <f t="shared" ca="1" si="98"/>
        <v>#VALUE!</v>
      </c>
      <c r="DE177" s="20" t="e">
        <f t="shared" ca="1" si="99"/>
        <v>#VALUE!</v>
      </c>
      <c r="DF177" s="20" t="e">
        <f t="shared" ca="1" si="100"/>
        <v>#VALUE!</v>
      </c>
      <c r="DG177" s="18" t="e">
        <f t="shared" ca="1" si="101"/>
        <v>#VALUE!</v>
      </c>
    </row>
    <row r="178" spans="53:111" hidden="1" x14ac:dyDescent="0.55000000000000004">
      <c r="BA178" s="16" t="e">
        <f t="shared" si="85"/>
        <v>#VALUE!</v>
      </c>
      <c r="BB178" s="8" t="e">
        <f t="shared" si="82"/>
        <v>#VALUE!</v>
      </c>
      <c r="BC178" s="19" t="e">
        <f ca="1">IF($BA178&lt;$BA$6, 1, IF($BB178=$BB$6, 1, IF($BC179="", "", IF($BC179+1&gt;24, "", BC179+1))))</f>
        <v>#VALUE!</v>
      </c>
      <c r="BE178" s="24">
        <f t="shared" si="75"/>
        <v>8</v>
      </c>
      <c r="BF178" s="25">
        <f t="shared" si="76"/>
        <v>19</v>
      </c>
      <c r="BG178" s="25">
        <f t="shared" si="102"/>
        <v>20</v>
      </c>
      <c r="BH178" s="25">
        <f t="shared" si="77"/>
        <v>11</v>
      </c>
      <c r="BI178" s="25">
        <f t="shared" si="78"/>
        <v>17</v>
      </c>
      <c r="BJ178" s="25">
        <f t="shared" si="79"/>
        <v>5</v>
      </c>
      <c r="BK178" s="25">
        <f t="shared" si="80"/>
        <v>2</v>
      </c>
      <c r="BL178" s="19">
        <f t="shared" si="81"/>
        <v>12</v>
      </c>
      <c r="BN178" s="90">
        <f>IF('Intro &amp; Setup'!CP44="", "", 'Intro &amp; Setup'!CP44)</f>
        <v>34</v>
      </c>
      <c r="BO178" s="91">
        <f>IF('Intro &amp; Setup'!CQ44="", "", 'Intro &amp; Setup'!CQ44)</f>
        <v>16</v>
      </c>
      <c r="BP178" s="91">
        <f>IF('Intro &amp; Setup'!CR44="", "", 'Intro &amp; Setup'!CR44)</f>
        <v>55</v>
      </c>
      <c r="BQ178" s="91">
        <f>IF('Intro &amp; Setup'!CS44="", "", 'Intro &amp; Setup'!CS44)</f>
        <v>61</v>
      </c>
      <c r="BR178" s="91">
        <f>IF('Intro &amp; Setup'!CT44="", "", 'Intro &amp; Setup'!CT44)</f>
        <v>17</v>
      </c>
      <c r="BS178" s="91">
        <f>IF('Intro &amp; Setup'!CU44="", "", 'Intro &amp; Setup'!CU44)</f>
        <v>61</v>
      </c>
      <c r="BT178" s="91">
        <f>IF('Intro &amp; Setup'!CV44="", "", 'Intro &amp; Setup'!CV44)</f>
        <v>74</v>
      </c>
      <c r="BU178" s="92">
        <f>IF('Intro &amp; Setup'!CW44="", "", 'Intro &amp; Setup'!CW44)</f>
        <v>54</v>
      </c>
      <c r="BV178" s="93">
        <f>IF('Intro &amp; Setup'!CX44="", "", 'Intro &amp; Setup'!CX44)</f>
        <v>87</v>
      </c>
      <c r="BX178" s="8">
        <f t="shared" si="84"/>
        <v>12</v>
      </c>
      <c r="CN178" s="8" t="e">
        <f ca="1">IF($BC177=1, "X", IF($CN177="X", IF(COUNTIF($CN$10:$CN177, "X")&gt;=6, "", "X"), ""))</f>
        <v>#VALUE!</v>
      </c>
      <c r="CO178" s="8" t="e">
        <f ca="1">IF($BC177=1, "X", IF($CO177="X", IF(COUNTIF($CO$10:$CO177, "X")&gt;=12, "", "X"), ""))</f>
        <v>#VALUE!</v>
      </c>
      <c r="CQ178" s="24" t="e">
        <f t="shared" ca="1" si="86"/>
        <v>#VALUE!</v>
      </c>
      <c r="CR178" s="25" t="e">
        <f t="shared" ca="1" si="88"/>
        <v>#VALUE!</v>
      </c>
      <c r="CS178" s="25" t="e">
        <f t="shared" ca="1" si="89"/>
        <v>#VALUE!</v>
      </c>
      <c r="CT178" s="25" t="e">
        <f t="shared" ca="1" si="90"/>
        <v>#VALUE!</v>
      </c>
      <c r="CU178" s="25" t="e">
        <f t="shared" ca="1" si="91"/>
        <v>#VALUE!</v>
      </c>
      <c r="CV178" s="25" t="e">
        <f t="shared" ca="1" si="92"/>
        <v>#VALUE!</v>
      </c>
      <c r="CW178" s="25" t="e">
        <f t="shared" ca="1" si="93"/>
        <v>#VALUE!</v>
      </c>
      <c r="CX178" s="19" t="e">
        <f t="shared" ca="1" si="94"/>
        <v>#VALUE!</v>
      </c>
      <c r="CZ178" s="24" t="e">
        <f t="shared" ca="1" si="87"/>
        <v>#VALUE!</v>
      </c>
      <c r="DA178" s="25" t="e">
        <f t="shared" ca="1" si="95"/>
        <v>#VALUE!</v>
      </c>
      <c r="DB178" s="25" t="e">
        <f t="shared" ca="1" si="96"/>
        <v>#VALUE!</v>
      </c>
      <c r="DC178" s="25" t="e">
        <f t="shared" ca="1" si="97"/>
        <v>#VALUE!</v>
      </c>
      <c r="DD178" s="25" t="e">
        <f t="shared" ca="1" si="98"/>
        <v>#VALUE!</v>
      </c>
      <c r="DE178" s="25" t="e">
        <f t="shared" ca="1" si="99"/>
        <v>#VALUE!</v>
      </c>
      <c r="DF178" s="25" t="e">
        <f t="shared" ca="1" si="100"/>
        <v>#VALUE!</v>
      </c>
      <c r="DG178" s="19" t="e">
        <f t="shared" ca="1" si="101"/>
        <v>#VALUE!</v>
      </c>
    </row>
    <row r="179" spans="53:111" hidden="1" x14ac:dyDescent="0.55000000000000004">
      <c r="BA179" s="13"/>
    </row>
    <row r="180" spans="53:111" hidden="1" x14ac:dyDescent="0.55000000000000004">
      <c r="BA180" s="13"/>
    </row>
    <row r="181" spans="53:111" hidden="1" x14ac:dyDescent="0.55000000000000004">
      <c r="BA181" s="13"/>
    </row>
    <row r="182" spans="53:111" hidden="1" x14ac:dyDescent="0.55000000000000004">
      <c r="BA182" s="13"/>
    </row>
    <row r="183" spans="53:111" hidden="1" x14ac:dyDescent="0.55000000000000004">
      <c r="BA183" s="13"/>
    </row>
    <row r="184" spans="53:111" hidden="1" x14ac:dyDescent="0.55000000000000004">
      <c r="BA184" s="13"/>
    </row>
    <row r="185" spans="53:111" hidden="1" x14ac:dyDescent="0.55000000000000004">
      <c r="BA185" s="13"/>
    </row>
    <row r="186" spans="53:111" hidden="1" x14ac:dyDescent="0.55000000000000004">
      <c r="BA186" s="13"/>
    </row>
    <row r="187" spans="53:111" hidden="1" x14ac:dyDescent="0.55000000000000004">
      <c r="BA187" s="13"/>
    </row>
    <row r="188" spans="53:111" hidden="1" x14ac:dyDescent="0.55000000000000004">
      <c r="BA188" s="13"/>
    </row>
    <row r="189" spans="53:111" hidden="1" x14ac:dyDescent="0.55000000000000004">
      <c r="BA189" s="13"/>
    </row>
    <row r="190" spans="53:111" hidden="1" x14ac:dyDescent="0.55000000000000004">
      <c r="BA190" s="13"/>
    </row>
    <row r="191" spans="53:111" hidden="1" x14ac:dyDescent="0.55000000000000004">
      <c r="BA191" s="13"/>
    </row>
    <row r="192" spans="53:111" hidden="1" x14ac:dyDescent="0.55000000000000004">
      <c r="BA192" s="13"/>
    </row>
    <row r="193" spans="53:53" hidden="1" x14ac:dyDescent="0.55000000000000004">
      <c r="BA193" s="13"/>
    </row>
    <row r="194" spans="53:53" hidden="1" x14ac:dyDescent="0.55000000000000004">
      <c r="BA194" s="13"/>
    </row>
    <row r="195" spans="53:53" hidden="1" x14ac:dyDescent="0.55000000000000004">
      <c r="BA195" s="13"/>
    </row>
    <row r="196" spans="53:53" hidden="1" x14ac:dyDescent="0.55000000000000004">
      <c r="BA196" s="13"/>
    </row>
    <row r="197" spans="53:53" hidden="1" x14ac:dyDescent="0.55000000000000004">
      <c r="BA197" s="13"/>
    </row>
    <row r="198" spans="53:53" hidden="1" x14ac:dyDescent="0.55000000000000004">
      <c r="BA198" s="13"/>
    </row>
    <row r="199" spans="53:53" hidden="1" x14ac:dyDescent="0.55000000000000004">
      <c r="BA199" s="13"/>
    </row>
  </sheetData>
  <sheetProtection algorithmName="SHA-512" hashValue="69a581GfbmW4dHH4OlJFdfSZKIWOryvhu4es0koAAe3izPB1vMsdyP0M4S2TAl8JLxiaa7qRdiLpVM0AgIKtgA==" saltValue="dj1+qW4g+Bba+HS4/7q0yA==" spinCount="100000" sheet="1" objects="1" scenarios="1"/>
  <mergeCells count="8">
    <mergeCell ref="CQ7:CX7"/>
    <mergeCell ref="CZ7:DG7"/>
    <mergeCell ref="BN8:BU8"/>
    <mergeCell ref="BE8:BL8"/>
    <mergeCell ref="B2:M3"/>
    <mergeCell ref="P2:W3"/>
    <mergeCell ref="X2:AA3"/>
    <mergeCell ref="AC2:AS3"/>
  </mergeCells>
  <dataValidations count="1">
    <dataValidation type="list" allowBlank="1" showInputMessage="1" showErrorMessage="1" sqref="X2:AA3" xr:uid="{8833C76A-FE25-42E5-9916-DADF5ECC89C7}">
      <formula1>$AY$2:$AY$10</formula1>
    </dataValidation>
  </dataValidations>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3B1C-FBF9-49AB-8910-379B017EB748}">
  <sheetPr>
    <tabColor rgb="FF2B723E"/>
  </sheetPr>
  <dimension ref="A1:BD33"/>
  <sheetViews>
    <sheetView zoomScaleNormal="100" workbookViewId="0"/>
  </sheetViews>
  <sheetFormatPr defaultColWidth="0" defaultRowHeight="14.4" zeroHeight="1" x14ac:dyDescent="0.55000000000000004"/>
  <cols>
    <col min="1" max="46" width="2.83984375" style="1" customWidth="1"/>
    <col min="47" max="52" width="2.83984375" style="1" hidden="1" customWidth="1"/>
    <col min="53" max="53" width="11.41796875" style="1" hidden="1" customWidth="1"/>
    <col min="54" max="54" width="2.83984375" style="1" hidden="1" customWidth="1"/>
    <col min="55" max="55" width="8.578125" style="1" hidden="1" customWidth="1"/>
    <col min="56" max="56" width="21.41796875" style="1" hidden="1" customWidth="1"/>
    <col min="57" max="16384" width="2.83984375" style="1" hidden="1"/>
  </cols>
  <sheetData>
    <row r="1" spans="1:56" x14ac:dyDescent="0.55000000000000004">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row>
    <row r="2" spans="1:56" x14ac:dyDescent="0.55000000000000004">
      <c r="A2" s="11"/>
      <c r="B2" s="193" t="s">
        <v>11</v>
      </c>
      <c r="C2" s="194"/>
      <c r="D2" s="194"/>
      <c r="E2" s="194"/>
      <c r="F2" s="194"/>
      <c r="G2" s="194"/>
      <c r="H2" s="194"/>
      <c r="I2" s="194"/>
      <c r="J2" s="194"/>
      <c r="K2" s="194"/>
      <c r="L2" s="194"/>
      <c r="M2" s="194"/>
      <c r="N2" s="194"/>
      <c r="O2" s="194"/>
      <c r="P2" s="194"/>
      <c r="Q2" s="194"/>
      <c r="R2" s="194"/>
      <c r="S2" s="194"/>
      <c r="T2" s="195"/>
      <c r="U2" s="11"/>
      <c r="V2" s="11"/>
      <c r="W2" s="211" t="s">
        <v>106</v>
      </c>
      <c r="X2" s="212"/>
      <c r="Y2" s="212"/>
      <c r="Z2" s="212"/>
      <c r="AA2" s="212"/>
      <c r="AB2" s="212"/>
      <c r="AC2" s="212"/>
      <c r="AD2" s="212"/>
      <c r="AE2" s="212"/>
      <c r="AF2" s="212"/>
      <c r="AG2" s="212"/>
      <c r="AH2" s="212"/>
      <c r="AI2" s="212"/>
      <c r="AJ2" s="212"/>
      <c r="AK2" s="212"/>
      <c r="AL2" s="212"/>
      <c r="AM2" s="212"/>
      <c r="AN2" s="212"/>
      <c r="AO2" s="212"/>
      <c r="AP2" s="212"/>
      <c r="AQ2" s="212"/>
      <c r="AR2" s="212"/>
      <c r="AS2" s="213"/>
      <c r="AT2" s="11"/>
    </row>
    <row r="3" spans="1:56" x14ac:dyDescent="0.55000000000000004">
      <c r="A3" s="11"/>
      <c r="B3" s="196"/>
      <c r="C3" s="197"/>
      <c r="D3" s="197"/>
      <c r="E3" s="197"/>
      <c r="F3" s="197"/>
      <c r="G3" s="197"/>
      <c r="H3" s="197"/>
      <c r="I3" s="197"/>
      <c r="J3" s="197"/>
      <c r="K3" s="197"/>
      <c r="L3" s="197"/>
      <c r="M3" s="197"/>
      <c r="N3" s="197"/>
      <c r="O3" s="197"/>
      <c r="P3" s="197"/>
      <c r="Q3" s="197"/>
      <c r="R3" s="197"/>
      <c r="S3" s="197"/>
      <c r="T3" s="198"/>
      <c r="U3" s="11"/>
      <c r="V3" s="11"/>
      <c r="W3" s="214"/>
      <c r="X3" s="215"/>
      <c r="Y3" s="215"/>
      <c r="Z3" s="215"/>
      <c r="AA3" s="215"/>
      <c r="AB3" s="215"/>
      <c r="AC3" s="215"/>
      <c r="AD3" s="215"/>
      <c r="AE3" s="215"/>
      <c r="AF3" s="215"/>
      <c r="AG3" s="215"/>
      <c r="AH3" s="215"/>
      <c r="AI3" s="215"/>
      <c r="AJ3" s="215"/>
      <c r="AK3" s="215"/>
      <c r="AL3" s="215"/>
      <c r="AM3" s="215"/>
      <c r="AN3" s="215"/>
      <c r="AO3" s="215"/>
      <c r="AP3" s="215"/>
      <c r="AQ3" s="215"/>
      <c r="AR3" s="215"/>
      <c r="AS3" s="216"/>
      <c r="AT3" s="11"/>
    </row>
    <row r="4" spans="1:56" x14ac:dyDescent="0.55000000000000004">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row>
    <row r="5" spans="1:56" x14ac:dyDescent="0.55000000000000004">
      <c r="A5" s="11"/>
      <c r="B5" s="11"/>
      <c r="C5" s="11"/>
      <c r="D5" s="11"/>
      <c r="E5" s="11"/>
      <c r="F5" s="11"/>
      <c r="G5" s="11"/>
      <c r="H5" s="11"/>
      <c r="I5" s="185" t="s">
        <v>17</v>
      </c>
      <c r="J5" s="185"/>
      <c r="K5" s="185"/>
      <c r="L5" s="185"/>
      <c r="M5" s="185"/>
      <c r="N5" s="185"/>
      <c r="O5" s="185"/>
      <c r="P5" s="185"/>
      <c r="Q5" s="185"/>
      <c r="R5" s="185"/>
      <c r="S5" s="185"/>
      <c r="T5" s="185"/>
      <c r="U5" s="11"/>
      <c r="V5" s="185" t="s">
        <v>8</v>
      </c>
      <c r="W5" s="185"/>
      <c r="X5" s="185"/>
      <c r="Y5" s="185"/>
      <c r="Z5" s="185"/>
      <c r="AA5" s="185"/>
      <c r="AB5" s="185"/>
      <c r="AC5" s="185"/>
      <c r="AD5" s="185"/>
      <c r="AE5" s="185"/>
      <c r="AF5" s="185"/>
      <c r="AG5" s="185"/>
      <c r="AH5" s="11"/>
      <c r="AI5" s="11"/>
      <c r="AJ5" s="11"/>
      <c r="AK5" s="11"/>
      <c r="AL5" s="185" t="s">
        <v>9</v>
      </c>
      <c r="AM5" s="185"/>
      <c r="AN5" s="185"/>
      <c r="AO5" s="185"/>
      <c r="AP5" s="185" t="s">
        <v>10</v>
      </c>
      <c r="AQ5" s="185"/>
      <c r="AR5" s="185"/>
      <c r="AS5" s="185"/>
      <c r="AT5" s="11"/>
      <c r="BA5" s="6" t="s">
        <v>20</v>
      </c>
    </row>
    <row r="6" spans="1:56" x14ac:dyDescent="0.55000000000000004">
      <c r="A6" s="11"/>
      <c r="B6" s="233"/>
      <c r="C6" s="233"/>
      <c r="D6" s="233"/>
      <c r="E6" s="233"/>
      <c r="F6" s="240" t="s">
        <v>7</v>
      </c>
      <c r="G6" s="240"/>
      <c r="H6" s="240"/>
      <c r="I6" s="237">
        <f>'Bureau de Change'!$BO$7</f>
        <v>5000</v>
      </c>
      <c r="J6" s="237"/>
      <c r="K6" s="237"/>
      <c r="L6" s="237"/>
      <c r="M6" s="237"/>
      <c r="N6" s="237"/>
      <c r="O6" s="237"/>
      <c r="P6" s="237"/>
      <c r="Q6" s="237"/>
      <c r="R6" s="237"/>
      <c r="S6" s="237"/>
      <c r="T6" s="237"/>
      <c r="U6" s="11"/>
      <c r="V6" s="232" t="str">
        <f ca="1">IFERROR(ROUND(I6*AL6/$BA$10, 2), "")</f>
        <v/>
      </c>
      <c r="W6" s="232"/>
      <c r="X6" s="232"/>
      <c r="Y6" s="232"/>
      <c r="Z6" s="232"/>
      <c r="AA6" s="232"/>
      <c r="AB6" s="232"/>
      <c r="AC6" s="232"/>
      <c r="AD6" s="232"/>
      <c r="AE6" s="232"/>
      <c r="AF6" s="232"/>
      <c r="AG6" s="232"/>
      <c r="AH6" s="11"/>
      <c r="AI6" s="217" t="str">
        <f ca="1">IF(OR(AL6="", AP6=""), "", IF(AL6&gt;AP6, $BA$5, IF(AL6&lt;AP6, $BA$6, IF(AL6=AP6, $BA$7, ""))))</f>
        <v/>
      </c>
      <c r="AJ6" s="217"/>
      <c r="AK6" s="11"/>
      <c r="AL6" s="221" t="str">
        <f ca="1">IFERROR(INDEX('Currency Market'!$BE$10:$BL$178, MATCH(1, 'Currency Market'!$BC$10:$BC$178, 0), MATCH($F6, 'Currency Market'!$BE$9:$BL$9, 0)), "")</f>
        <v/>
      </c>
      <c r="AM6" s="221"/>
      <c r="AN6" s="221"/>
      <c r="AO6" s="221"/>
      <c r="AP6" s="222" t="str">
        <f ca="1">IFERROR(INDEX('Currency Market'!$BE$10:$BL$178, MATCH(2, 'Currency Market'!$BC$10:$BC$178, 0), MATCH($F6, 'Currency Market'!$BE$9:$BL$9, 0)), "")</f>
        <v/>
      </c>
      <c r="AQ6" s="222"/>
      <c r="AR6" s="222"/>
      <c r="AS6" s="222"/>
      <c r="AT6" s="11"/>
      <c r="BA6" s="7" t="s">
        <v>19</v>
      </c>
      <c r="BC6" s="113" t="str">
        <f>F6</f>
        <v>AUD</v>
      </c>
      <c r="BD6" s="116">
        <f>I6</f>
        <v>5000</v>
      </c>
    </row>
    <row r="7" spans="1:56" x14ac:dyDescent="0.55000000000000004">
      <c r="A7" s="11"/>
      <c r="B7" s="233"/>
      <c r="C7" s="233"/>
      <c r="D7" s="233"/>
      <c r="E7" s="233"/>
      <c r="F7" s="240"/>
      <c r="G7" s="240"/>
      <c r="H7" s="240"/>
      <c r="I7" s="237"/>
      <c r="J7" s="237"/>
      <c r="K7" s="237"/>
      <c r="L7" s="237"/>
      <c r="M7" s="237"/>
      <c r="N7" s="237"/>
      <c r="O7" s="237"/>
      <c r="P7" s="237"/>
      <c r="Q7" s="237"/>
      <c r="R7" s="237"/>
      <c r="S7" s="237"/>
      <c r="T7" s="237"/>
      <c r="U7" s="11"/>
      <c r="V7" s="232"/>
      <c r="W7" s="232"/>
      <c r="X7" s="232"/>
      <c r="Y7" s="232"/>
      <c r="Z7" s="232"/>
      <c r="AA7" s="232"/>
      <c r="AB7" s="232"/>
      <c r="AC7" s="232"/>
      <c r="AD7" s="232"/>
      <c r="AE7" s="232"/>
      <c r="AF7" s="232"/>
      <c r="AG7" s="232"/>
      <c r="AH7" s="11"/>
      <c r="AI7" s="217"/>
      <c r="AJ7" s="217"/>
      <c r="AK7" s="11"/>
      <c r="AL7" s="221"/>
      <c r="AM7" s="221"/>
      <c r="AN7" s="221"/>
      <c r="AO7" s="221"/>
      <c r="AP7" s="222"/>
      <c r="AQ7" s="222"/>
      <c r="AR7" s="222"/>
      <c r="AS7" s="222"/>
      <c r="AT7" s="11"/>
      <c r="BA7" s="8" t="s">
        <v>18</v>
      </c>
      <c r="BC7" s="114" t="str">
        <f>F8</f>
        <v>BRL</v>
      </c>
      <c r="BD7" s="117">
        <f>I8</f>
        <v>416.67</v>
      </c>
    </row>
    <row r="8" spans="1:56" x14ac:dyDescent="0.55000000000000004">
      <c r="A8" s="11"/>
      <c r="B8" s="233"/>
      <c r="C8" s="233"/>
      <c r="D8" s="233"/>
      <c r="E8" s="233"/>
      <c r="F8" s="240" t="s">
        <v>6</v>
      </c>
      <c r="G8" s="240"/>
      <c r="H8" s="240"/>
      <c r="I8" s="239">
        <f>'Bureau de Change'!$BP$7</f>
        <v>416.67</v>
      </c>
      <c r="J8" s="239"/>
      <c r="K8" s="239"/>
      <c r="L8" s="239"/>
      <c r="M8" s="239"/>
      <c r="N8" s="239"/>
      <c r="O8" s="239"/>
      <c r="P8" s="239"/>
      <c r="Q8" s="239"/>
      <c r="R8" s="239"/>
      <c r="S8" s="239"/>
      <c r="T8" s="239"/>
      <c r="U8" s="11"/>
      <c r="V8" s="232" t="str">
        <f t="shared" ref="V8" ca="1" si="0">IFERROR(ROUND(I8*AL8/$BA$10, 2), "")</f>
        <v/>
      </c>
      <c r="W8" s="232"/>
      <c r="X8" s="232"/>
      <c r="Y8" s="232"/>
      <c r="Z8" s="232"/>
      <c r="AA8" s="232"/>
      <c r="AB8" s="232"/>
      <c r="AC8" s="232"/>
      <c r="AD8" s="232"/>
      <c r="AE8" s="232"/>
      <c r="AF8" s="232"/>
      <c r="AG8" s="232"/>
      <c r="AH8" s="11"/>
      <c r="AI8" s="217" t="str">
        <f t="shared" ref="AI8" ca="1" si="1">IF(OR(AL8="", AP8=""), "", IF(AL8&gt;AP8, $BA$5, IF(AL8&lt;AP8, $BA$6, IF(AL8=AP8, $BA$7, ""))))</f>
        <v/>
      </c>
      <c r="AJ8" s="217"/>
      <c r="AK8" s="11"/>
      <c r="AL8" s="221" t="str">
        <f ca="1">IFERROR(INDEX('Currency Market'!$BE$10:$BL$178, MATCH(1, 'Currency Market'!$BC$10:$BC$178, 0), MATCH($F8, 'Currency Market'!$BE$9:$BL$9, 0)), "")</f>
        <v/>
      </c>
      <c r="AM8" s="221"/>
      <c r="AN8" s="221"/>
      <c r="AO8" s="221"/>
      <c r="AP8" s="222" t="str">
        <f ca="1">IFERROR(INDEX('Currency Market'!$BE$10:$BL$178, MATCH(2, 'Currency Market'!$BC$10:$BC$178, 0), MATCH($F8, 'Currency Market'!$BE$9:$BL$9, 0)), "")</f>
        <v/>
      </c>
      <c r="AQ8" s="222"/>
      <c r="AR8" s="222"/>
      <c r="AS8" s="222"/>
      <c r="AT8" s="11"/>
      <c r="BC8" s="114" t="str">
        <f>F10</f>
        <v>CAD</v>
      </c>
      <c r="BD8" s="117">
        <f>I10</f>
        <v>714.29</v>
      </c>
    </row>
    <row r="9" spans="1:56" x14ac:dyDescent="0.55000000000000004">
      <c r="A9" s="11"/>
      <c r="B9" s="233"/>
      <c r="C9" s="233"/>
      <c r="D9" s="233"/>
      <c r="E9" s="233"/>
      <c r="F9" s="240"/>
      <c r="G9" s="240"/>
      <c r="H9" s="240"/>
      <c r="I9" s="239"/>
      <c r="J9" s="239"/>
      <c r="K9" s="239"/>
      <c r="L9" s="239"/>
      <c r="M9" s="239"/>
      <c r="N9" s="239"/>
      <c r="O9" s="239"/>
      <c r="P9" s="239"/>
      <c r="Q9" s="239"/>
      <c r="R9" s="239"/>
      <c r="S9" s="239"/>
      <c r="T9" s="239"/>
      <c r="U9" s="11"/>
      <c r="V9" s="232"/>
      <c r="W9" s="232"/>
      <c r="X9" s="232"/>
      <c r="Y9" s="232"/>
      <c r="Z9" s="232"/>
      <c r="AA9" s="232"/>
      <c r="AB9" s="232"/>
      <c r="AC9" s="232"/>
      <c r="AD9" s="232"/>
      <c r="AE9" s="232"/>
      <c r="AF9" s="232"/>
      <c r="AG9" s="232"/>
      <c r="AH9" s="11"/>
      <c r="AI9" s="217"/>
      <c r="AJ9" s="217"/>
      <c r="AK9" s="11"/>
      <c r="AL9" s="221"/>
      <c r="AM9" s="221"/>
      <c r="AN9" s="221"/>
      <c r="AO9" s="221"/>
      <c r="AP9" s="222"/>
      <c r="AQ9" s="222"/>
      <c r="AR9" s="222"/>
      <c r="AS9" s="222"/>
      <c r="AT9" s="11"/>
      <c r="BA9" s="9" t="s">
        <v>21</v>
      </c>
      <c r="BC9" s="114" t="str">
        <f>F12</f>
        <v>EUR</v>
      </c>
      <c r="BD9" s="117">
        <f>I12</f>
        <v>500</v>
      </c>
    </row>
    <row r="10" spans="1:56" x14ac:dyDescent="0.55000000000000004">
      <c r="A10" s="11"/>
      <c r="B10" s="233"/>
      <c r="C10" s="233"/>
      <c r="D10" s="233"/>
      <c r="E10" s="233"/>
      <c r="F10" s="240" t="s">
        <v>5</v>
      </c>
      <c r="G10" s="240"/>
      <c r="H10" s="240"/>
      <c r="I10" s="237">
        <f>'Bureau de Change'!$BQ$7</f>
        <v>714.29</v>
      </c>
      <c r="J10" s="237"/>
      <c r="K10" s="237"/>
      <c r="L10" s="237"/>
      <c r="M10" s="237"/>
      <c r="N10" s="237"/>
      <c r="O10" s="237"/>
      <c r="P10" s="237"/>
      <c r="Q10" s="237"/>
      <c r="R10" s="237"/>
      <c r="S10" s="237"/>
      <c r="T10" s="237"/>
      <c r="U10" s="11"/>
      <c r="V10" s="232" t="str">
        <f t="shared" ref="V10" ca="1" si="2">IFERROR(ROUND(I10*AL10/$BA$10, 2), "")</f>
        <v/>
      </c>
      <c r="W10" s="232"/>
      <c r="X10" s="232"/>
      <c r="Y10" s="232"/>
      <c r="Z10" s="232"/>
      <c r="AA10" s="232"/>
      <c r="AB10" s="232"/>
      <c r="AC10" s="232"/>
      <c r="AD10" s="232"/>
      <c r="AE10" s="232"/>
      <c r="AF10" s="232"/>
      <c r="AG10" s="232"/>
      <c r="AH10" s="11"/>
      <c r="AI10" s="217" t="str">
        <f t="shared" ref="AI10" ca="1" si="3">IF(OR(AL10="", AP10=""), "", IF(AL10&gt;AP10, $BA$5, IF(AL10&lt;AP10, $BA$6, IF(AL10=AP10, $BA$7, ""))))</f>
        <v/>
      </c>
      <c r="AJ10" s="217"/>
      <c r="AK10" s="11"/>
      <c r="AL10" s="221" t="str">
        <f ca="1">IFERROR(INDEX('Currency Market'!$BE$10:$BL$178, MATCH(1, 'Currency Market'!$BC$10:$BC$178, 0), MATCH($F10, 'Currency Market'!$BE$9:$BL$9, 0)), "")</f>
        <v/>
      </c>
      <c r="AM10" s="221"/>
      <c r="AN10" s="221"/>
      <c r="AO10" s="221"/>
      <c r="AP10" s="222" t="str">
        <f ca="1">IFERROR(INDEX('Currency Market'!$BE$10:$BL$178, MATCH(2, 'Currency Market'!$BC$10:$BC$178, 0), MATCH($F10, 'Currency Market'!$BE$9:$BL$9, 0)), "")</f>
        <v/>
      </c>
      <c r="AQ10" s="222"/>
      <c r="AR10" s="222"/>
      <c r="AS10" s="222"/>
      <c r="AT10" s="11"/>
      <c r="BA10" s="10" t="str">
        <f ca="1">IFERROR(INDEX('Currency Market'!$BX$10:$BX$178, MATCH(1, 'Currency Market'!$BC$10:$BC$178, 0)), "")</f>
        <v/>
      </c>
      <c r="BC10" s="114" t="str">
        <f>F14</f>
        <v>GBP</v>
      </c>
      <c r="BD10" s="117">
        <f>I14</f>
        <v>833.33</v>
      </c>
    </row>
    <row r="11" spans="1:56" x14ac:dyDescent="0.55000000000000004">
      <c r="A11" s="11"/>
      <c r="B11" s="233"/>
      <c r="C11" s="233"/>
      <c r="D11" s="233"/>
      <c r="E11" s="233"/>
      <c r="F11" s="240"/>
      <c r="G11" s="240"/>
      <c r="H11" s="240"/>
      <c r="I11" s="237"/>
      <c r="J11" s="237"/>
      <c r="K11" s="237"/>
      <c r="L11" s="237"/>
      <c r="M11" s="237"/>
      <c r="N11" s="237"/>
      <c r="O11" s="237"/>
      <c r="P11" s="237"/>
      <c r="Q11" s="237"/>
      <c r="R11" s="237"/>
      <c r="S11" s="237"/>
      <c r="T11" s="237"/>
      <c r="U11" s="11"/>
      <c r="V11" s="232"/>
      <c r="W11" s="232"/>
      <c r="X11" s="232"/>
      <c r="Y11" s="232"/>
      <c r="Z11" s="232"/>
      <c r="AA11" s="232"/>
      <c r="AB11" s="232"/>
      <c r="AC11" s="232"/>
      <c r="AD11" s="232"/>
      <c r="AE11" s="232"/>
      <c r="AF11" s="232"/>
      <c r="AG11" s="232"/>
      <c r="AH11" s="11"/>
      <c r="AI11" s="217"/>
      <c r="AJ11" s="217"/>
      <c r="AK11" s="11"/>
      <c r="AL11" s="221"/>
      <c r="AM11" s="221"/>
      <c r="AN11" s="221"/>
      <c r="AO11" s="221"/>
      <c r="AP11" s="222"/>
      <c r="AQ11" s="222"/>
      <c r="AR11" s="222"/>
      <c r="AS11" s="222"/>
      <c r="AT11" s="11"/>
      <c r="BC11" s="114" t="str">
        <f>F16</f>
        <v>JPY</v>
      </c>
      <c r="BD11" s="117">
        <f>I16</f>
        <v>454.55</v>
      </c>
    </row>
    <row r="12" spans="1:56" x14ac:dyDescent="0.55000000000000004">
      <c r="A12" s="11"/>
      <c r="B12" s="233"/>
      <c r="C12" s="233"/>
      <c r="D12" s="233"/>
      <c r="E12" s="233"/>
      <c r="F12" s="240" t="s">
        <v>4</v>
      </c>
      <c r="G12" s="240"/>
      <c r="H12" s="240"/>
      <c r="I12" s="234">
        <f>'Bureau de Change'!$BR$7</f>
        <v>500</v>
      </c>
      <c r="J12" s="234"/>
      <c r="K12" s="234"/>
      <c r="L12" s="234"/>
      <c r="M12" s="234"/>
      <c r="N12" s="234"/>
      <c r="O12" s="234"/>
      <c r="P12" s="234"/>
      <c r="Q12" s="234"/>
      <c r="R12" s="234"/>
      <c r="S12" s="234"/>
      <c r="T12" s="234"/>
      <c r="U12" s="11"/>
      <c r="V12" s="232" t="str">
        <f t="shared" ref="V12" ca="1" si="4">IFERROR(ROUND(I12*AL12/$BA$10, 2), "")</f>
        <v/>
      </c>
      <c r="W12" s="232"/>
      <c r="X12" s="232"/>
      <c r="Y12" s="232"/>
      <c r="Z12" s="232"/>
      <c r="AA12" s="232"/>
      <c r="AB12" s="232"/>
      <c r="AC12" s="232"/>
      <c r="AD12" s="232"/>
      <c r="AE12" s="232"/>
      <c r="AF12" s="232"/>
      <c r="AG12" s="232"/>
      <c r="AH12" s="11"/>
      <c r="AI12" s="217" t="str">
        <f t="shared" ref="AI12" ca="1" si="5">IF(OR(AL12="", AP12=""), "", IF(AL12&gt;AP12, $BA$5, IF(AL12&lt;AP12, $BA$6, IF(AL12=AP12, $BA$7, ""))))</f>
        <v/>
      </c>
      <c r="AJ12" s="217"/>
      <c r="AK12" s="11"/>
      <c r="AL12" s="221" t="str">
        <f ca="1">IFERROR(INDEX('Currency Market'!$BE$10:$BL$178, MATCH(1, 'Currency Market'!$BC$10:$BC$178, 0), MATCH($F12, 'Currency Market'!$BE$9:$BL$9, 0)), "")</f>
        <v/>
      </c>
      <c r="AM12" s="221"/>
      <c r="AN12" s="221"/>
      <c r="AO12" s="221"/>
      <c r="AP12" s="222" t="str">
        <f ca="1">IFERROR(INDEX('Currency Market'!$BE$10:$BL$178, MATCH(2, 'Currency Market'!$BC$10:$BC$178, 0), MATCH($F12, 'Currency Market'!$BE$9:$BL$9, 0)), "")</f>
        <v/>
      </c>
      <c r="AQ12" s="222"/>
      <c r="AR12" s="222"/>
      <c r="AS12" s="222"/>
      <c r="AT12" s="11"/>
      <c r="BA12" s="9" t="s">
        <v>22</v>
      </c>
      <c r="BC12" s="114" t="str">
        <f>F18</f>
        <v>USD</v>
      </c>
      <c r="BD12" s="117">
        <f>I18</f>
        <v>384.62</v>
      </c>
    </row>
    <row r="13" spans="1:56" x14ac:dyDescent="0.55000000000000004">
      <c r="A13" s="11"/>
      <c r="B13" s="233"/>
      <c r="C13" s="233"/>
      <c r="D13" s="233"/>
      <c r="E13" s="233"/>
      <c r="F13" s="240"/>
      <c r="G13" s="240"/>
      <c r="H13" s="240"/>
      <c r="I13" s="234"/>
      <c r="J13" s="234"/>
      <c r="K13" s="234"/>
      <c r="L13" s="234"/>
      <c r="M13" s="234"/>
      <c r="N13" s="234"/>
      <c r="O13" s="234"/>
      <c r="P13" s="234"/>
      <c r="Q13" s="234"/>
      <c r="R13" s="234"/>
      <c r="S13" s="234"/>
      <c r="T13" s="234"/>
      <c r="U13" s="11"/>
      <c r="V13" s="232"/>
      <c r="W13" s="232"/>
      <c r="X13" s="232"/>
      <c r="Y13" s="232"/>
      <c r="Z13" s="232"/>
      <c r="AA13" s="232"/>
      <c r="AB13" s="232"/>
      <c r="AC13" s="232"/>
      <c r="AD13" s="232"/>
      <c r="AE13" s="232"/>
      <c r="AF13" s="232"/>
      <c r="AG13" s="232"/>
      <c r="AH13" s="11"/>
      <c r="AI13" s="217"/>
      <c r="AJ13" s="217"/>
      <c r="AK13" s="11"/>
      <c r="AL13" s="221"/>
      <c r="AM13" s="221"/>
      <c r="AN13" s="221"/>
      <c r="AO13" s="221"/>
      <c r="AP13" s="222"/>
      <c r="AQ13" s="222"/>
      <c r="AR13" s="222"/>
      <c r="AS13" s="222"/>
      <c r="AT13" s="11"/>
      <c r="BA13" s="10" t="str">
        <f ca="1">IFERROR(INDEX('Currency Market'!$BX$10:$BX$178, MATCH(2, 'Currency Market'!$BC$10:$BC$178, 0)), "")</f>
        <v/>
      </c>
      <c r="BC13" s="115" t="str">
        <f>F20</f>
        <v>ZAR</v>
      </c>
      <c r="BD13" s="118">
        <f>I20</f>
        <v>312.5</v>
      </c>
    </row>
    <row r="14" spans="1:56" x14ac:dyDescent="0.55000000000000004">
      <c r="A14" s="11"/>
      <c r="B14" s="233"/>
      <c r="C14" s="233"/>
      <c r="D14" s="233"/>
      <c r="E14" s="233"/>
      <c r="F14" s="240" t="s">
        <v>0</v>
      </c>
      <c r="G14" s="240"/>
      <c r="H14" s="240"/>
      <c r="I14" s="235">
        <f>'Bureau de Change'!$BS$7</f>
        <v>833.33</v>
      </c>
      <c r="J14" s="235"/>
      <c r="K14" s="235"/>
      <c r="L14" s="235"/>
      <c r="M14" s="235"/>
      <c r="N14" s="235"/>
      <c r="O14" s="235"/>
      <c r="P14" s="235"/>
      <c r="Q14" s="235"/>
      <c r="R14" s="235"/>
      <c r="S14" s="235"/>
      <c r="T14" s="235"/>
      <c r="U14" s="11"/>
      <c r="V14" s="232" t="str">
        <f t="shared" ref="V14" ca="1" si="6">IFERROR(ROUND(I14*AL14/$BA$10, 2), "")</f>
        <v/>
      </c>
      <c r="W14" s="232"/>
      <c r="X14" s="232"/>
      <c r="Y14" s="232"/>
      <c r="Z14" s="232"/>
      <c r="AA14" s="232"/>
      <c r="AB14" s="232"/>
      <c r="AC14" s="232"/>
      <c r="AD14" s="232"/>
      <c r="AE14" s="232"/>
      <c r="AF14" s="232"/>
      <c r="AG14" s="232"/>
      <c r="AH14" s="11"/>
      <c r="AI14" s="217" t="str">
        <f t="shared" ref="AI14" ca="1" si="7">IF(OR(AL14="", AP14=""), "", IF(AL14&gt;AP14, $BA$5, IF(AL14&lt;AP14, $BA$6, IF(AL14=AP14, $BA$7, ""))))</f>
        <v/>
      </c>
      <c r="AJ14" s="217"/>
      <c r="AK14" s="11"/>
      <c r="AL14" s="221" t="str">
        <f ca="1">IFERROR(INDEX('Currency Market'!$BE$10:$BL$178, MATCH(1, 'Currency Market'!$BC$10:$BC$178, 0), MATCH($F14, 'Currency Market'!$BE$9:$BL$9, 0)), "")</f>
        <v/>
      </c>
      <c r="AM14" s="221"/>
      <c r="AN14" s="221"/>
      <c r="AO14" s="221"/>
      <c r="AP14" s="222" t="str">
        <f ca="1">IFERROR(INDEX('Currency Market'!$BE$10:$BL$178, MATCH(2, 'Currency Market'!$BC$10:$BC$178, 0), MATCH($F14, 'Currency Market'!$BE$9:$BL$9, 0)), "")</f>
        <v/>
      </c>
      <c r="AQ14" s="222"/>
      <c r="AR14" s="222"/>
      <c r="AS14" s="222"/>
      <c r="AT14" s="11"/>
    </row>
    <row r="15" spans="1:56" x14ac:dyDescent="0.55000000000000004">
      <c r="A15" s="11"/>
      <c r="B15" s="233"/>
      <c r="C15" s="233"/>
      <c r="D15" s="233"/>
      <c r="E15" s="233"/>
      <c r="F15" s="240"/>
      <c r="G15" s="240"/>
      <c r="H15" s="240"/>
      <c r="I15" s="235"/>
      <c r="J15" s="235"/>
      <c r="K15" s="235"/>
      <c r="L15" s="235"/>
      <c r="M15" s="235"/>
      <c r="N15" s="235"/>
      <c r="O15" s="235"/>
      <c r="P15" s="235"/>
      <c r="Q15" s="235"/>
      <c r="R15" s="235"/>
      <c r="S15" s="235"/>
      <c r="T15" s="235"/>
      <c r="U15" s="11"/>
      <c r="V15" s="232"/>
      <c r="W15" s="232"/>
      <c r="X15" s="232"/>
      <c r="Y15" s="232"/>
      <c r="Z15" s="232"/>
      <c r="AA15" s="232"/>
      <c r="AB15" s="232"/>
      <c r="AC15" s="232"/>
      <c r="AD15" s="232"/>
      <c r="AE15" s="232"/>
      <c r="AF15" s="232"/>
      <c r="AG15" s="232"/>
      <c r="AH15" s="11"/>
      <c r="AI15" s="217"/>
      <c r="AJ15" s="217"/>
      <c r="AK15" s="11"/>
      <c r="AL15" s="221"/>
      <c r="AM15" s="221"/>
      <c r="AN15" s="221"/>
      <c r="AO15" s="221"/>
      <c r="AP15" s="222"/>
      <c r="AQ15" s="222"/>
      <c r="AR15" s="222"/>
      <c r="AS15" s="222"/>
      <c r="AT15" s="11"/>
    </row>
    <row r="16" spans="1:56" x14ac:dyDescent="0.55000000000000004">
      <c r="A16" s="11"/>
      <c r="B16" s="233"/>
      <c r="C16" s="233"/>
      <c r="D16" s="233"/>
      <c r="E16" s="233"/>
      <c r="F16" s="240" t="s">
        <v>3</v>
      </c>
      <c r="G16" s="240"/>
      <c r="H16" s="240"/>
      <c r="I16" s="236">
        <f>'Bureau de Change'!$BT$7</f>
        <v>454.55</v>
      </c>
      <c r="J16" s="236"/>
      <c r="K16" s="236"/>
      <c r="L16" s="236"/>
      <c r="M16" s="236"/>
      <c r="N16" s="236"/>
      <c r="O16" s="236"/>
      <c r="P16" s="236"/>
      <c r="Q16" s="236"/>
      <c r="R16" s="236"/>
      <c r="S16" s="236"/>
      <c r="T16" s="236"/>
      <c r="U16" s="11"/>
      <c r="V16" s="232" t="str">
        <f t="shared" ref="V16" ca="1" si="8">IFERROR(ROUND(I16*AL16/$BA$10, 2), "")</f>
        <v/>
      </c>
      <c r="W16" s="232"/>
      <c r="X16" s="232"/>
      <c r="Y16" s="232"/>
      <c r="Z16" s="232"/>
      <c r="AA16" s="232"/>
      <c r="AB16" s="232"/>
      <c r="AC16" s="232"/>
      <c r="AD16" s="232"/>
      <c r="AE16" s="232"/>
      <c r="AF16" s="232"/>
      <c r="AG16" s="232"/>
      <c r="AH16" s="11"/>
      <c r="AI16" s="217" t="str">
        <f t="shared" ref="AI16" ca="1" si="9">IF(OR(AL16="", AP16=""), "", IF(AL16&gt;AP16, $BA$5, IF(AL16&lt;AP16, $BA$6, IF(AL16=AP16, $BA$7, ""))))</f>
        <v/>
      </c>
      <c r="AJ16" s="217"/>
      <c r="AK16" s="11"/>
      <c r="AL16" s="221" t="str">
        <f ca="1">IFERROR(INDEX('Currency Market'!$BE$10:$BL$178, MATCH(1, 'Currency Market'!$BC$10:$BC$178, 0), MATCH($F16, 'Currency Market'!$BE$9:$BL$9, 0)), "")</f>
        <v/>
      </c>
      <c r="AM16" s="221"/>
      <c r="AN16" s="221"/>
      <c r="AO16" s="221"/>
      <c r="AP16" s="222" t="str">
        <f ca="1">IFERROR(INDEX('Currency Market'!$BE$10:$BL$178, MATCH(2, 'Currency Market'!$BC$10:$BC$178, 0), MATCH($F16, 'Currency Market'!$BE$9:$BL$9, 0)), "")</f>
        <v/>
      </c>
      <c r="AQ16" s="222"/>
      <c r="AR16" s="222"/>
      <c r="AS16" s="222"/>
      <c r="AT16" s="11"/>
    </row>
    <row r="17" spans="1:46" x14ac:dyDescent="0.55000000000000004">
      <c r="A17" s="11"/>
      <c r="B17" s="233"/>
      <c r="C17" s="233"/>
      <c r="D17" s="233"/>
      <c r="E17" s="233"/>
      <c r="F17" s="240"/>
      <c r="G17" s="240"/>
      <c r="H17" s="240"/>
      <c r="I17" s="236"/>
      <c r="J17" s="236"/>
      <c r="K17" s="236"/>
      <c r="L17" s="236"/>
      <c r="M17" s="236"/>
      <c r="N17" s="236"/>
      <c r="O17" s="236"/>
      <c r="P17" s="236"/>
      <c r="Q17" s="236"/>
      <c r="R17" s="236"/>
      <c r="S17" s="236"/>
      <c r="T17" s="236"/>
      <c r="U17" s="11"/>
      <c r="V17" s="232"/>
      <c r="W17" s="232"/>
      <c r="X17" s="232"/>
      <c r="Y17" s="232"/>
      <c r="Z17" s="232"/>
      <c r="AA17" s="232"/>
      <c r="AB17" s="232"/>
      <c r="AC17" s="232"/>
      <c r="AD17" s="232"/>
      <c r="AE17" s="232"/>
      <c r="AF17" s="232"/>
      <c r="AG17" s="232"/>
      <c r="AH17" s="11"/>
      <c r="AI17" s="217"/>
      <c r="AJ17" s="217"/>
      <c r="AK17" s="11"/>
      <c r="AL17" s="221"/>
      <c r="AM17" s="221"/>
      <c r="AN17" s="221"/>
      <c r="AO17" s="221"/>
      <c r="AP17" s="222"/>
      <c r="AQ17" s="222"/>
      <c r="AR17" s="222"/>
      <c r="AS17" s="222"/>
      <c r="AT17" s="11"/>
    </row>
    <row r="18" spans="1:46" x14ac:dyDescent="0.55000000000000004">
      <c r="A18" s="11"/>
      <c r="B18" s="233"/>
      <c r="C18" s="233"/>
      <c r="D18" s="233"/>
      <c r="E18" s="233"/>
      <c r="F18" s="240" t="s">
        <v>1</v>
      </c>
      <c r="G18" s="240"/>
      <c r="H18" s="240"/>
      <c r="I18" s="237">
        <f>'Bureau de Change'!$BU$7</f>
        <v>384.62</v>
      </c>
      <c r="J18" s="237"/>
      <c r="K18" s="237"/>
      <c r="L18" s="237"/>
      <c r="M18" s="237"/>
      <c r="N18" s="237"/>
      <c r="O18" s="237"/>
      <c r="P18" s="237"/>
      <c r="Q18" s="237"/>
      <c r="R18" s="237"/>
      <c r="S18" s="237"/>
      <c r="T18" s="237"/>
      <c r="U18" s="11"/>
      <c r="V18" s="232" t="str">
        <f t="shared" ref="V18" ca="1" si="10">IFERROR(ROUND(I18*AL18/$BA$10, 2), "")</f>
        <v/>
      </c>
      <c r="W18" s="232"/>
      <c r="X18" s="232"/>
      <c r="Y18" s="232"/>
      <c r="Z18" s="232"/>
      <c r="AA18" s="232"/>
      <c r="AB18" s="232"/>
      <c r="AC18" s="232"/>
      <c r="AD18" s="232"/>
      <c r="AE18" s="232"/>
      <c r="AF18" s="232"/>
      <c r="AG18" s="232"/>
      <c r="AH18" s="11"/>
      <c r="AI18" s="217" t="str">
        <f t="shared" ref="AI18" ca="1" si="11">IF(OR(AL18="", AP18=""), "", IF(AL18&gt;AP18, $BA$5, IF(AL18&lt;AP18, $BA$6, IF(AL18=AP18, $BA$7, ""))))</f>
        <v/>
      </c>
      <c r="AJ18" s="217"/>
      <c r="AK18" s="11"/>
      <c r="AL18" s="221" t="str">
        <f ca="1">IFERROR(INDEX('Currency Market'!$BE$10:$BL$178, MATCH(1, 'Currency Market'!$BC$10:$BC$178, 0), MATCH($F18, 'Currency Market'!$BE$9:$BL$9, 0)), "")</f>
        <v/>
      </c>
      <c r="AM18" s="221"/>
      <c r="AN18" s="221"/>
      <c r="AO18" s="221"/>
      <c r="AP18" s="222" t="str">
        <f ca="1">IFERROR(INDEX('Currency Market'!$BE$10:$BL$178, MATCH(2, 'Currency Market'!$BC$10:$BC$178, 0), MATCH($F18, 'Currency Market'!$BE$9:$BL$9, 0)), "")</f>
        <v/>
      </c>
      <c r="AQ18" s="222"/>
      <c r="AR18" s="222"/>
      <c r="AS18" s="222"/>
      <c r="AT18" s="11"/>
    </row>
    <row r="19" spans="1:46" x14ac:dyDescent="0.55000000000000004">
      <c r="A19" s="11"/>
      <c r="B19" s="233"/>
      <c r="C19" s="233"/>
      <c r="D19" s="233"/>
      <c r="E19" s="233"/>
      <c r="F19" s="240"/>
      <c r="G19" s="240"/>
      <c r="H19" s="240"/>
      <c r="I19" s="237"/>
      <c r="J19" s="237"/>
      <c r="K19" s="237"/>
      <c r="L19" s="237"/>
      <c r="M19" s="237"/>
      <c r="N19" s="237"/>
      <c r="O19" s="237"/>
      <c r="P19" s="237"/>
      <c r="Q19" s="237"/>
      <c r="R19" s="237"/>
      <c r="S19" s="237"/>
      <c r="T19" s="237"/>
      <c r="U19" s="11"/>
      <c r="V19" s="232"/>
      <c r="W19" s="232"/>
      <c r="X19" s="232"/>
      <c r="Y19" s="232"/>
      <c r="Z19" s="232"/>
      <c r="AA19" s="232"/>
      <c r="AB19" s="232"/>
      <c r="AC19" s="232"/>
      <c r="AD19" s="232"/>
      <c r="AE19" s="232"/>
      <c r="AF19" s="232"/>
      <c r="AG19" s="232"/>
      <c r="AH19" s="11"/>
      <c r="AI19" s="217"/>
      <c r="AJ19" s="217"/>
      <c r="AK19" s="11"/>
      <c r="AL19" s="221"/>
      <c r="AM19" s="221"/>
      <c r="AN19" s="221"/>
      <c r="AO19" s="221"/>
      <c r="AP19" s="222"/>
      <c r="AQ19" s="222"/>
      <c r="AR19" s="222"/>
      <c r="AS19" s="222"/>
      <c r="AT19" s="11"/>
    </row>
    <row r="20" spans="1:46" x14ac:dyDescent="0.55000000000000004">
      <c r="A20" s="11"/>
      <c r="B20" s="233"/>
      <c r="C20" s="233"/>
      <c r="D20" s="233"/>
      <c r="E20" s="233"/>
      <c r="F20" s="240" t="s">
        <v>2</v>
      </c>
      <c r="G20" s="240"/>
      <c r="H20" s="240"/>
      <c r="I20" s="238">
        <f>'Bureau de Change'!$BV$7</f>
        <v>312.5</v>
      </c>
      <c r="J20" s="238"/>
      <c r="K20" s="238"/>
      <c r="L20" s="238"/>
      <c r="M20" s="238"/>
      <c r="N20" s="238"/>
      <c r="O20" s="238"/>
      <c r="P20" s="238"/>
      <c r="Q20" s="238"/>
      <c r="R20" s="238"/>
      <c r="S20" s="238"/>
      <c r="T20" s="238"/>
      <c r="U20" s="11"/>
      <c r="V20" s="232" t="str">
        <f t="shared" ref="V20" ca="1" si="12">IFERROR(ROUND(I20*AL20/$BA$10, 2), "")</f>
        <v/>
      </c>
      <c r="W20" s="232"/>
      <c r="X20" s="232"/>
      <c r="Y20" s="232"/>
      <c r="Z20" s="232"/>
      <c r="AA20" s="232"/>
      <c r="AB20" s="232"/>
      <c r="AC20" s="232"/>
      <c r="AD20" s="232"/>
      <c r="AE20" s="232"/>
      <c r="AF20" s="232"/>
      <c r="AG20" s="232"/>
      <c r="AH20" s="11"/>
      <c r="AI20" s="217" t="str">
        <f t="shared" ref="AI20" ca="1" si="13">IF(OR(AL20="", AP20=""), "", IF(AL20&gt;AP20, $BA$5, IF(AL20&lt;AP20, $BA$6, IF(AL20=AP20, $BA$7, ""))))</f>
        <v/>
      </c>
      <c r="AJ20" s="217"/>
      <c r="AK20" s="11"/>
      <c r="AL20" s="221" t="str">
        <f ca="1">IFERROR(INDEX('Currency Market'!$BE$10:$BL$178, MATCH(1, 'Currency Market'!$BC$10:$BC$178, 0), MATCH($F20, 'Currency Market'!$BE$9:$BL$9, 0)), "")</f>
        <v/>
      </c>
      <c r="AM20" s="221"/>
      <c r="AN20" s="221"/>
      <c r="AO20" s="221"/>
      <c r="AP20" s="222" t="str">
        <f ca="1">IFERROR(INDEX('Currency Market'!$BE$10:$BL$178, MATCH(2, 'Currency Market'!$BC$10:$BC$178, 0), MATCH($F20, 'Currency Market'!$BE$9:$BL$9, 0)), "")</f>
        <v/>
      </c>
      <c r="AQ20" s="222"/>
      <c r="AR20" s="222"/>
      <c r="AS20" s="222"/>
      <c r="AT20" s="11"/>
    </row>
    <row r="21" spans="1:46" x14ac:dyDescent="0.55000000000000004">
      <c r="A21" s="11"/>
      <c r="B21" s="233"/>
      <c r="C21" s="233"/>
      <c r="D21" s="233"/>
      <c r="E21" s="233"/>
      <c r="F21" s="240"/>
      <c r="G21" s="240"/>
      <c r="H21" s="240"/>
      <c r="I21" s="238"/>
      <c r="J21" s="238"/>
      <c r="K21" s="238"/>
      <c r="L21" s="238"/>
      <c r="M21" s="238"/>
      <c r="N21" s="238"/>
      <c r="O21" s="238"/>
      <c r="P21" s="238"/>
      <c r="Q21" s="238"/>
      <c r="R21" s="238"/>
      <c r="S21" s="238"/>
      <c r="T21" s="238"/>
      <c r="U21" s="11"/>
      <c r="V21" s="232"/>
      <c r="W21" s="232"/>
      <c r="X21" s="232"/>
      <c r="Y21" s="232"/>
      <c r="Z21" s="232"/>
      <c r="AA21" s="232"/>
      <c r="AB21" s="232"/>
      <c r="AC21" s="232"/>
      <c r="AD21" s="232"/>
      <c r="AE21" s="232"/>
      <c r="AF21" s="232"/>
      <c r="AG21" s="232"/>
      <c r="AH21" s="11"/>
      <c r="AI21" s="217"/>
      <c r="AJ21" s="217"/>
      <c r="AK21" s="11"/>
      <c r="AL21" s="221"/>
      <c r="AM21" s="221"/>
      <c r="AN21" s="221"/>
      <c r="AO21" s="221"/>
      <c r="AP21" s="222"/>
      <c r="AQ21" s="222"/>
      <c r="AR21" s="222"/>
      <c r="AS21" s="222"/>
      <c r="AT21" s="11"/>
    </row>
    <row r="22" spans="1:46" x14ac:dyDescent="0.55000000000000004">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row>
    <row r="23" spans="1:46" x14ac:dyDescent="0.55000000000000004">
      <c r="A23" s="11"/>
      <c r="B23" s="11"/>
      <c r="C23" s="11"/>
      <c r="D23" s="11"/>
      <c r="E23" s="11"/>
      <c r="F23" s="11"/>
      <c r="G23" s="11"/>
      <c r="H23" s="11"/>
      <c r="I23" s="223" t="s">
        <v>12</v>
      </c>
      <c r="J23" s="224"/>
      <c r="K23" s="224"/>
      <c r="L23" s="224"/>
      <c r="M23" s="224"/>
      <c r="N23" s="224"/>
      <c r="O23" s="224"/>
      <c r="P23" s="224"/>
      <c r="Q23" s="224"/>
      <c r="R23" s="224"/>
      <c r="S23" s="224"/>
      <c r="T23" s="225"/>
      <c r="U23" s="11"/>
      <c r="V23" s="229">
        <f ca="1">SUM($V$6:$V$21)</f>
        <v>0</v>
      </c>
      <c r="W23" s="230"/>
      <c r="X23" s="230"/>
      <c r="Y23" s="230"/>
      <c r="Z23" s="230"/>
      <c r="AA23" s="230"/>
      <c r="AB23" s="230"/>
      <c r="AC23" s="230"/>
      <c r="AD23" s="230"/>
      <c r="AE23" s="230"/>
      <c r="AF23" s="230"/>
      <c r="AG23" s="231"/>
      <c r="AH23" s="11"/>
      <c r="AI23" s="120" t="s">
        <v>15</v>
      </c>
      <c r="AJ23" s="121"/>
      <c r="AK23" s="121"/>
      <c r="AL23" s="121"/>
      <c r="AM23" s="121"/>
      <c r="AN23" s="121"/>
      <c r="AO23" s="121"/>
      <c r="AP23" s="121"/>
      <c r="AQ23" s="121"/>
      <c r="AR23" s="121"/>
      <c r="AS23" s="122"/>
      <c r="AT23" s="11"/>
    </row>
    <row r="24" spans="1:46" x14ac:dyDescent="0.55000000000000004">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218" t="e">
        <f>'Currency Market'!$BB$10</f>
        <v>#VALUE!</v>
      </c>
      <c r="AJ24" s="219"/>
      <c r="AK24" s="219"/>
      <c r="AL24" s="219"/>
      <c r="AM24" s="219"/>
      <c r="AN24" s="219"/>
      <c r="AO24" s="219"/>
      <c r="AP24" s="219"/>
      <c r="AQ24" s="219"/>
      <c r="AR24" s="219"/>
      <c r="AS24" s="220"/>
      <c r="AT24" s="11"/>
    </row>
    <row r="25" spans="1:46" x14ac:dyDescent="0.55000000000000004">
      <c r="A25" s="11"/>
      <c r="B25" s="11"/>
      <c r="C25" s="11"/>
      <c r="D25" s="11"/>
      <c r="E25" s="11"/>
      <c r="F25" s="11"/>
      <c r="G25" s="11"/>
      <c r="H25" s="11"/>
      <c r="I25" s="223" t="s">
        <v>14</v>
      </c>
      <c r="J25" s="224"/>
      <c r="K25" s="224"/>
      <c r="L25" s="224"/>
      <c r="M25" s="224"/>
      <c r="N25" s="224"/>
      <c r="O25" s="224"/>
      <c r="P25" s="224"/>
      <c r="Q25" s="224"/>
      <c r="R25" s="224"/>
      <c r="S25" s="224"/>
      <c r="T25" s="225"/>
      <c r="U25" s="11"/>
      <c r="V25" s="226">
        <v>4000</v>
      </c>
      <c r="W25" s="227"/>
      <c r="X25" s="227"/>
      <c r="Y25" s="227"/>
      <c r="Z25" s="227"/>
      <c r="AA25" s="227"/>
      <c r="AB25" s="227"/>
      <c r="AC25" s="227"/>
      <c r="AD25" s="227"/>
      <c r="AE25" s="227"/>
      <c r="AF25" s="227"/>
      <c r="AG25" s="228"/>
      <c r="AH25" s="11"/>
      <c r="AI25" s="11"/>
      <c r="AJ25" s="11"/>
      <c r="AK25" s="11"/>
      <c r="AL25" s="11"/>
      <c r="AM25" s="11"/>
      <c r="AN25" s="11"/>
      <c r="AO25" s="11"/>
      <c r="AP25" s="11"/>
      <c r="AQ25" s="11"/>
      <c r="AR25" s="11"/>
      <c r="AS25" s="11"/>
      <c r="AT25" s="11"/>
    </row>
    <row r="26" spans="1:46" x14ac:dyDescent="0.55000000000000004">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20" t="s">
        <v>16</v>
      </c>
      <c r="AJ26" s="121"/>
      <c r="AK26" s="121"/>
      <c r="AL26" s="121"/>
      <c r="AM26" s="121"/>
      <c r="AN26" s="121"/>
      <c r="AO26" s="121"/>
      <c r="AP26" s="121"/>
      <c r="AQ26" s="121"/>
      <c r="AR26" s="121"/>
      <c r="AS26" s="122"/>
      <c r="AT26" s="11"/>
    </row>
    <row r="27" spans="1:46" x14ac:dyDescent="0.55000000000000004">
      <c r="A27" s="11"/>
      <c r="B27" s="11"/>
      <c r="C27" s="11"/>
      <c r="D27" s="11"/>
      <c r="E27" s="11"/>
      <c r="F27" s="11"/>
      <c r="G27" s="11"/>
      <c r="H27" s="11"/>
      <c r="I27" s="223" t="s">
        <v>13</v>
      </c>
      <c r="J27" s="224"/>
      <c r="K27" s="224"/>
      <c r="L27" s="224"/>
      <c r="M27" s="224"/>
      <c r="N27" s="224"/>
      <c r="O27" s="224"/>
      <c r="P27" s="224"/>
      <c r="Q27" s="224"/>
      <c r="R27" s="224"/>
      <c r="S27" s="224"/>
      <c r="T27" s="225"/>
      <c r="U27" s="11"/>
      <c r="V27" s="229">
        <f ca="1">$V$23-$V$25</f>
        <v>-4000</v>
      </c>
      <c r="W27" s="230"/>
      <c r="X27" s="230"/>
      <c r="Y27" s="230"/>
      <c r="Z27" s="230"/>
      <c r="AA27" s="230"/>
      <c r="AB27" s="230"/>
      <c r="AC27" s="230"/>
      <c r="AD27" s="230"/>
      <c r="AE27" s="230"/>
      <c r="AF27" s="230"/>
      <c r="AG27" s="231"/>
      <c r="AH27" s="11"/>
      <c r="AI27" s="218" t="e">
        <f>'Currency Market'!$BB$178</f>
        <v>#VALUE!</v>
      </c>
      <c r="AJ27" s="219"/>
      <c r="AK27" s="219"/>
      <c r="AL27" s="219"/>
      <c r="AM27" s="219"/>
      <c r="AN27" s="219"/>
      <c r="AO27" s="219"/>
      <c r="AP27" s="219"/>
      <c r="AQ27" s="219"/>
      <c r="AR27" s="219"/>
      <c r="AS27" s="220"/>
      <c r="AT27" s="11"/>
    </row>
    <row r="28" spans="1:46" x14ac:dyDescent="0.55000000000000004">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row>
    <row r="29" spans="1:46" x14ac:dyDescent="0.55000000000000004">
      <c r="A29" s="11"/>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1"/>
    </row>
    <row r="30" spans="1:46" x14ac:dyDescent="0.55000000000000004">
      <c r="A30" s="11"/>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1"/>
    </row>
    <row r="31" spans="1:46" x14ac:dyDescent="0.55000000000000004">
      <c r="A31" s="11"/>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1"/>
    </row>
    <row r="32" spans="1:46" x14ac:dyDescent="0.55000000000000004">
      <c r="A32" s="11"/>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1"/>
    </row>
    <row r="33" spans="1:46" x14ac:dyDescent="0.55000000000000004">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row>
  </sheetData>
  <sheetProtection algorithmName="SHA-512" hashValue="Cj7ifE8ltV8QYC9nHNmCWafJxesJP68YsUvIQ8sAs1N4LtCBv6zB03nwjUgwyNaBG/Dikm4a7xiym3agUiB0EQ==" saltValue="OIIO1Cn86S3Eb8D5sx0sWQ==" spinCount="100000" sheet="1" objects="1" scenarios="1"/>
  <mergeCells count="72">
    <mergeCell ref="B10:E11"/>
    <mergeCell ref="B8:E9"/>
    <mergeCell ref="F14:H15"/>
    <mergeCell ref="F18:H19"/>
    <mergeCell ref="F20:H21"/>
    <mergeCell ref="F16:H17"/>
    <mergeCell ref="F12:H13"/>
    <mergeCell ref="F10:H11"/>
    <mergeCell ref="B14:E15"/>
    <mergeCell ref="B18:E19"/>
    <mergeCell ref="B20:E21"/>
    <mergeCell ref="B16:E17"/>
    <mergeCell ref="B12:E13"/>
    <mergeCell ref="V10:AG11"/>
    <mergeCell ref="I6:T7"/>
    <mergeCell ref="I8:T9"/>
    <mergeCell ref="I10:T11"/>
    <mergeCell ref="F8:H9"/>
    <mergeCell ref="F6:H7"/>
    <mergeCell ref="I12:T13"/>
    <mergeCell ref="I14:T15"/>
    <mergeCell ref="AL14:AO15"/>
    <mergeCell ref="V12:AG13"/>
    <mergeCell ref="AI20:AJ21"/>
    <mergeCell ref="I16:T17"/>
    <mergeCell ref="I18:T19"/>
    <mergeCell ref="I20:T21"/>
    <mergeCell ref="V14:AG15"/>
    <mergeCell ref="V16:AG17"/>
    <mergeCell ref="V18:AG19"/>
    <mergeCell ref="V20:AG21"/>
    <mergeCell ref="AP14:AS15"/>
    <mergeCell ref="AP16:AS17"/>
    <mergeCell ref="AL5:AO5"/>
    <mergeCell ref="AL6:AO7"/>
    <mergeCell ref="AL8:AO9"/>
    <mergeCell ref="AL10:AO11"/>
    <mergeCell ref="AL12:AO13"/>
    <mergeCell ref="B2:T3"/>
    <mergeCell ref="W2:AS3"/>
    <mergeCell ref="AP5:AS5"/>
    <mergeCell ref="AP6:AS7"/>
    <mergeCell ref="AP8:AS9"/>
    <mergeCell ref="I5:T5"/>
    <mergeCell ref="V5:AG5"/>
    <mergeCell ref="V6:AG7"/>
    <mergeCell ref="V8:AG9"/>
    <mergeCell ref="B6:E7"/>
    <mergeCell ref="AI6:AJ7"/>
    <mergeCell ref="AI8:AJ9"/>
    <mergeCell ref="I25:T25"/>
    <mergeCell ref="V25:AG25"/>
    <mergeCell ref="I27:T27"/>
    <mergeCell ref="V27:AG27"/>
    <mergeCell ref="I23:T23"/>
    <mergeCell ref="V23:AG23"/>
    <mergeCell ref="AI10:AJ11"/>
    <mergeCell ref="AI12:AJ13"/>
    <mergeCell ref="AI14:AJ15"/>
    <mergeCell ref="AI27:AS27"/>
    <mergeCell ref="AI26:AS26"/>
    <mergeCell ref="AI24:AS24"/>
    <mergeCell ref="AI23:AS23"/>
    <mergeCell ref="AL16:AO17"/>
    <mergeCell ref="AL18:AO19"/>
    <mergeCell ref="AL20:AO21"/>
    <mergeCell ref="AP18:AS19"/>
    <mergeCell ref="AP20:AS21"/>
    <mergeCell ref="AI16:AJ17"/>
    <mergeCell ref="AI18:AJ19"/>
    <mergeCell ref="AP10:AS11"/>
    <mergeCell ref="AP12:AS13"/>
  </mergeCells>
  <conditionalFormatting sqref="AI6:AJ21">
    <cfRule type="expression" dxfId="17" priority="2">
      <formula>AI6=$BA$7</formula>
    </cfRule>
    <cfRule type="expression" dxfId="16" priority="3">
      <formula>AI6=$BA$6</formula>
    </cfRule>
    <cfRule type="expression" dxfId="15" priority="4">
      <formula>AI6=$BA$5</formula>
    </cfRule>
  </conditionalFormatting>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8C59D50C-CAE2-4D8C-9EB8-60871DF15A99}">
            <xm:f>'Game Results'!$AX$3="X"</xm:f>
            <x14:dxf>
              <font>
                <b/>
                <i val="0"/>
                <color theme="0"/>
              </font>
              <fill>
                <patternFill>
                  <bgColor rgb="FFFF0000"/>
                </patternFill>
              </fill>
            </x14:dxf>
          </x14:cfRule>
          <xm:sqref>AI27:AS27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2C677-D3E1-4D15-A018-2EC0A81A8CAB}">
  <sheetPr>
    <tabColor rgb="FFAC230C"/>
  </sheetPr>
  <dimension ref="A1:CB1013"/>
  <sheetViews>
    <sheetView zoomScaleNormal="100" workbookViewId="0">
      <pane ySplit="12" topLeftCell="A13" activePane="bottomLeft" state="frozen"/>
      <selection pane="bottomLeft"/>
    </sheetView>
  </sheetViews>
  <sheetFormatPr defaultColWidth="0" defaultRowHeight="14.4" zeroHeight="1" x14ac:dyDescent="0.55000000000000004"/>
  <cols>
    <col min="1" max="56" width="2.83984375" style="1" customWidth="1"/>
    <col min="57" max="57" width="2.83984375" style="1" hidden="1" customWidth="1"/>
    <col min="58" max="58" width="20" style="1" hidden="1" customWidth="1"/>
    <col min="59" max="61" width="2.83984375" style="1" hidden="1" customWidth="1"/>
    <col min="62" max="62" width="17.15625" style="1" hidden="1" customWidth="1"/>
    <col min="63" max="64" width="8.578125" style="1" hidden="1" customWidth="1"/>
    <col min="65" max="65" width="2.83984375" style="1" hidden="1" customWidth="1"/>
    <col min="66" max="66" width="17.15625" style="1" hidden="1" customWidth="1"/>
    <col min="67" max="74" width="14.26171875" style="1" hidden="1" customWidth="1"/>
    <col min="75" max="75" width="2.83984375" style="1" hidden="1" customWidth="1"/>
    <col min="76" max="76" width="5.68359375" style="1" hidden="1" customWidth="1"/>
    <col min="77" max="77" width="2.83984375" style="1" hidden="1" customWidth="1"/>
    <col min="78" max="78" width="14.26171875" style="1" hidden="1" customWidth="1"/>
    <col min="79" max="79" width="2.83984375" style="1" hidden="1" customWidth="1"/>
    <col min="80" max="80" width="7.15625" style="1" hidden="1" customWidth="1"/>
    <col min="81" max="16384" width="2.83984375" style="1" hidden="1"/>
  </cols>
  <sheetData>
    <row r="1" spans="1:80" x14ac:dyDescent="0.55000000000000004">
      <c r="A1" s="11"/>
      <c r="B1" s="11"/>
      <c r="C1" s="11"/>
      <c r="D1" s="11"/>
      <c r="E1" s="11"/>
      <c r="F1" s="11"/>
      <c r="G1" s="11"/>
      <c r="H1" s="11"/>
      <c r="I1" s="11"/>
      <c r="J1" s="11"/>
      <c r="K1" s="11"/>
      <c r="L1" s="11"/>
      <c r="M1" s="11"/>
      <c r="N1" s="11"/>
      <c r="O1" s="11"/>
      <c r="P1" s="11"/>
      <c r="Q1" s="11"/>
      <c r="R1" s="11"/>
      <c r="S1" s="11"/>
      <c r="T1" s="11"/>
      <c r="U1" s="11"/>
      <c r="V1" s="63"/>
      <c r="W1" s="241" t="s">
        <v>57</v>
      </c>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11"/>
      <c r="BD1" s="11"/>
    </row>
    <row r="2" spans="1:80" ht="15" customHeight="1" x14ac:dyDescent="0.55000000000000004">
      <c r="A2" s="11"/>
      <c r="B2" s="275" t="s">
        <v>56</v>
      </c>
      <c r="C2" s="276"/>
      <c r="D2" s="276"/>
      <c r="E2" s="276"/>
      <c r="F2" s="276"/>
      <c r="G2" s="276"/>
      <c r="H2" s="276"/>
      <c r="I2" s="276"/>
      <c r="J2" s="276"/>
      <c r="K2" s="276"/>
      <c r="L2" s="276"/>
      <c r="M2" s="276"/>
      <c r="N2" s="276"/>
      <c r="O2" s="276"/>
      <c r="P2" s="276"/>
      <c r="Q2" s="276"/>
      <c r="R2" s="277"/>
      <c r="S2" s="11"/>
      <c r="T2" s="11"/>
      <c r="U2" s="274" t="s">
        <v>54</v>
      </c>
      <c r="V2" s="141"/>
      <c r="W2" s="142"/>
      <c r="X2" s="142" t="str">
        <f>'Currency Market'!$AY$3</f>
        <v>AUD</v>
      </c>
      <c r="Y2" s="142"/>
      <c r="Z2" s="142"/>
      <c r="AA2" s="142"/>
      <c r="AB2" s="142" t="str">
        <f>'Currency Market'!$AY$4</f>
        <v>BRL</v>
      </c>
      <c r="AC2" s="142"/>
      <c r="AD2" s="142"/>
      <c r="AE2" s="142"/>
      <c r="AF2" s="142" t="str">
        <f>'Currency Market'!$AY$5</f>
        <v>CAD</v>
      </c>
      <c r="AG2" s="142"/>
      <c r="AH2" s="142"/>
      <c r="AI2" s="142"/>
      <c r="AJ2" s="142" t="str">
        <f>'Currency Market'!$AY$6</f>
        <v>EUR</v>
      </c>
      <c r="AK2" s="142"/>
      <c r="AL2" s="142"/>
      <c r="AM2" s="142"/>
      <c r="AN2" s="142" t="str">
        <f>'Currency Market'!$AY$7</f>
        <v>GBP</v>
      </c>
      <c r="AO2" s="142"/>
      <c r="AP2" s="142"/>
      <c r="AQ2" s="142"/>
      <c r="AR2" s="142" t="str">
        <f>'Currency Market'!$AY$8</f>
        <v>JPY</v>
      </c>
      <c r="AS2" s="142"/>
      <c r="AT2" s="142"/>
      <c r="AU2" s="142"/>
      <c r="AV2" s="142" t="str">
        <f>'Currency Market'!$AY$9</f>
        <v>USD</v>
      </c>
      <c r="AW2" s="142"/>
      <c r="AX2" s="142"/>
      <c r="AY2" s="142"/>
      <c r="AZ2" s="142" t="str">
        <f>'Currency Market'!$AY$10</f>
        <v>ZAR</v>
      </c>
      <c r="BA2" s="142"/>
      <c r="BB2" s="142"/>
      <c r="BC2" s="143"/>
      <c r="BD2" s="11"/>
      <c r="BO2" s="9" t="str">
        <f>'Currency Market'!BE$9</f>
        <v>AUD</v>
      </c>
      <c r="BP2" s="9" t="str">
        <f>'Currency Market'!BF$9</f>
        <v>BRL</v>
      </c>
      <c r="BQ2" s="9" t="str">
        <f>'Currency Market'!BG$9</f>
        <v>CAD</v>
      </c>
      <c r="BR2" s="9" t="str">
        <f>'Currency Market'!BH$9</f>
        <v>EUR</v>
      </c>
      <c r="BS2" s="9" t="str">
        <f>'Currency Market'!BI$9</f>
        <v>GBP</v>
      </c>
      <c r="BT2" s="9" t="str">
        <f>'Currency Market'!BJ$9</f>
        <v>JPY</v>
      </c>
      <c r="BU2" s="9" t="str">
        <f>'Currency Market'!BK$9</f>
        <v>USD</v>
      </c>
      <c r="BV2" s="9" t="str">
        <f>'Currency Market'!BL$9</f>
        <v>ZAR</v>
      </c>
      <c r="BZ2" s="9" t="s">
        <v>84</v>
      </c>
      <c r="CB2" s="10"/>
    </row>
    <row r="3" spans="1:80" ht="15" customHeight="1" x14ac:dyDescent="0.55000000000000004">
      <c r="A3" s="11"/>
      <c r="B3" s="278"/>
      <c r="C3" s="279"/>
      <c r="D3" s="279"/>
      <c r="E3" s="279"/>
      <c r="F3" s="279"/>
      <c r="G3" s="279"/>
      <c r="H3" s="279"/>
      <c r="I3" s="279"/>
      <c r="J3" s="279"/>
      <c r="K3" s="279"/>
      <c r="L3" s="279"/>
      <c r="M3" s="279"/>
      <c r="N3" s="279"/>
      <c r="O3" s="279"/>
      <c r="P3" s="279"/>
      <c r="Q3" s="279"/>
      <c r="R3" s="280"/>
      <c r="S3" s="11"/>
      <c r="T3" s="11"/>
      <c r="U3" s="274"/>
      <c r="V3" s="250" t="str">
        <f>'Currency Market'!$AY$3</f>
        <v>AUD</v>
      </c>
      <c r="W3" s="251"/>
      <c r="X3" s="245"/>
      <c r="Y3" s="246"/>
      <c r="Z3" s="246"/>
      <c r="AA3" s="247"/>
      <c r="AB3" s="281" t="str">
        <f ca="1">IFERROR(ROUND((IFERROR(INDEX($BO$9:$BV$9, $BM$9, MATCH($V3, $BO$2:$BV$2, 0)), "")/IFERROR(INDEX($BO$9:$BV$9, $BM$9, MATCH(AB$2, $BO$2:$BV$2, 0)), "")), 3), "")</f>
        <v/>
      </c>
      <c r="AC3" s="281"/>
      <c r="AD3" s="281"/>
      <c r="AE3" s="281"/>
      <c r="AF3" s="281" t="str">
        <f t="shared" ref="AF3:AF4" ca="1" si="0">IFERROR(ROUND((IFERROR(INDEX($BO$9:$BV$9, $BM$9, MATCH($V3, $BO$2:$BV$2, 0)), "")/IFERROR(INDEX($BO$9:$BV$9, $BM$9, MATCH(AF$2, $BO$2:$BV$2, 0)), "")), 3), "")</f>
        <v/>
      </c>
      <c r="AG3" s="281"/>
      <c r="AH3" s="281"/>
      <c r="AI3" s="281"/>
      <c r="AJ3" s="281" t="str">
        <f ca="1">IFERROR(ROUND((IFERROR(INDEX($BO$9:$BV$9, $BM$9, MATCH($V3, $BO$2:$BV$2, 0)), "")/IFERROR(INDEX($BO$9:$BV$9, $BM$9, MATCH(AJ$2, $BO$2:$BV$2, 0)), "")), 3), "")</f>
        <v/>
      </c>
      <c r="AK3" s="281"/>
      <c r="AL3" s="281"/>
      <c r="AM3" s="281"/>
      <c r="AN3" s="281" t="str">
        <f t="shared" ref="AN3:AN6" ca="1" si="1">IFERROR(ROUND((IFERROR(INDEX($BO$9:$BV$9, $BM$9, MATCH($V3, $BO$2:$BV$2, 0)), "")/IFERROR(INDEX($BO$9:$BV$9, $BM$9, MATCH(AN$2, $BO$2:$BV$2, 0)), "")), 3), "")</f>
        <v/>
      </c>
      <c r="AO3" s="281"/>
      <c r="AP3" s="281"/>
      <c r="AQ3" s="281"/>
      <c r="AR3" s="281" t="str">
        <f t="shared" ref="AR3:AR7" ca="1" si="2">IFERROR(ROUND((IFERROR(INDEX($BO$9:$BV$9, $BM$9, MATCH($V3, $BO$2:$BV$2, 0)), "")/IFERROR(INDEX($BO$9:$BV$9, $BM$9, MATCH(AR$2, $BO$2:$BV$2, 0)), "")), 3), "")</f>
        <v/>
      </c>
      <c r="AS3" s="281"/>
      <c r="AT3" s="281"/>
      <c r="AU3" s="281"/>
      <c r="AV3" s="281" t="str">
        <f t="shared" ref="AV3:AV8" ca="1" si="3">IFERROR(ROUND((IFERROR(INDEX($BO$9:$BV$9, $BM$9, MATCH($V3, $BO$2:$BV$2, 0)), "")/IFERROR(INDEX($BO$9:$BV$9, $BM$9, MATCH(AV$2, $BO$2:$BV$2, 0)), "")), 3), "")</f>
        <v/>
      </c>
      <c r="AW3" s="281"/>
      <c r="AX3" s="281"/>
      <c r="AY3" s="281"/>
      <c r="AZ3" s="281" t="str">
        <f t="shared" ref="AZ3:AZ9" ca="1" si="4">IFERROR(ROUND((IFERROR(INDEX($BO$9:$BV$9, $BM$9, MATCH($V3, $BO$2:$BV$2, 0)), "")/IFERROR(INDEX($BO$9:$BV$9, $BM$9, MATCH(AZ$2, $BO$2:$BV$2, 0)), "")), 3), "")</f>
        <v/>
      </c>
      <c r="BA3" s="281"/>
      <c r="BB3" s="281"/>
      <c r="BC3" s="282"/>
      <c r="BD3" s="11"/>
      <c r="BF3" s="6" t="s">
        <v>51</v>
      </c>
      <c r="BJ3" s="5" t="s">
        <v>59</v>
      </c>
      <c r="BN3" s="49" t="s">
        <v>63</v>
      </c>
      <c r="BO3" s="76">
        <f>IFERROR(ROUND($BZ$3*'Currency Market'!$BX$10/'Currency Market'!BE$10, 2), "")</f>
        <v>5000</v>
      </c>
      <c r="BP3" s="77">
        <f>IFERROR(ROUND($BZ$3*'Currency Market'!$BX$10/'Currency Market'!BF$10, 2), "")</f>
        <v>416.67</v>
      </c>
      <c r="BQ3" s="77">
        <f>IFERROR(ROUND($BZ$3*'Currency Market'!$BX$10/'Currency Market'!BG$10, 2), "")</f>
        <v>714.29</v>
      </c>
      <c r="BR3" s="77">
        <f>IFERROR(ROUND($BZ$3*'Currency Market'!$BX$10/'Currency Market'!BH$10, 2), "")</f>
        <v>500</v>
      </c>
      <c r="BS3" s="77">
        <f>IFERROR(ROUND($BZ$3*'Currency Market'!$BX$10/'Currency Market'!BI$10, 2), "")</f>
        <v>833.33</v>
      </c>
      <c r="BT3" s="77">
        <f>IFERROR(ROUND($BZ$3*'Currency Market'!$BX$10/'Currency Market'!BJ$10, 2), "")</f>
        <v>454.55</v>
      </c>
      <c r="BU3" s="77">
        <f>IFERROR(ROUND($BZ$3*'Currency Market'!$BX$10/'Currency Market'!BK$10, 2), "")</f>
        <v>384.62</v>
      </c>
      <c r="BV3" s="78">
        <f>IFERROR(ROUND($BZ$3*'Currency Market'!$BX$10/'Currency Market'!BL$10, 2), "")</f>
        <v>312.5</v>
      </c>
      <c r="BZ3" s="75">
        <f>IFERROR(ROUND('Your Money'!$V$25/8, 2), "")</f>
        <v>500</v>
      </c>
      <c r="CB3" s="6" t="str">
        <f>'Currency Market'!$AY3</f>
        <v>AUD</v>
      </c>
    </row>
    <row r="4" spans="1:80" x14ac:dyDescent="0.55000000000000004">
      <c r="A4" s="11"/>
      <c r="B4" s="11"/>
      <c r="C4" s="11"/>
      <c r="D4" s="11"/>
      <c r="E4" s="11"/>
      <c r="F4" s="11"/>
      <c r="G4" s="11"/>
      <c r="H4" s="11"/>
      <c r="I4" s="11"/>
      <c r="J4" s="11"/>
      <c r="K4" s="11"/>
      <c r="L4" s="11"/>
      <c r="M4" s="11"/>
      <c r="N4" s="11"/>
      <c r="O4" s="11"/>
      <c r="P4" s="11"/>
      <c r="Q4" s="11"/>
      <c r="R4" s="11"/>
      <c r="S4" s="11"/>
      <c r="T4" s="11"/>
      <c r="U4" s="274"/>
      <c r="V4" s="250" t="str">
        <f>'Currency Market'!$AY$4</f>
        <v>BRL</v>
      </c>
      <c r="W4" s="251"/>
      <c r="X4" s="283" t="str">
        <f ca="1">IFERROR(ROUND((IFERROR(INDEX($BO$9:$BV$9, $BM$9, MATCH($V4, $BO$2:$BV$2, 0)), "")/IFERROR(INDEX($BO$9:$BV$9, $BM$9, MATCH(X$2, $BO$2:$BV$2, 0)), "")), 3), "")</f>
        <v/>
      </c>
      <c r="Y4" s="284"/>
      <c r="Z4" s="284"/>
      <c r="AA4" s="284"/>
      <c r="AB4" s="245"/>
      <c r="AC4" s="246"/>
      <c r="AD4" s="246"/>
      <c r="AE4" s="247"/>
      <c r="AF4" s="242" t="str">
        <f t="shared" ca="1" si="0"/>
        <v/>
      </c>
      <c r="AG4" s="242"/>
      <c r="AH4" s="242"/>
      <c r="AI4" s="242"/>
      <c r="AJ4" s="242" t="str">
        <f t="shared" ref="AJ4:AJ5" ca="1" si="5">IFERROR(ROUND((IFERROR(INDEX($BO$9:$BV$9, $BM$9, MATCH($V4, $BO$2:$BV$2, 0)), "")/IFERROR(INDEX($BO$9:$BV$9, $BM$9, MATCH(AJ$2, $BO$2:$BV$2, 0)), "")), 3), "")</f>
        <v/>
      </c>
      <c r="AK4" s="242"/>
      <c r="AL4" s="242"/>
      <c r="AM4" s="242"/>
      <c r="AN4" s="242" t="str">
        <f t="shared" ca="1" si="1"/>
        <v/>
      </c>
      <c r="AO4" s="242"/>
      <c r="AP4" s="242"/>
      <c r="AQ4" s="242"/>
      <c r="AR4" s="242" t="str">
        <f t="shared" ca="1" si="2"/>
        <v/>
      </c>
      <c r="AS4" s="242"/>
      <c r="AT4" s="242"/>
      <c r="AU4" s="242"/>
      <c r="AV4" s="242" t="str">
        <f t="shared" ca="1" si="3"/>
        <v/>
      </c>
      <c r="AW4" s="242"/>
      <c r="AX4" s="242"/>
      <c r="AY4" s="242"/>
      <c r="AZ4" s="242" t="str">
        <f t="shared" ca="1" si="4"/>
        <v/>
      </c>
      <c r="BA4" s="242"/>
      <c r="BB4" s="242"/>
      <c r="BC4" s="243"/>
      <c r="BD4" s="11"/>
      <c r="BF4" s="8" t="s">
        <v>52</v>
      </c>
      <c r="BJ4" s="10" t="str">
        <f ca="1">'Currency Market'!$BB$6</f>
        <v>20/09/2021 08:00</v>
      </c>
      <c r="CB4" s="7" t="str">
        <f>'Currency Market'!$AY4</f>
        <v>BRL</v>
      </c>
    </row>
    <row r="5" spans="1:80" x14ac:dyDescent="0.55000000000000004">
      <c r="A5" s="11"/>
      <c r="B5" s="211" t="s">
        <v>107</v>
      </c>
      <c r="C5" s="212"/>
      <c r="D5" s="212"/>
      <c r="E5" s="212"/>
      <c r="F5" s="212"/>
      <c r="G5" s="212"/>
      <c r="H5" s="212"/>
      <c r="I5" s="212"/>
      <c r="J5" s="212"/>
      <c r="K5" s="212"/>
      <c r="L5" s="212"/>
      <c r="M5" s="212"/>
      <c r="N5" s="212"/>
      <c r="O5" s="212"/>
      <c r="P5" s="212"/>
      <c r="Q5" s="212"/>
      <c r="R5" s="213"/>
      <c r="S5" s="11"/>
      <c r="T5" s="11"/>
      <c r="U5" s="274"/>
      <c r="V5" s="250" t="str">
        <f>'Currency Market'!$AY$5</f>
        <v>CAD</v>
      </c>
      <c r="W5" s="251"/>
      <c r="X5" s="244" t="str">
        <f t="shared" ref="X5:X10" ca="1" si="6">IFERROR(ROUND((IFERROR(INDEX($BO$9:$BV$9, $BM$9, MATCH($V5, $BO$2:$BV$2, 0)), "")/IFERROR(INDEX($BO$9:$BV$9, $BM$9, MATCH(X$2, $BO$2:$BV$2, 0)), "")), 3), "")</f>
        <v/>
      </c>
      <c r="Y5" s="242"/>
      <c r="Z5" s="242"/>
      <c r="AA5" s="242"/>
      <c r="AB5" s="242" t="str">
        <f t="shared" ref="AB5:AB10" ca="1" si="7">IFERROR(ROUND((IFERROR(INDEX($BO$9:$BV$9, $BM$9, MATCH($V5, $BO$2:$BV$2, 0)), "")/IFERROR(INDEX($BO$9:$BV$9, $BM$9, MATCH(AB$2, $BO$2:$BV$2, 0)), "")), 3), "")</f>
        <v/>
      </c>
      <c r="AC5" s="242"/>
      <c r="AD5" s="242"/>
      <c r="AE5" s="242"/>
      <c r="AF5" s="245"/>
      <c r="AG5" s="246"/>
      <c r="AH5" s="246"/>
      <c r="AI5" s="247"/>
      <c r="AJ5" s="242" t="str">
        <f t="shared" ca="1" si="5"/>
        <v/>
      </c>
      <c r="AK5" s="242"/>
      <c r="AL5" s="242"/>
      <c r="AM5" s="242"/>
      <c r="AN5" s="242" t="str">
        <f t="shared" ca="1" si="1"/>
        <v/>
      </c>
      <c r="AO5" s="242"/>
      <c r="AP5" s="242"/>
      <c r="AQ5" s="242"/>
      <c r="AR5" s="242" t="str">
        <f t="shared" ca="1" si="2"/>
        <v/>
      </c>
      <c r="AS5" s="242"/>
      <c r="AT5" s="242"/>
      <c r="AU5" s="242"/>
      <c r="AV5" s="242" t="str">
        <f t="shared" ca="1" si="3"/>
        <v/>
      </c>
      <c r="AW5" s="242"/>
      <c r="AX5" s="242"/>
      <c r="AY5" s="242"/>
      <c r="AZ5" s="242" t="str">
        <f t="shared" ca="1" si="4"/>
        <v/>
      </c>
      <c r="BA5" s="242"/>
      <c r="BB5" s="242"/>
      <c r="BC5" s="243"/>
      <c r="BD5" s="11"/>
      <c r="BN5" s="49" t="s">
        <v>64</v>
      </c>
      <c r="BO5" s="51">
        <f>SUM(BO$13:BO$1012)</f>
        <v>0</v>
      </c>
      <c r="BP5" s="52">
        <f t="shared" ref="BP5:BV5" si="8">SUM(BP$13:BP$1012)</f>
        <v>0</v>
      </c>
      <c r="BQ5" s="52">
        <f t="shared" si="8"/>
        <v>0</v>
      </c>
      <c r="BR5" s="52">
        <f t="shared" si="8"/>
        <v>0</v>
      </c>
      <c r="BS5" s="52">
        <f t="shared" si="8"/>
        <v>0</v>
      </c>
      <c r="BT5" s="52">
        <f t="shared" si="8"/>
        <v>0</v>
      </c>
      <c r="BU5" s="52">
        <f t="shared" si="8"/>
        <v>0</v>
      </c>
      <c r="BV5" s="53">
        <f t="shared" si="8"/>
        <v>0</v>
      </c>
      <c r="CB5" s="7" t="str">
        <f>'Currency Market'!$AY5</f>
        <v>CAD</v>
      </c>
    </row>
    <row r="6" spans="1:80" x14ac:dyDescent="0.55000000000000004">
      <c r="A6" s="11"/>
      <c r="B6" s="255"/>
      <c r="C6" s="256"/>
      <c r="D6" s="256"/>
      <c r="E6" s="256"/>
      <c r="F6" s="256"/>
      <c r="G6" s="256"/>
      <c r="H6" s="256"/>
      <c r="I6" s="256"/>
      <c r="J6" s="256"/>
      <c r="K6" s="256"/>
      <c r="L6" s="256"/>
      <c r="M6" s="256"/>
      <c r="N6" s="256"/>
      <c r="O6" s="256"/>
      <c r="P6" s="256"/>
      <c r="Q6" s="256"/>
      <c r="R6" s="257"/>
      <c r="S6" s="11"/>
      <c r="T6" s="11"/>
      <c r="U6" s="274"/>
      <c r="V6" s="250" t="str">
        <f>'Currency Market'!$AY$6</f>
        <v>EUR</v>
      </c>
      <c r="W6" s="251"/>
      <c r="X6" s="244" t="str">
        <f t="shared" ca="1" si="6"/>
        <v/>
      </c>
      <c r="Y6" s="242"/>
      <c r="Z6" s="242"/>
      <c r="AA6" s="242"/>
      <c r="AB6" s="242" t="str">
        <f t="shared" ca="1" si="7"/>
        <v/>
      </c>
      <c r="AC6" s="242"/>
      <c r="AD6" s="242"/>
      <c r="AE6" s="242"/>
      <c r="AF6" s="242" t="str">
        <f t="shared" ref="AF6:AF10" ca="1" si="9">IFERROR(ROUND((IFERROR(INDEX($BO$9:$BV$9, $BM$9, MATCH($V6, $BO$2:$BV$2, 0)), "")/IFERROR(INDEX($BO$9:$BV$9, $BM$9, MATCH(AF$2, $BO$2:$BV$2, 0)), "")), 3), "")</f>
        <v/>
      </c>
      <c r="AG6" s="242"/>
      <c r="AH6" s="242"/>
      <c r="AI6" s="242"/>
      <c r="AJ6" s="245"/>
      <c r="AK6" s="246"/>
      <c r="AL6" s="246"/>
      <c r="AM6" s="247"/>
      <c r="AN6" s="242" t="str">
        <f t="shared" ca="1" si="1"/>
        <v/>
      </c>
      <c r="AO6" s="242"/>
      <c r="AP6" s="242"/>
      <c r="AQ6" s="242"/>
      <c r="AR6" s="242" t="str">
        <f t="shared" ca="1" si="2"/>
        <v/>
      </c>
      <c r="AS6" s="242"/>
      <c r="AT6" s="242"/>
      <c r="AU6" s="242"/>
      <c r="AV6" s="242" t="str">
        <f t="shared" ca="1" si="3"/>
        <v/>
      </c>
      <c r="AW6" s="242"/>
      <c r="AX6" s="242"/>
      <c r="AY6" s="242"/>
      <c r="AZ6" s="242" t="str">
        <f t="shared" ca="1" si="4"/>
        <v/>
      </c>
      <c r="BA6" s="242"/>
      <c r="BB6" s="242"/>
      <c r="BC6" s="243"/>
      <c r="BD6" s="11"/>
      <c r="BJ6" s="9" t="s">
        <v>62</v>
      </c>
      <c r="CB6" s="7" t="str">
        <f>'Currency Market'!$AY6</f>
        <v>EUR</v>
      </c>
    </row>
    <row r="7" spans="1:80" x14ac:dyDescent="0.55000000000000004">
      <c r="A7" s="11"/>
      <c r="B7" s="255"/>
      <c r="C7" s="256"/>
      <c r="D7" s="256"/>
      <c r="E7" s="256"/>
      <c r="F7" s="256"/>
      <c r="G7" s="256"/>
      <c r="H7" s="256"/>
      <c r="I7" s="256"/>
      <c r="J7" s="256"/>
      <c r="K7" s="256"/>
      <c r="L7" s="256"/>
      <c r="M7" s="256"/>
      <c r="N7" s="256"/>
      <c r="O7" s="256"/>
      <c r="P7" s="256"/>
      <c r="Q7" s="256"/>
      <c r="R7" s="257"/>
      <c r="S7" s="11"/>
      <c r="T7" s="11"/>
      <c r="U7" s="274"/>
      <c r="V7" s="250" t="str">
        <f>'Currency Market'!$AY$7</f>
        <v>GBP</v>
      </c>
      <c r="W7" s="251"/>
      <c r="X7" s="244" t="str">
        <f t="shared" ca="1" si="6"/>
        <v/>
      </c>
      <c r="Y7" s="242"/>
      <c r="Z7" s="242"/>
      <c r="AA7" s="242"/>
      <c r="AB7" s="242" t="str">
        <f t="shared" ca="1" si="7"/>
        <v/>
      </c>
      <c r="AC7" s="242"/>
      <c r="AD7" s="242"/>
      <c r="AE7" s="242"/>
      <c r="AF7" s="242" t="str">
        <f t="shared" ca="1" si="9"/>
        <v/>
      </c>
      <c r="AG7" s="242"/>
      <c r="AH7" s="242"/>
      <c r="AI7" s="242"/>
      <c r="AJ7" s="242" t="str">
        <f t="shared" ref="AJ7:AJ10" ca="1" si="10">IFERROR(ROUND((IFERROR(INDEX($BO$9:$BV$9, $BM$9, MATCH($V7, $BO$2:$BV$2, 0)), "")/IFERROR(INDEX($BO$9:$BV$9, $BM$9, MATCH(AJ$2, $BO$2:$BV$2, 0)), "")), 3), "")</f>
        <v/>
      </c>
      <c r="AK7" s="242"/>
      <c r="AL7" s="242"/>
      <c r="AM7" s="242"/>
      <c r="AN7" s="245"/>
      <c r="AO7" s="246"/>
      <c r="AP7" s="246"/>
      <c r="AQ7" s="247"/>
      <c r="AR7" s="242" t="str">
        <f t="shared" ca="1" si="2"/>
        <v/>
      </c>
      <c r="AS7" s="242"/>
      <c r="AT7" s="242"/>
      <c r="AU7" s="242"/>
      <c r="AV7" s="242" t="str">
        <f t="shared" ca="1" si="3"/>
        <v/>
      </c>
      <c r="AW7" s="242"/>
      <c r="AX7" s="242"/>
      <c r="AY7" s="242"/>
      <c r="AZ7" s="242" t="str">
        <f t="shared" ca="1" si="4"/>
        <v/>
      </c>
      <c r="BA7" s="242"/>
      <c r="BB7" s="242"/>
      <c r="BC7" s="243"/>
      <c r="BD7" s="11"/>
      <c r="BJ7" s="50">
        <v>0.05</v>
      </c>
      <c r="BN7" s="49" t="s">
        <v>65</v>
      </c>
      <c r="BO7" s="51">
        <f>BO3+BO5</f>
        <v>5000</v>
      </c>
      <c r="BP7" s="52">
        <f t="shared" ref="BP7:BV7" si="11">BP3+BP5</f>
        <v>416.67</v>
      </c>
      <c r="BQ7" s="52">
        <f t="shared" si="11"/>
        <v>714.29</v>
      </c>
      <c r="BR7" s="52">
        <f t="shared" si="11"/>
        <v>500</v>
      </c>
      <c r="BS7" s="52">
        <f t="shared" si="11"/>
        <v>833.33</v>
      </c>
      <c r="BT7" s="52">
        <f t="shared" si="11"/>
        <v>454.55</v>
      </c>
      <c r="BU7" s="52">
        <f t="shared" si="11"/>
        <v>384.62</v>
      </c>
      <c r="BV7" s="53">
        <f t="shared" si="11"/>
        <v>312.5</v>
      </c>
      <c r="CB7" s="7" t="str">
        <f>'Currency Market'!$AY7</f>
        <v>GBP</v>
      </c>
    </row>
    <row r="8" spans="1:80" x14ac:dyDescent="0.55000000000000004">
      <c r="A8" s="11"/>
      <c r="B8" s="214"/>
      <c r="C8" s="215"/>
      <c r="D8" s="215"/>
      <c r="E8" s="215"/>
      <c r="F8" s="215"/>
      <c r="G8" s="215"/>
      <c r="H8" s="215"/>
      <c r="I8" s="215"/>
      <c r="J8" s="215"/>
      <c r="K8" s="215"/>
      <c r="L8" s="215"/>
      <c r="M8" s="215"/>
      <c r="N8" s="215"/>
      <c r="O8" s="215"/>
      <c r="P8" s="215"/>
      <c r="Q8" s="215"/>
      <c r="R8" s="216"/>
      <c r="S8" s="11"/>
      <c r="T8" s="11"/>
      <c r="U8" s="274"/>
      <c r="V8" s="250" t="str">
        <f>'Currency Market'!$AY$8</f>
        <v>JPY</v>
      </c>
      <c r="W8" s="251"/>
      <c r="X8" s="244" t="str">
        <f t="shared" ca="1" si="6"/>
        <v/>
      </c>
      <c r="Y8" s="242"/>
      <c r="Z8" s="242"/>
      <c r="AA8" s="242"/>
      <c r="AB8" s="242" t="str">
        <f t="shared" ca="1" si="7"/>
        <v/>
      </c>
      <c r="AC8" s="242"/>
      <c r="AD8" s="242"/>
      <c r="AE8" s="242"/>
      <c r="AF8" s="242" t="str">
        <f t="shared" ca="1" si="9"/>
        <v/>
      </c>
      <c r="AG8" s="242"/>
      <c r="AH8" s="242"/>
      <c r="AI8" s="242"/>
      <c r="AJ8" s="242" t="str">
        <f t="shared" ca="1" si="10"/>
        <v/>
      </c>
      <c r="AK8" s="242"/>
      <c r="AL8" s="242"/>
      <c r="AM8" s="242"/>
      <c r="AN8" s="242" t="str">
        <f t="shared" ref="AN8:AN10" ca="1" si="12">IFERROR(ROUND((IFERROR(INDEX($BO$9:$BV$9, $BM$9, MATCH($V8, $BO$2:$BV$2, 0)), "")/IFERROR(INDEX($BO$9:$BV$9, $BM$9, MATCH(AN$2, $BO$2:$BV$2, 0)), "")), 3), "")</f>
        <v/>
      </c>
      <c r="AO8" s="242"/>
      <c r="AP8" s="242"/>
      <c r="AQ8" s="242"/>
      <c r="AR8" s="245"/>
      <c r="AS8" s="246"/>
      <c r="AT8" s="246"/>
      <c r="AU8" s="247"/>
      <c r="AV8" s="242" t="str">
        <f t="shared" ca="1" si="3"/>
        <v/>
      </c>
      <c r="AW8" s="242"/>
      <c r="AX8" s="242"/>
      <c r="AY8" s="242"/>
      <c r="AZ8" s="242" t="str">
        <f t="shared" ca="1" si="4"/>
        <v/>
      </c>
      <c r="BA8" s="242"/>
      <c r="BB8" s="242"/>
      <c r="BC8" s="243"/>
      <c r="BD8" s="11"/>
      <c r="CB8" s="7" t="str">
        <f>'Currency Market'!$AY8</f>
        <v>JPY</v>
      </c>
    </row>
    <row r="9" spans="1:80" x14ac:dyDescent="0.55000000000000004">
      <c r="A9" s="11"/>
      <c r="B9" s="11"/>
      <c r="C9" s="11"/>
      <c r="D9" s="11"/>
      <c r="E9" s="11"/>
      <c r="F9" s="11"/>
      <c r="G9" s="11"/>
      <c r="H9" s="11"/>
      <c r="I9" s="11"/>
      <c r="J9" s="11"/>
      <c r="K9" s="11"/>
      <c r="L9" s="11"/>
      <c r="M9" s="11"/>
      <c r="N9" s="11"/>
      <c r="O9" s="11"/>
      <c r="P9" s="11"/>
      <c r="Q9" s="11"/>
      <c r="R9" s="11"/>
      <c r="S9" s="11"/>
      <c r="T9" s="11"/>
      <c r="U9" s="274"/>
      <c r="V9" s="250" t="str">
        <f>'Currency Market'!$AY$9</f>
        <v>USD</v>
      </c>
      <c r="W9" s="251"/>
      <c r="X9" s="244" t="str">
        <f t="shared" ca="1" si="6"/>
        <v/>
      </c>
      <c r="Y9" s="242"/>
      <c r="Z9" s="242"/>
      <c r="AA9" s="242"/>
      <c r="AB9" s="242" t="str">
        <f t="shared" ca="1" si="7"/>
        <v/>
      </c>
      <c r="AC9" s="242"/>
      <c r="AD9" s="242"/>
      <c r="AE9" s="242"/>
      <c r="AF9" s="242" t="str">
        <f t="shared" ca="1" si="9"/>
        <v/>
      </c>
      <c r="AG9" s="242"/>
      <c r="AH9" s="242"/>
      <c r="AI9" s="242"/>
      <c r="AJ9" s="242" t="str">
        <f t="shared" ca="1" si="10"/>
        <v/>
      </c>
      <c r="AK9" s="242"/>
      <c r="AL9" s="242"/>
      <c r="AM9" s="242"/>
      <c r="AN9" s="242" t="str">
        <f t="shared" ca="1" si="12"/>
        <v/>
      </c>
      <c r="AO9" s="242"/>
      <c r="AP9" s="242"/>
      <c r="AQ9" s="242"/>
      <c r="AR9" s="242" t="str">
        <f t="shared" ref="AR9:AR10" ca="1" si="13">IFERROR(ROUND((IFERROR(INDEX($BO$9:$BV$9, $BM$9, MATCH($V9, $BO$2:$BV$2, 0)), "")/IFERROR(INDEX($BO$9:$BV$9, $BM$9, MATCH(AR$2, $BO$2:$BV$2, 0)), "")), 3), "")</f>
        <v/>
      </c>
      <c r="AS9" s="242"/>
      <c r="AT9" s="242"/>
      <c r="AU9" s="242"/>
      <c r="AV9" s="245"/>
      <c r="AW9" s="246"/>
      <c r="AX9" s="246"/>
      <c r="AY9" s="247"/>
      <c r="AZ9" s="242" t="str">
        <f t="shared" ca="1" si="4"/>
        <v/>
      </c>
      <c r="BA9" s="242"/>
      <c r="BB9" s="242"/>
      <c r="BC9" s="243"/>
      <c r="BD9" s="11"/>
      <c r="BO9" s="46" t="str">
        <f ca="1">IFERROR(INDEX('Currency Market'!BE$10:BE$178, MATCH(1, 'Currency Market'!$BC$10:$BC$178, 0)), "")</f>
        <v/>
      </c>
      <c r="BP9" s="47" t="str">
        <f ca="1">IFERROR(INDEX('Currency Market'!BF$10:BF$178, MATCH(1, 'Currency Market'!$BC$10:$BC$178, 0)), "")</f>
        <v/>
      </c>
      <c r="BQ9" s="47" t="str">
        <f ca="1">IFERROR(INDEX('Currency Market'!BG$10:BG$178, MATCH(1, 'Currency Market'!$BC$10:$BC$178, 0)), "")</f>
        <v/>
      </c>
      <c r="BR9" s="47" t="str">
        <f ca="1">IFERROR(INDEX('Currency Market'!BH$10:BH$178, MATCH(1, 'Currency Market'!$BC$10:$BC$178, 0)), "")</f>
        <v/>
      </c>
      <c r="BS9" s="47" t="str">
        <f ca="1">IFERROR(INDEX('Currency Market'!BI$10:BI$178, MATCH(1, 'Currency Market'!$BC$10:$BC$178, 0)), "")</f>
        <v/>
      </c>
      <c r="BT9" s="47" t="str">
        <f ca="1">IFERROR(INDEX('Currency Market'!BJ$10:BJ$178, MATCH(1, 'Currency Market'!$BC$10:$BC$178, 0)), "")</f>
        <v/>
      </c>
      <c r="BU9" s="47" t="str">
        <f ca="1">IFERROR(INDEX('Currency Market'!BK$10:BK$178, MATCH(1, 'Currency Market'!$BC$10:$BC$178, 0)), "")</f>
        <v/>
      </c>
      <c r="BV9" s="48" t="str">
        <f ca="1">IFERROR(INDEX('Currency Market'!BL$10:BL$178, MATCH(1, 'Currency Market'!$BC$10:$BC$178, 0)), "")</f>
        <v/>
      </c>
      <c r="BZ9" s="9" t="s">
        <v>69</v>
      </c>
      <c r="CB9" s="7" t="str">
        <f>'Currency Market'!$AY9</f>
        <v>USD</v>
      </c>
    </row>
    <row r="10" spans="1:80" x14ac:dyDescent="0.55000000000000004">
      <c r="A10" s="11"/>
      <c r="B10" s="254" t="str">
        <f>IF(COUNTIF($B$13:$E$1012, $BF$3)&gt;0, "Active", "")</f>
        <v/>
      </c>
      <c r="C10" s="254"/>
      <c r="D10" s="254"/>
      <c r="E10" s="254"/>
      <c r="F10" s="254" t="str">
        <f>IF(COUNTIF($B$13:$E$1012, $BF$3)=0, "", COUNTIF($B$13:$E$1012, $BF$3))</f>
        <v/>
      </c>
      <c r="G10" s="254"/>
      <c r="H10" s="11"/>
      <c r="I10" s="120" t="s">
        <v>67</v>
      </c>
      <c r="J10" s="121"/>
      <c r="K10" s="121"/>
      <c r="L10" s="122"/>
      <c r="M10" s="258">
        <f>$BZ$10</f>
        <v>0</v>
      </c>
      <c r="N10" s="259"/>
      <c r="O10" s="259"/>
      <c r="P10" s="259"/>
      <c r="Q10" s="259"/>
      <c r="R10" s="260"/>
      <c r="S10" s="11"/>
      <c r="T10" s="11"/>
      <c r="U10" s="274"/>
      <c r="V10" s="252" t="str">
        <f>'Currency Market'!$AY$10</f>
        <v>ZAR</v>
      </c>
      <c r="W10" s="253"/>
      <c r="X10" s="261" t="str">
        <f t="shared" ca="1" si="6"/>
        <v/>
      </c>
      <c r="Y10" s="262"/>
      <c r="Z10" s="262"/>
      <c r="AA10" s="262"/>
      <c r="AB10" s="262" t="str">
        <f t="shared" ca="1" si="7"/>
        <v/>
      </c>
      <c r="AC10" s="262"/>
      <c r="AD10" s="262"/>
      <c r="AE10" s="262"/>
      <c r="AF10" s="262" t="str">
        <f t="shared" ca="1" si="9"/>
        <v/>
      </c>
      <c r="AG10" s="262"/>
      <c r="AH10" s="262"/>
      <c r="AI10" s="262"/>
      <c r="AJ10" s="262" t="str">
        <f t="shared" ca="1" si="10"/>
        <v/>
      </c>
      <c r="AK10" s="262"/>
      <c r="AL10" s="262"/>
      <c r="AM10" s="262"/>
      <c r="AN10" s="262" t="str">
        <f t="shared" ca="1" si="12"/>
        <v/>
      </c>
      <c r="AO10" s="262"/>
      <c r="AP10" s="262"/>
      <c r="AQ10" s="262"/>
      <c r="AR10" s="262" t="str">
        <f t="shared" ca="1" si="13"/>
        <v/>
      </c>
      <c r="AS10" s="262"/>
      <c r="AT10" s="262"/>
      <c r="AU10" s="262"/>
      <c r="AV10" s="262" t="str">
        <f ca="1">IFERROR(ROUND((IFERROR(INDEX($BO$9:$BV$9, $BM$9, MATCH($V10, $BO$2:$BV$2, 0)), "")/IFERROR(INDEX($BO$9:$BV$9, $BM$9, MATCH(AV$2, $BO$2:$BV$2, 0)), "")), 3), "")</f>
        <v/>
      </c>
      <c r="AW10" s="262"/>
      <c r="AX10" s="262"/>
      <c r="AY10" s="262"/>
      <c r="AZ10" s="245"/>
      <c r="BA10" s="246"/>
      <c r="BB10" s="246"/>
      <c r="BC10" s="247"/>
      <c r="BD10" s="11"/>
      <c r="BZ10" s="67">
        <f>SUM($BZ$13:$BZ$1012)</f>
        <v>0</v>
      </c>
      <c r="CB10" s="8" t="str">
        <f>'Currency Market'!$AY10</f>
        <v>ZAR</v>
      </c>
    </row>
    <row r="11" spans="1:80" x14ac:dyDescent="0.55000000000000004">
      <c r="A11" s="11"/>
      <c r="B11" s="264" t="str">
        <f>IF(B10="", "", "Available")</f>
        <v/>
      </c>
      <c r="C11" s="264"/>
      <c r="D11" s="264"/>
      <c r="E11" s="264"/>
      <c r="F11" s="264" t="str">
        <f>IFERROR(INDEX($F$13:$F$1012, MATCH($BF$3, $B$13:$B$1012, 0)), "")</f>
        <v/>
      </c>
      <c r="G11" s="264"/>
      <c r="H11" s="263" t="str">
        <f>IFERROR(INDEX('Your Money'!$BD$6:$BD$13, MATCH($F$11, 'Your Money'!$BC$6:$BC$13, 0)), "")</f>
        <v/>
      </c>
      <c r="I11" s="263"/>
      <c r="J11" s="263"/>
      <c r="K11" s="263"/>
      <c r="L11" s="263"/>
      <c r="M11" s="263"/>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248" t="s">
        <v>53</v>
      </c>
      <c r="AO11" s="248"/>
      <c r="AP11" s="248"/>
      <c r="AQ11" s="248"/>
      <c r="AR11" s="248"/>
      <c r="AS11" s="248"/>
      <c r="AT11" s="248"/>
      <c r="AU11" s="248"/>
      <c r="AV11" s="248" t="s">
        <v>53</v>
      </c>
      <c r="AW11" s="248"/>
      <c r="AX11" s="248"/>
      <c r="AY11" s="248"/>
      <c r="AZ11" s="248"/>
      <c r="BA11" s="248"/>
      <c r="BB11" s="248"/>
      <c r="BC11" s="248"/>
      <c r="BD11" s="11"/>
      <c r="BN11" s="33"/>
      <c r="BO11" s="69"/>
      <c r="BP11" s="69"/>
      <c r="BQ11" s="69"/>
      <c r="BR11" s="69"/>
      <c r="BS11" s="69"/>
      <c r="BT11" s="69"/>
      <c r="BU11" s="69"/>
      <c r="BV11" s="69"/>
    </row>
    <row r="12" spans="1:80" x14ac:dyDescent="0.55000000000000004">
      <c r="A12" s="11"/>
      <c r="B12" s="141" t="s">
        <v>44</v>
      </c>
      <c r="C12" s="142"/>
      <c r="D12" s="142"/>
      <c r="E12" s="143"/>
      <c r="F12" s="249" t="s">
        <v>45</v>
      </c>
      <c r="G12" s="249"/>
      <c r="H12" s="249" t="s">
        <v>46</v>
      </c>
      <c r="I12" s="249"/>
      <c r="J12" s="249"/>
      <c r="K12" s="249"/>
      <c r="L12" s="249"/>
      <c r="M12" s="249"/>
      <c r="N12" s="249" t="s">
        <v>47</v>
      </c>
      <c r="O12" s="249"/>
      <c r="P12" s="142" t="s">
        <v>50</v>
      </c>
      <c r="Q12" s="142"/>
      <c r="R12" s="142"/>
      <c r="S12" s="142"/>
      <c r="T12" s="142"/>
      <c r="U12" s="143"/>
      <c r="V12" s="141" t="s">
        <v>48</v>
      </c>
      <c r="W12" s="142"/>
      <c r="X12" s="142"/>
      <c r="Y12" s="142"/>
      <c r="Z12" s="143"/>
      <c r="AA12" s="141" t="s">
        <v>49</v>
      </c>
      <c r="AB12" s="142"/>
      <c r="AC12" s="142"/>
      <c r="AD12" s="142"/>
      <c r="AE12" s="142"/>
      <c r="AF12" s="142"/>
      <c r="AG12" s="249" t="s">
        <v>24</v>
      </c>
      <c r="AH12" s="249"/>
      <c r="AI12" s="249"/>
      <c r="AJ12" s="249"/>
      <c r="AK12" s="249"/>
      <c r="AL12" s="249"/>
      <c r="AM12" s="11"/>
      <c r="AN12" s="141" t="s">
        <v>54</v>
      </c>
      <c r="AO12" s="142"/>
      <c r="AP12" s="142"/>
      <c r="AQ12" s="142"/>
      <c r="AR12" s="142"/>
      <c r="AS12" s="142"/>
      <c r="AT12" s="142"/>
      <c r="AU12" s="143"/>
      <c r="AV12" s="141" t="s">
        <v>55</v>
      </c>
      <c r="AW12" s="142"/>
      <c r="AX12" s="142"/>
      <c r="AY12" s="142"/>
      <c r="AZ12" s="142"/>
      <c r="BA12" s="142"/>
      <c r="BB12" s="142"/>
      <c r="BC12" s="143"/>
      <c r="BD12" s="11"/>
      <c r="BF12" s="9" t="s">
        <v>66</v>
      </c>
      <c r="BJ12" s="9" t="s">
        <v>58</v>
      </c>
      <c r="BK12" s="9" t="s">
        <v>60</v>
      </c>
      <c r="BL12" s="9" t="s">
        <v>61</v>
      </c>
      <c r="BX12" s="9" t="s">
        <v>29</v>
      </c>
      <c r="BZ12" s="9" t="s">
        <v>68</v>
      </c>
    </row>
    <row r="13" spans="1:80" x14ac:dyDescent="0.55000000000000004">
      <c r="A13" s="11"/>
      <c r="B13" s="172" t="str">
        <f>IF(AND(F13="", H13="", N13=""), "", IF($AG13="", $BF$3, $BF$4))</f>
        <v/>
      </c>
      <c r="C13" s="173"/>
      <c r="D13" s="173"/>
      <c r="E13" s="173"/>
      <c r="F13" s="289"/>
      <c r="G13" s="290"/>
      <c r="H13" s="293"/>
      <c r="I13" s="293"/>
      <c r="J13" s="293"/>
      <c r="K13" s="293"/>
      <c r="L13" s="293"/>
      <c r="M13" s="293"/>
      <c r="N13" s="290"/>
      <c r="O13" s="290"/>
      <c r="P13" s="292" t="str">
        <f>IF(OR(F13="", H13="", N13=""), "", IFERROR(ROUND($H13*$BK13/$BL13, 2), ""))</f>
        <v/>
      </c>
      <c r="Q13" s="285"/>
      <c r="R13" s="285"/>
      <c r="S13" s="285"/>
      <c r="T13" s="285"/>
      <c r="U13" s="285"/>
      <c r="V13" s="285" t="str">
        <f t="shared" ref="V13:V76" si="14">IFERROR(ROUND($P13*$BJ$7, 2), "")</f>
        <v/>
      </c>
      <c r="W13" s="285"/>
      <c r="X13" s="285"/>
      <c r="Y13" s="285"/>
      <c r="Z13" s="285"/>
      <c r="AA13" s="285" t="str">
        <f>IF(OR(P13="", V13=""), "", P13-V13)</f>
        <v/>
      </c>
      <c r="AB13" s="285"/>
      <c r="AC13" s="285"/>
      <c r="AD13" s="285"/>
      <c r="AE13" s="285"/>
      <c r="AF13" s="285"/>
      <c r="AG13" s="289"/>
      <c r="AH13" s="290"/>
      <c r="AI13" s="290"/>
      <c r="AJ13" s="290"/>
      <c r="AK13" s="290"/>
      <c r="AL13" s="291"/>
      <c r="AM13" s="11"/>
      <c r="AN13" s="172" t="str">
        <f>IF(AP13="", "", IF(F13="", "", F13))</f>
        <v/>
      </c>
      <c r="AO13" s="173"/>
      <c r="AP13" s="285" t="str">
        <f t="shared" ref="AP13:AP76" si="15">IF($B13=$BF$3, IF(OR(F13="", H13=""), "", IFERROR(INDEX($BO$7:$BV$7, $BM$7, MATCH(F13, $BO$2:$BV$2, 0))-H13, "")), "")</f>
        <v/>
      </c>
      <c r="AQ13" s="285"/>
      <c r="AR13" s="285"/>
      <c r="AS13" s="285"/>
      <c r="AT13" s="285"/>
      <c r="AU13" s="285"/>
      <c r="AV13" s="287" t="str">
        <f>IF(AX13="", "", IF(N13="", "", N13))</f>
        <v/>
      </c>
      <c r="AW13" s="288"/>
      <c r="AX13" s="285" t="str">
        <f t="shared" ref="AX13:AX76" si="16">IF($B13=$BF$3, IF(OR(N13="", AA13=""), "", IFERROR(INDEX($BO$7:$BV$7, $BM$7, MATCH(N13, $BO$2:$BV$2, 0))+AA13, "")), "")</f>
        <v/>
      </c>
      <c r="AY13" s="285"/>
      <c r="AZ13" s="285"/>
      <c r="BA13" s="285"/>
      <c r="BB13" s="285"/>
      <c r="BC13" s="286"/>
      <c r="BD13" s="11"/>
      <c r="BF13" s="6" t="str">
        <f>IF(AND($B13=$BF$3, $AP13&gt;=0, $AX13&gt;=0), $BJ$4, "")</f>
        <v/>
      </c>
      <c r="BJ13" s="38" t="str">
        <f t="shared" ref="BJ13:BJ76" ca="1" si="17">IF($AG13="", $BJ$4, $AG13)</f>
        <v>20/09/2021 08:00</v>
      </c>
      <c r="BK13" s="39" t="str">
        <f>IF($F13="", "", IFERROR(INDEX('Currency Market'!$BE$10:$BL$178, MATCH($BJ13, 'Currency Market'!$BB$10:$BB$178, 0), MATCH($F13, 'Currency Market'!$BE$9:$BL$9, 0)), ""))</f>
        <v/>
      </c>
      <c r="BL13" s="40" t="str">
        <f>IF($F13="", "", IFERROR(INDEX('Currency Market'!$BE$10:$BL$178, MATCH($BJ13, 'Currency Market'!$BB$10:$BB$178, 0), MATCH($N13, 'Currency Market'!$BE$9:$BL$9, 0)), ""))</f>
        <v/>
      </c>
      <c r="BN13" s="68" t="str">
        <f>IF(OR(NOT(F13=""), NOT(H13=""), NOT(N13=""), NOT(AG13="")), "X", "")</f>
        <v/>
      </c>
      <c r="BO13" s="54" t="str">
        <f t="shared" ref="BO13:BV22" si="18">IF($B13=$BF$4, IF($F13=BO$2, $H13*-1, IF($N13=BO$2, $AA13, "")), "")</f>
        <v/>
      </c>
      <c r="BP13" s="55" t="str">
        <f t="shared" si="18"/>
        <v/>
      </c>
      <c r="BQ13" s="55" t="str">
        <f t="shared" si="18"/>
        <v/>
      </c>
      <c r="BR13" s="55" t="str">
        <f t="shared" si="18"/>
        <v/>
      </c>
      <c r="BS13" s="55" t="str">
        <f t="shared" si="18"/>
        <v/>
      </c>
      <c r="BT13" s="55" t="str">
        <f t="shared" si="18"/>
        <v/>
      </c>
      <c r="BU13" s="55" t="str">
        <f t="shared" si="18"/>
        <v/>
      </c>
      <c r="BV13" s="56" t="str">
        <f t="shared" si="18"/>
        <v/>
      </c>
      <c r="BX13" s="6" t="str">
        <f ca="1">IFERROR(INDEX('Currency Market'!$BX$10:$BX$178, MATCH($BJ13, 'Currency Market'!$BB$10:$BB$178, 0)), "")</f>
        <v/>
      </c>
      <c r="BZ13" s="64" t="str">
        <f>IF($B13=$BF$4, IF(OR($V13="", $BL13=""), "", IFERROR(ROUND($V13*$BL13/$BX13, 2), "")), "")</f>
        <v/>
      </c>
    </row>
    <row r="14" spans="1:80" x14ac:dyDescent="0.55000000000000004">
      <c r="A14" s="11"/>
      <c r="B14" s="175" t="str">
        <f t="shared" ref="B14:B76" si="19">IF(AND(F14="", H14="", N14=""), "", IF($AG14="", $BF$3, $BF$4))</f>
        <v/>
      </c>
      <c r="C14" s="176"/>
      <c r="D14" s="176"/>
      <c r="E14" s="176"/>
      <c r="F14" s="269"/>
      <c r="G14" s="270"/>
      <c r="H14" s="271"/>
      <c r="I14" s="271"/>
      <c r="J14" s="271"/>
      <c r="K14" s="271"/>
      <c r="L14" s="271"/>
      <c r="M14" s="271"/>
      <c r="N14" s="270"/>
      <c r="O14" s="270"/>
      <c r="P14" s="272" t="str">
        <f t="shared" ref="P14:P77" si="20">IF(OR(F14="", H14="", N14=""), "", IFERROR(ROUND($H14*$BK14/$BL14, 2), ""))</f>
        <v/>
      </c>
      <c r="Q14" s="267"/>
      <c r="R14" s="267"/>
      <c r="S14" s="267"/>
      <c r="T14" s="267"/>
      <c r="U14" s="267"/>
      <c r="V14" s="267" t="str">
        <f t="shared" si="14"/>
        <v/>
      </c>
      <c r="W14" s="267"/>
      <c r="X14" s="267"/>
      <c r="Y14" s="267"/>
      <c r="Z14" s="267"/>
      <c r="AA14" s="267" t="str">
        <f t="shared" ref="AA14:AA77" si="21">IF(OR(P14="", V14=""), "", P14-V14)</f>
        <v/>
      </c>
      <c r="AB14" s="267"/>
      <c r="AC14" s="267"/>
      <c r="AD14" s="267"/>
      <c r="AE14" s="267"/>
      <c r="AF14" s="267"/>
      <c r="AG14" s="269"/>
      <c r="AH14" s="270"/>
      <c r="AI14" s="270"/>
      <c r="AJ14" s="270"/>
      <c r="AK14" s="270"/>
      <c r="AL14" s="273"/>
      <c r="AM14" s="11"/>
      <c r="AN14" s="175" t="str">
        <f t="shared" ref="AN14:AN77" si="22">IF(AP14="", "", IF(F14="", "", F14))</f>
        <v/>
      </c>
      <c r="AO14" s="176"/>
      <c r="AP14" s="267" t="str">
        <f t="shared" si="15"/>
        <v/>
      </c>
      <c r="AQ14" s="267"/>
      <c r="AR14" s="267"/>
      <c r="AS14" s="267"/>
      <c r="AT14" s="267"/>
      <c r="AU14" s="267"/>
      <c r="AV14" s="265" t="str">
        <f t="shared" ref="AV14:AV77" si="23">IF(AX14="", "", IF(N14="", "", N14))</f>
        <v/>
      </c>
      <c r="AW14" s="266"/>
      <c r="AX14" s="267" t="str">
        <f t="shared" si="16"/>
        <v/>
      </c>
      <c r="AY14" s="267"/>
      <c r="AZ14" s="267"/>
      <c r="BA14" s="267"/>
      <c r="BB14" s="267"/>
      <c r="BC14" s="268"/>
      <c r="BD14" s="11"/>
      <c r="BF14" s="7" t="str">
        <f>IF(AND($B14=$BF$3, $AP14&gt;=0, $AX14&gt;=0), $BJ$4, "")</f>
        <v/>
      </c>
      <c r="BJ14" s="45" t="str">
        <f t="shared" ca="1" si="17"/>
        <v>20/09/2021 08:00</v>
      </c>
      <c r="BK14" s="44" t="str">
        <f>IF($F14="", "", IFERROR(INDEX('Currency Market'!$BE$10:$BL$178, MATCH($BJ14, 'Currency Market'!$BB$10:$BB$178, 0), MATCH($F14, 'Currency Market'!$BE$9:$BL$9, 0)), ""))</f>
        <v/>
      </c>
      <c r="BL14" s="43" t="str">
        <f>IF($F14="", "", IFERROR(INDEX('Currency Market'!$BE$10:$BL$178, MATCH($BJ14, 'Currency Market'!$BB$10:$BB$178, 0), MATCH($N14, 'Currency Market'!$BE$9:$BL$9, 0)), ""))</f>
        <v/>
      </c>
      <c r="BN14" s="68" t="str">
        <f t="shared" ref="BN14:BN77" si="24">IF(OR(NOT(F14=""), NOT(H14=""), NOT(N14=""), NOT(AG14="")), "X", "")</f>
        <v/>
      </c>
      <c r="BO14" s="57" t="str">
        <f t="shared" si="18"/>
        <v/>
      </c>
      <c r="BP14" s="58" t="str">
        <f t="shared" si="18"/>
        <v/>
      </c>
      <c r="BQ14" s="58" t="str">
        <f t="shared" si="18"/>
        <v/>
      </c>
      <c r="BR14" s="58" t="str">
        <f t="shared" si="18"/>
        <v/>
      </c>
      <c r="BS14" s="58" t="str">
        <f t="shared" si="18"/>
        <v/>
      </c>
      <c r="BT14" s="58" t="str">
        <f t="shared" si="18"/>
        <v/>
      </c>
      <c r="BU14" s="58" t="str">
        <f t="shared" si="18"/>
        <v/>
      </c>
      <c r="BV14" s="59" t="str">
        <f t="shared" si="18"/>
        <v/>
      </c>
      <c r="BX14" s="7" t="str">
        <f ca="1">IFERROR(INDEX('Currency Market'!$BX$10:$BX$178, MATCH($BJ14, 'Currency Market'!$BB$10:$BB$178, 0)), "")</f>
        <v/>
      </c>
      <c r="BZ14" s="65" t="str">
        <f t="shared" ref="BZ14:BZ77" si="25">IF($B14=$BF$4, IF(OR($V14="", $BL14=""), "", IFERROR(ROUND($V14*$BL14/$BX14, 2), "")), "")</f>
        <v/>
      </c>
    </row>
    <row r="15" spans="1:80" x14ac:dyDescent="0.55000000000000004">
      <c r="A15" s="11"/>
      <c r="B15" s="175" t="str">
        <f t="shared" si="19"/>
        <v/>
      </c>
      <c r="C15" s="176"/>
      <c r="D15" s="176"/>
      <c r="E15" s="176"/>
      <c r="F15" s="269"/>
      <c r="G15" s="270"/>
      <c r="H15" s="271"/>
      <c r="I15" s="271"/>
      <c r="J15" s="271"/>
      <c r="K15" s="271"/>
      <c r="L15" s="271"/>
      <c r="M15" s="271"/>
      <c r="N15" s="270"/>
      <c r="O15" s="270"/>
      <c r="P15" s="272" t="str">
        <f t="shared" si="20"/>
        <v/>
      </c>
      <c r="Q15" s="267"/>
      <c r="R15" s="267"/>
      <c r="S15" s="267"/>
      <c r="T15" s="267"/>
      <c r="U15" s="267"/>
      <c r="V15" s="267" t="str">
        <f t="shared" si="14"/>
        <v/>
      </c>
      <c r="W15" s="267"/>
      <c r="X15" s="267"/>
      <c r="Y15" s="267"/>
      <c r="Z15" s="267"/>
      <c r="AA15" s="267" t="str">
        <f t="shared" si="21"/>
        <v/>
      </c>
      <c r="AB15" s="267"/>
      <c r="AC15" s="267"/>
      <c r="AD15" s="267"/>
      <c r="AE15" s="267"/>
      <c r="AF15" s="267"/>
      <c r="AG15" s="269"/>
      <c r="AH15" s="270"/>
      <c r="AI15" s="270"/>
      <c r="AJ15" s="270"/>
      <c r="AK15" s="270"/>
      <c r="AL15" s="273"/>
      <c r="AM15" s="11"/>
      <c r="AN15" s="175" t="str">
        <f t="shared" si="22"/>
        <v/>
      </c>
      <c r="AO15" s="176"/>
      <c r="AP15" s="267" t="str">
        <f t="shared" si="15"/>
        <v/>
      </c>
      <c r="AQ15" s="267"/>
      <c r="AR15" s="267"/>
      <c r="AS15" s="267"/>
      <c r="AT15" s="267"/>
      <c r="AU15" s="267"/>
      <c r="AV15" s="265" t="str">
        <f t="shared" si="23"/>
        <v/>
      </c>
      <c r="AW15" s="266"/>
      <c r="AX15" s="267" t="str">
        <f t="shared" si="16"/>
        <v/>
      </c>
      <c r="AY15" s="267"/>
      <c r="AZ15" s="267"/>
      <c r="BA15" s="267"/>
      <c r="BB15" s="267"/>
      <c r="BC15" s="268"/>
      <c r="BD15" s="11"/>
      <c r="BF15" s="7" t="str">
        <f t="shared" ref="BF15:BF76" si="26">IF(AND($B15=$BF$3, $AP15&gt;=0, $AX15&gt;=0), $BJ$4, "")</f>
        <v/>
      </c>
      <c r="BJ15" s="45" t="str">
        <f t="shared" ca="1" si="17"/>
        <v>20/09/2021 08:00</v>
      </c>
      <c r="BK15" s="44" t="str">
        <f>IF($F15="", "", IFERROR(INDEX('Currency Market'!$BE$10:$BL$178, MATCH($BJ15, 'Currency Market'!$BB$10:$BB$178, 0), MATCH($F15, 'Currency Market'!$BE$9:$BL$9, 0)), ""))</f>
        <v/>
      </c>
      <c r="BL15" s="43" t="str">
        <f>IF($F15="", "", IFERROR(INDEX('Currency Market'!$BE$10:$BL$178, MATCH($BJ15, 'Currency Market'!$BB$10:$BB$178, 0), MATCH($N15, 'Currency Market'!$BE$9:$BL$9, 0)), ""))</f>
        <v/>
      </c>
      <c r="BN15" s="68" t="str">
        <f t="shared" si="24"/>
        <v/>
      </c>
      <c r="BO15" s="57" t="str">
        <f t="shared" si="18"/>
        <v/>
      </c>
      <c r="BP15" s="58" t="str">
        <f t="shared" si="18"/>
        <v/>
      </c>
      <c r="BQ15" s="58" t="str">
        <f t="shared" si="18"/>
        <v/>
      </c>
      <c r="BR15" s="58" t="str">
        <f t="shared" si="18"/>
        <v/>
      </c>
      <c r="BS15" s="58" t="str">
        <f t="shared" si="18"/>
        <v/>
      </c>
      <c r="BT15" s="58" t="str">
        <f t="shared" si="18"/>
        <v/>
      </c>
      <c r="BU15" s="58" t="str">
        <f t="shared" si="18"/>
        <v/>
      </c>
      <c r="BV15" s="59" t="str">
        <f t="shared" si="18"/>
        <v/>
      </c>
      <c r="BX15" s="7" t="str">
        <f ca="1">IFERROR(INDEX('Currency Market'!$BX$10:$BX$178, MATCH($BJ15, 'Currency Market'!$BB$10:$BB$178, 0)), "")</f>
        <v/>
      </c>
      <c r="BZ15" s="65" t="str">
        <f t="shared" si="25"/>
        <v/>
      </c>
    </row>
    <row r="16" spans="1:80" x14ac:dyDescent="0.55000000000000004">
      <c r="A16" s="11"/>
      <c r="B16" s="175" t="str">
        <f t="shared" si="19"/>
        <v/>
      </c>
      <c r="C16" s="176"/>
      <c r="D16" s="176"/>
      <c r="E16" s="176"/>
      <c r="F16" s="269"/>
      <c r="G16" s="270"/>
      <c r="H16" s="271"/>
      <c r="I16" s="271"/>
      <c r="J16" s="271"/>
      <c r="K16" s="271"/>
      <c r="L16" s="271"/>
      <c r="M16" s="271"/>
      <c r="N16" s="270"/>
      <c r="O16" s="270"/>
      <c r="P16" s="272" t="str">
        <f t="shared" si="20"/>
        <v/>
      </c>
      <c r="Q16" s="267"/>
      <c r="R16" s="267"/>
      <c r="S16" s="267"/>
      <c r="T16" s="267"/>
      <c r="U16" s="267"/>
      <c r="V16" s="267" t="str">
        <f t="shared" si="14"/>
        <v/>
      </c>
      <c r="W16" s="267"/>
      <c r="X16" s="267"/>
      <c r="Y16" s="267"/>
      <c r="Z16" s="267"/>
      <c r="AA16" s="267" t="str">
        <f t="shared" si="21"/>
        <v/>
      </c>
      <c r="AB16" s="267"/>
      <c r="AC16" s="267"/>
      <c r="AD16" s="267"/>
      <c r="AE16" s="267"/>
      <c r="AF16" s="267"/>
      <c r="AG16" s="269"/>
      <c r="AH16" s="270"/>
      <c r="AI16" s="270"/>
      <c r="AJ16" s="270"/>
      <c r="AK16" s="270"/>
      <c r="AL16" s="273"/>
      <c r="AM16" s="11"/>
      <c r="AN16" s="175" t="str">
        <f t="shared" si="22"/>
        <v/>
      </c>
      <c r="AO16" s="176"/>
      <c r="AP16" s="267" t="str">
        <f t="shared" si="15"/>
        <v/>
      </c>
      <c r="AQ16" s="267"/>
      <c r="AR16" s="267"/>
      <c r="AS16" s="267"/>
      <c r="AT16" s="267"/>
      <c r="AU16" s="267"/>
      <c r="AV16" s="265" t="str">
        <f t="shared" si="23"/>
        <v/>
      </c>
      <c r="AW16" s="266"/>
      <c r="AX16" s="267" t="str">
        <f t="shared" si="16"/>
        <v/>
      </c>
      <c r="AY16" s="267"/>
      <c r="AZ16" s="267"/>
      <c r="BA16" s="267"/>
      <c r="BB16" s="267"/>
      <c r="BC16" s="268"/>
      <c r="BD16" s="11"/>
      <c r="BF16" s="7" t="str">
        <f t="shared" si="26"/>
        <v/>
      </c>
      <c r="BJ16" s="45" t="str">
        <f t="shared" ca="1" si="17"/>
        <v>20/09/2021 08:00</v>
      </c>
      <c r="BK16" s="44" t="str">
        <f>IF($F16="", "", IFERROR(INDEX('Currency Market'!$BE$10:$BL$178, MATCH($BJ16, 'Currency Market'!$BB$10:$BB$178, 0), MATCH($F16, 'Currency Market'!$BE$9:$BL$9, 0)), ""))</f>
        <v/>
      </c>
      <c r="BL16" s="43" t="str">
        <f>IF($F16="", "", IFERROR(INDEX('Currency Market'!$BE$10:$BL$178, MATCH($BJ16, 'Currency Market'!$BB$10:$BB$178, 0), MATCH($N16, 'Currency Market'!$BE$9:$BL$9, 0)), ""))</f>
        <v/>
      </c>
      <c r="BN16" s="68" t="str">
        <f t="shared" si="24"/>
        <v/>
      </c>
      <c r="BO16" s="57" t="str">
        <f t="shared" si="18"/>
        <v/>
      </c>
      <c r="BP16" s="58" t="str">
        <f t="shared" si="18"/>
        <v/>
      </c>
      <c r="BQ16" s="58" t="str">
        <f t="shared" si="18"/>
        <v/>
      </c>
      <c r="BR16" s="58" t="str">
        <f t="shared" si="18"/>
        <v/>
      </c>
      <c r="BS16" s="58" t="str">
        <f t="shared" si="18"/>
        <v/>
      </c>
      <c r="BT16" s="58" t="str">
        <f t="shared" si="18"/>
        <v/>
      </c>
      <c r="BU16" s="58" t="str">
        <f t="shared" si="18"/>
        <v/>
      </c>
      <c r="BV16" s="59" t="str">
        <f t="shared" si="18"/>
        <v/>
      </c>
      <c r="BX16" s="7" t="str">
        <f ca="1">IFERROR(INDEX('Currency Market'!$BX$10:$BX$178, MATCH($BJ16, 'Currency Market'!$BB$10:$BB$178, 0)), "")</f>
        <v/>
      </c>
      <c r="BZ16" s="65" t="str">
        <f t="shared" si="25"/>
        <v/>
      </c>
    </row>
    <row r="17" spans="1:78" x14ac:dyDescent="0.55000000000000004">
      <c r="A17" s="11"/>
      <c r="B17" s="175" t="str">
        <f t="shared" si="19"/>
        <v/>
      </c>
      <c r="C17" s="176"/>
      <c r="D17" s="176"/>
      <c r="E17" s="176"/>
      <c r="F17" s="269"/>
      <c r="G17" s="270"/>
      <c r="H17" s="271"/>
      <c r="I17" s="271"/>
      <c r="J17" s="271"/>
      <c r="K17" s="271"/>
      <c r="L17" s="271"/>
      <c r="M17" s="271"/>
      <c r="N17" s="270"/>
      <c r="O17" s="270"/>
      <c r="P17" s="272" t="str">
        <f t="shared" si="20"/>
        <v/>
      </c>
      <c r="Q17" s="267"/>
      <c r="R17" s="267"/>
      <c r="S17" s="267"/>
      <c r="T17" s="267"/>
      <c r="U17" s="267"/>
      <c r="V17" s="267" t="str">
        <f t="shared" si="14"/>
        <v/>
      </c>
      <c r="W17" s="267"/>
      <c r="X17" s="267"/>
      <c r="Y17" s="267"/>
      <c r="Z17" s="267"/>
      <c r="AA17" s="267" t="str">
        <f t="shared" si="21"/>
        <v/>
      </c>
      <c r="AB17" s="267"/>
      <c r="AC17" s="267"/>
      <c r="AD17" s="267"/>
      <c r="AE17" s="267"/>
      <c r="AF17" s="267"/>
      <c r="AG17" s="269"/>
      <c r="AH17" s="270"/>
      <c r="AI17" s="270"/>
      <c r="AJ17" s="270"/>
      <c r="AK17" s="270"/>
      <c r="AL17" s="273"/>
      <c r="AM17" s="11"/>
      <c r="AN17" s="175" t="str">
        <f t="shared" si="22"/>
        <v/>
      </c>
      <c r="AO17" s="176"/>
      <c r="AP17" s="267" t="str">
        <f t="shared" si="15"/>
        <v/>
      </c>
      <c r="AQ17" s="267"/>
      <c r="AR17" s="267"/>
      <c r="AS17" s="267"/>
      <c r="AT17" s="267"/>
      <c r="AU17" s="267"/>
      <c r="AV17" s="265" t="str">
        <f t="shared" si="23"/>
        <v/>
      </c>
      <c r="AW17" s="266"/>
      <c r="AX17" s="267" t="str">
        <f t="shared" si="16"/>
        <v/>
      </c>
      <c r="AY17" s="267"/>
      <c r="AZ17" s="267"/>
      <c r="BA17" s="267"/>
      <c r="BB17" s="267"/>
      <c r="BC17" s="268"/>
      <c r="BD17" s="11"/>
      <c r="BF17" s="7" t="str">
        <f t="shared" si="26"/>
        <v/>
      </c>
      <c r="BJ17" s="45" t="str">
        <f t="shared" ca="1" si="17"/>
        <v>20/09/2021 08:00</v>
      </c>
      <c r="BK17" s="44" t="str">
        <f>IF($F17="", "", IFERROR(INDEX('Currency Market'!$BE$10:$BL$178, MATCH($BJ17, 'Currency Market'!$BB$10:$BB$178, 0), MATCH($F17, 'Currency Market'!$BE$9:$BL$9, 0)), ""))</f>
        <v/>
      </c>
      <c r="BL17" s="43" t="str">
        <f>IF($F17="", "", IFERROR(INDEX('Currency Market'!$BE$10:$BL$178, MATCH($BJ17, 'Currency Market'!$BB$10:$BB$178, 0), MATCH($N17, 'Currency Market'!$BE$9:$BL$9, 0)), ""))</f>
        <v/>
      </c>
      <c r="BN17" s="68" t="str">
        <f t="shared" si="24"/>
        <v/>
      </c>
      <c r="BO17" s="57" t="str">
        <f t="shared" si="18"/>
        <v/>
      </c>
      <c r="BP17" s="58" t="str">
        <f t="shared" si="18"/>
        <v/>
      </c>
      <c r="BQ17" s="58" t="str">
        <f t="shared" si="18"/>
        <v/>
      </c>
      <c r="BR17" s="58" t="str">
        <f t="shared" si="18"/>
        <v/>
      </c>
      <c r="BS17" s="58" t="str">
        <f t="shared" si="18"/>
        <v/>
      </c>
      <c r="BT17" s="58" t="str">
        <f t="shared" si="18"/>
        <v/>
      </c>
      <c r="BU17" s="58" t="str">
        <f t="shared" si="18"/>
        <v/>
      </c>
      <c r="BV17" s="59" t="str">
        <f t="shared" si="18"/>
        <v/>
      </c>
      <c r="BX17" s="7" t="str">
        <f ca="1">IFERROR(INDEX('Currency Market'!$BX$10:$BX$178, MATCH($BJ17, 'Currency Market'!$BB$10:$BB$178, 0)), "")</f>
        <v/>
      </c>
      <c r="BZ17" s="65" t="str">
        <f t="shared" si="25"/>
        <v/>
      </c>
    </row>
    <row r="18" spans="1:78" x14ac:dyDescent="0.55000000000000004">
      <c r="A18" s="11"/>
      <c r="B18" s="175" t="str">
        <f t="shared" si="19"/>
        <v/>
      </c>
      <c r="C18" s="176"/>
      <c r="D18" s="176"/>
      <c r="E18" s="176"/>
      <c r="F18" s="269"/>
      <c r="G18" s="270"/>
      <c r="H18" s="271"/>
      <c r="I18" s="271"/>
      <c r="J18" s="271"/>
      <c r="K18" s="271"/>
      <c r="L18" s="271"/>
      <c r="M18" s="271"/>
      <c r="N18" s="270"/>
      <c r="O18" s="270"/>
      <c r="P18" s="272" t="str">
        <f t="shared" si="20"/>
        <v/>
      </c>
      <c r="Q18" s="267"/>
      <c r="R18" s="267"/>
      <c r="S18" s="267"/>
      <c r="T18" s="267"/>
      <c r="U18" s="267"/>
      <c r="V18" s="267" t="str">
        <f t="shared" si="14"/>
        <v/>
      </c>
      <c r="W18" s="267"/>
      <c r="X18" s="267"/>
      <c r="Y18" s="267"/>
      <c r="Z18" s="267"/>
      <c r="AA18" s="267" t="str">
        <f t="shared" si="21"/>
        <v/>
      </c>
      <c r="AB18" s="267"/>
      <c r="AC18" s="267"/>
      <c r="AD18" s="267"/>
      <c r="AE18" s="267"/>
      <c r="AF18" s="267"/>
      <c r="AG18" s="269"/>
      <c r="AH18" s="270"/>
      <c r="AI18" s="270"/>
      <c r="AJ18" s="270"/>
      <c r="AK18" s="270"/>
      <c r="AL18" s="273"/>
      <c r="AM18" s="11"/>
      <c r="AN18" s="175" t="str">
        <f t="shared" si="22"/>
        <v/>
      </c>
      <c r="AO18" s="176"/>
      <c r="AP18" s="267" t="str">
        <f t="shared" si="15"/>
        <v/>
      </c>
      <c r="AQ18" s="267"/>
      <c r="AR18" s="267"/>
      <c r="AS18" s="267"/>
      <c r="AT18" s="267"/>
      <c r="AU18" s="267"/>
      <c r="AV18" s="265" t="str">
        <f t="shared" si="23"/>
        <v/>
      </c>
      <c r="AW18" s="266"/>
      <c r="AX18" s="267" t="str">
        <f t="shared" si="16"/>
        <v/>
      </c>
      <c r="AY18" s="267"/>
      <c r="AZ18" s="267"/>
      <c r="BA18" s="267"/>
      <c r="BB18" s="267"/>
      <c r="BC18" s="268"/>
      <c r="BD18" s="11"/>
      <c r="BF18" s="7" t="str">
        <f t="shared" si="26"/>
        <v/>
      </c>
      <c r="BJ18" s="45" t="str">
        <f t="shared" ca="1" si="17"/>
        <v>20/09/2021 08:00</v>
      </c>
      <c r="BK18" s="44" t="str">
        <f>IF($F18="", "", IFERROR(INDEX('Currency Market'!$BE$10:$BL$178, MATCH($BJ18, 'Currency Market'!$BB$10:$BB$178, 0), MATCH($F18, 'Currency Market'!$BE$9:$BL$9, 0)), ""))</f>
        <v/>
      </c>
      <c r="BL18" s="43" t="str">
        <f>IF($F18="", "", IFERROR(INDEX('Currency Market'!$BE$10:$BL$178, MATCH($BJ18, 'Currency Market'!$BB$10:$BB$178, 0), MATCH($N18, 'Currency Market'!$BE$9:$BL$9, 0)), ""))</f>
        <v/>
      </c>
      <c r="BN18" s="68" t="str">
        <f t="shared" si="24"/>
        <v/>
      </c>
      <c r="BO18" s="57" t="str">
        <f t="shared" si="18"/>
        <v/>
      </c>
      <c r="BP18" s="58" t="str">
        <f t="shared" si="18"/>
        <v/>
      </c>
      <c r="BQ18" s="58" t="str">
        <f t="shared" si="18"/>
        <v/>
      </c>
      <c r="BR18" s="58" t="str">
        <f t="shared" si="18"/>
        <v/>
      </c>
      <c r="BS18" s="58" t="str">
        <f t="shared" si="18"/>
        <v/>
      </c>
      <c r="BT18" s="58" t="str">
        <f t="shared" si="18"/>
        <v/>
      </c>
      <c r="BU18" s="58" t="str">
        <f t="shared" si="18"/>
        <v/>
      </c>
      <c r="BV18" s="59" t="str">
        <f t="shared" si="18"/>
        <v/>
      </c>
      <c r="BX18" s="7" t="str">
        <f ca="1">IFERROR(INDEX('Currency Market'!$BX$10:$BX$178, MATCH($BJ18, 'Currency Market'!$BB$10:$BB$178, 0)), "")</f>
        <v/>
      </c>
      <c r="BZ18" s="65" t="str">
        <f t="shared" si="25"/>
        <v/>
      </c>
    </row>
    <row r="19" spans="1:78" x14ac:dyDescent="0.55000000000000004">
      <c r="A19" s="11"/>
      <c r="B19" s="175" t="str">
        <f t="shared" si="19"/>
        <v/>
      </c>
      <c r="C19" s="176"/>
      <c r="D19" s="176"/>
      <c r="E19" s="176"/>
      <c r="F19" s="269"/>
      <c r="G19" s="270"/>
      <c r="H19" s="271"/>
      <c r="I19" s="271"/>
      <c r="J19" s="271"/>
      <c r="K19" s="271"/>
      <c r="L19" s="271"/>
      <c r="M19" s="271"/>
      <c r="N19" s="270"/>
      <c r="O19" s="270"/>
      <c r="P19" s="272" t="str">
        <f t="shared" si="20"/>
        <v/>
      </c>
      <c r="Q19" s="267"/>
      <c r="R19" s="267"/>
      <c r="S19" s="267"/>
      <c r="T19" s="267"/>
      <c r="U19" s="267"/>
      <c r="V19" s="267" t="str">
        <f t="shared" si="14"/>
        <v/>
      </c>
      <c r="W19" s="267"/>
      <c r="X19" s="267"/>
      <c r="Y19" s="267"/>
      <c r="Z19" s="267"/>
      <c r="AA19" s="267" t="str">
        <f t="shared" si="21"/>
        <v/>
      </c>
      <c r="AB19" s="267"/>
      <c r="AC19" s="267"/>
      <c r="AD19" s="267"/>
      <c r="AE19" s="267"/>
      <c r="AF19" s="267"/>
      <c r="AG19" s="269"/>
      <c r="AH19" s="270"/>
      <c r="AI19" s="270"/>
      <c r="AJ19" s="270"/>
      <c r="AK19" s="270"/>
      <c r="AL19" s="273"/>
      <c r="AM19" s="11"/>
      <c r="AN19" s="175" t="str">
        <f t="shared" si="22"/>
        <v/>
      </c>
      <c r="AO19" s="176"/>
      <c r="AP19" s="267" t="str">
        <f t="shared" si="15"/>
        <v/>
      </c>
      <c r="AQ19" s="267"/>
      <c r="AR19" s="267"/>
      <c r="AS19" s="267"/>
      <c r="AT19" s="267"/>
      <c r="AU19" s="267"/>
      <c r="AV19" s="265" t="str">
        <f t="shared" si="23"/>
        <v/>
      </c>
      <c r="AW19" s="266"/>
      <c r="AX19" s="267" t="str">
        <f t="shared" si="16"/>
        <v/>
      </c>
      <c r="AY19" s="267"/>
      <c r="AZ19" s="267"/>
      <c r="BA19" s="267"/>
      <c r="BB19" s="267"/>
      <c r="BC19" s="268"/>
      <c r="BD19" s="11"/>
      <c r="BF19" s="7" t="str">
        <f t="shared" si="26"/>
        <v/>
      </c>
      <c r="BJ19" s="45" t="str">
        <f t="shared" ca="1" si="17"/>
        <v>20/09/2021 08:00</v>
      </c>
      <c r="BK19" s="44" t="str">
        <f>IF($F19="", "", IFERROR(INDEX('Currency Market'!$BE$10:$BL$178, MATCH($BJ19, 'Currency Market'!$BB$10:$BB$178, 0), MATCH($F19, 'Currency Market'!$BE$9:$BL$9, 0)), ""))</f>
        <v/>
      </c>
      <c r="BL19" s="43" t="str">
        <f>IF($F19="", "", IFERROR(INDEX('Currency Market'!$BE$10:$BL$178, MATCH($BJ19, 'Currency Market'!$BB$10:$BB$178, 0), MATCH($N19, 'Currency Market'!$BE$9:$BL$9, 0)), ""))</f>
        <v/>
      </c>
      <c r="BN19" s="68" t="str">
        <f t="shared" si="24"/>
        <v/>
      </c>
      <c r="BO19" s="57" t="str">
        <f t="shared" si="18"/>
        <v/>
      </c>
      <c r="BP19" s="58" t="str">
        <f t="shared" si="18"/>
        <v/>
      </c>
      <c r="BQ19" s="58" t="str">
        <f t="shared" si="18"/>
        <v/>
      </c>
      <c r="BR19" s="58" t="str">
        <f t="shared" si="18"/>
        <v/>
      </c>
      <c r="BS19" s="58" t="str">
        <f t="shared" si="18"/>
        <v/>
      </c>
      <c r="BT19" s="58" t="str">
        <f t="shared" si="18"/>
        <v/>
      </c>
      <c r="BU19" s="58" t="str">
        <f t="shared" si="18"/>
        <v/>
      </c>
      <c r="BV19" s="59" t="str">
        <f t="shared" si="18"/>
        <v/>
      </c>
      <c r="BX19" s="7" t="str">
        <f ca="1">IFERROR(INDEX('Currency Market'!$BX$10:$BX$178, MATCH($BJ19, 'Currency Market'!$BB$10:$BB$178, 0)), "")</f>
        <v/>
      </c>
      <c r="BZ19" s="65" t="str">
        <f t="shared" si="25"/>
        <v/>
      </c>
    </row>
    <row r="20" spans="1:78" x14ac:dyDescent="0.55000000000000004">
      <c r="A20" s="11"/>
      <c r="B20" s="175" t="str">
        <f t="shared" si="19"/>
        <v/>
      </c>
      <c r="C20" s="176"/>
      <c r="D20" s="176"/>
      <c r="E20" s="176"/>
      <c r="F20" s="269"/>
      <c r="G20" s="270"/>
      <c r="H20" s="271"/>
      <c r="I20" s="271"/>
      <c r="J20" s="271"/>
      <c r="K20" s="271"/>
      <c r="L20" s="271"/>
      <c r="M20" s="271"/>
      <c r="N20" s="270"/>
      <c r="O20" s="270"/>
      <c r="P20" s="272" t="str">
        <f t="shared" si="20"/>
        <v/>
      </c>
      <c r="Q20" s="267"/>
      <c r="R20" s="267"/>
      <c r="S20" s="267"/>
      <c r="T20" s="267"/>
      <c r="U20" s="267"/>
      <c r="V20" s="267" t="str">
        <f t="shared" si="14"/>
        <v/>
      </c>
      <c r="W20" s="267"/>
      <c r="X20" s="267"/>
      <c r="Y20" s="267"/>
      <c r="Z20" s="267"/>
      <c r="AA20" s="267" t="str">
        <f t="shared" si="21"/>
        <v/>
      </c>
      <c r="AB20" s="267"/>
      <c r="AC20" s="267"/>
      <c r="AD20" s="267"/>
      <c r="AE20" s="267"/>
      <c r="AF20" s="267"/>
      <c r="AG20" s="269"/>
      <c r="AH20" s="270"/>
      <c r="AI20" s="270"/>
      <c r="AJ20" s="270"/>
      <c r="AK20" s="270"/>
      <c r="AL20" s="273"/>
      <c r="AM20" s="11"/>
      <c r="AN20" s="175" t="str">
        <f t="shared" si="22"/>
        <v/>
      </c>
      <c r="AO20" s="176"/>
      <c r="AP20" s="267" t="str">
        <f t="shared" si="15"/>
        <v/>
      </c>
      <c r="AQ20" s="267"/>
      <c r="AR20" s="267"/>
      <c r="AS20" s="267"/>
      <c r="AT20" s="267"/>
      <c r="AU20" s="267"/>
      <c r="AV20" s="265" t="str">
        <f t="shared" si="23"/>
        <v/>
      </c>
      <c r="AW20" s="266"/>
      <c r="AX20" s="267" t="str">
        <f t="shared" si="16"/>
        <v/>
      </c>
      <c r="AY20" s="267"/>
      <c r="AZ20" s="267"/>
      <c r="BA20" s="267"/>
      <c r="BB20" s="267"/>
      <c r="BC20" s="268"/>
      <c r="BD20" s="11"/>
      <c r="BF20" s="7" t="str">
        <f t="shared" si="26"/>
        <v/>
      </c>
      <c r="BJ20" s="45" t="str">
        <f t="shared" ca="1" si="17"/>
        <v>20/09/2021 08:00</v>
      </c>
      <c r="BK20" s="44" t="str">
        <f>IF($F20="", "", IFERROR(INDEX('Currency Market'!$BE$10:$BL$178, MATCH($BJ20, 'Currency Market'!$BB$10:$BB$178, 0), MATCH($F20, 'Currency Market'!$BE$9:$BL$9, 0)), ""))</f>
        <v/>
      </c>
      <c r="BL20" s="43" t="str">
        <f>IF($F20="", "", IFERROR(INDEX('Currency Market'!$BE$10:$BL$178, MATCH($BJ20, 'Currency Market'!$BB$10:$BB$178, 0), MATCH($N20, 'Currency Market'!$BE$9:$BL$9, 0)), ""))</f>
        <v/>
      </c>
      <c r="BN20" s="68" t="str">
        <f t="shared" si="24"/>
        <v/>
      </c>
      <c r="BO20" s="57" t="str">
        <f t="shared" si="18"/>
        <v/>
      </c>
      <c r="BP20" s="58" t="str">
        <f t="shared" si="18"/>
        <v/>
      </c>
      <c r="BQ20" s="58" t="str">
        <f t="shared" si="18"/>
        <v/>
      </c>
      <c r="BR20" s="58" t="str">
        <f t="shared" si="18"/>
        <v/>
      </c>
      <c r="BS20" s="58" t="str">
        <f t="shared" si="18"/>
        <v/>
      </c>
      <c r="BT20" s="58" t="str">
        <f t="shared" si="18"/>
        <v/>
      </c>
      <c r="BU20" s="58" t="str">
        <f t="shared" si="18"/>
        <v/>
      </c>
      <c r="BV20" s="59" t="str">
        <f t="shared" si="18"/>
        <v/>
      </c>
      <c r="BX20" s="7" t="str">
        <f ca="1">IFERROR(INDEX('Currency Market'!$BX$10:$BX$178, MATCH($BJ20, 'Currency Market'!$BB$10:$BB$178, 0)), "")</f>
        <v/>
      </c>
      <c r="BZ20" s="65" t="str">
        <f t="shared" si="25"/>
        <v/>
      </c>
    </row>
    <row r="21" spans="1:78" x14ac:dyDescent="0.55000000000000004">
      <c r="A21" s="11"/>
      <c r="B21" s="175" t="str">
        <f t="shared" si="19"/>
        <v/>
      </c>
      <c r="C21" s="176"/>
      <c r="D21" s="176"/>
      <c r="E21" s="176"/>
      <c r="F21" s="269"/>
      <c r="G21" s="270"/>
      <c r="H21" s="271"/>
      <c r="I21" s="271"/>
      <c r="J21" s="271"/>
      <c r="K21" s="271"/>
      <c r="L21" s="271"/>
      <c r="M21" s="271"/>
      <c r="N21" s="270"/>
      <c r="O21" s="270"/>
      <c r="P21" s="272" t="str">
        <f t="shared" si="20"/>
        <v/>
      </c>
      <c r="Q21" s="267"/>
      <c r="R21" s="267"/>
      <c r="S21" s="267"/>
      <c r="T21" s="267"/>
      <c r="U21" s="267"/>
      <c r="V21" s="267" t="str">
        <f t="shared" si="14"/>
        <v/>
      </c>
      <c r="W21" s="267"/>
      <c r="X21" s="267"/>
      <c r="Y21" s="267"/>
      <c r="Z21" s="267"/>
      <c r="AA21" s="267" t="str">
        <f t="shared" si="21"/>
        <v/>
      </c>
      <c r="AB21" s="267"/>
      <c r="AC21" s="267"/>
      <c r="AD21" s="267"/>
      <c r="AE21" s="267"/>
      <c r="AF21" s="267"/>
      <c r="AG21" s="269"/>
      <c r="AH21" s="270"/>
      <c r="AI21" s="270"/>
      <c r="AJ21" s="270"/>
      <c r="AK21" s="270"/>
      <c r="AL21" s="273"/>
      <c r="AM21" s="11"/>
      <c r="AN21" s="175" t="str">
        <f t="shared" si="22"/>
        <v/>
      </c>
      <c r="AO21" s="176"/>
      <c r="AP21" s="267" t="str">
        <f t="shared" si="15"/>
        <v/>
      </c>
      <c r="AQ21" s="267"/>
      <c r="AR21" s="267"/>
      <c r="AS21" s="267"/>
      <c r="AT21" s="267"/>
      <c r="AU21" s="267"/>
      <c r="AV21" s="265" t="str">
        <f t="shared" si="23"/>
        <v/>
      </c>
      <c r="AW21" s="266"/>
      <c r="AX21" s="267" t="str">
        <f t="shared" si="16"/>
        <v/>
      </c>
      <c r="AY21" s="267"/>
      <c r="AZ21" s="267"/>
      <c r="BA21" s="267"/>
      <c r="BB21" s="267"/>
      <c r="BC21" s="268"/>
      <c r="BD21" s="11"/>
      <c r="BF21" s="7" t="str">
        <f t="shared" si="26"/>
        <v/>
      </c>
      <c r="BJ21" s="45" t="str">
        <f t="shared" ca="1" si="17"/>
        <v>20/09/2021 08:00</v>
      </c>
      <c r="BK21" s="44" t="str">
        <f>IF($F21="", "", IFERROR(INDEX('Currency Market'!$BE$10:$BL$178, MATCH($BJ21, 'Currency Market'!$BB$10:$BB$178, 0), MATCH($F21, 'Currency Market'!$BE$9:$BL$9, 0)), ""))</f>
        <v/>
      </c>
      <c r="BL21" s="43" t="str">
        <f>IF($F21="", "", IFERROR(INDEX('Currency Market'!$BE$10:$BL$178, MATCH($BJ21, 'Currency Market'!$BB$10:$BB$178, 0), MATCH($N21, 'Currency Market'!$BE$9:$BL$9, 0)), ""))</f>
        <v/>
      </c>
      <c r="BN21" s="68" t="str">
        <f t="shared" si="24"/>
        <v/>
      </c>
      <c r="BO21" s="57" t="str">
        <f t="shared" si="18"/>
        <v/>
      </c>
      <c r="BP21" s="58" t="str">
        <f t="shared" si="18"/>
        <v/>
      </c>
      <c r="BQ21" s="58" t="str">
        <f t="shared" si="18"/>
        <v/>
      </c>
      <c r="BR21" s="58" t="str">
        <f t="shared" si="18"/>
        <v/>
      </c>
      <c r="BS21" s="58" t="str">
        <f t="shared" si="18"/>
        <v/>
      </c>
      <c r="BT21" s="58" t="str">
        <f t="shared" si="18"/>
        <v/>
      </c>
      <c r="BU21" s="58" t="str">
        <f t="shared" si="18"/>
        <v/>
      </c>
      <c r="BV21" s="59" t="str">
        <f t="shared" si="18"/>
        <v/>
      </c>
      <c r="BX21" s="7" t="str">
        <f ca="1">IFERROR(INDEX('Currency Market'!$BX$10:$BX$178, MATCH($BJ21, 'Currency Market'!$BB$10:$BB$178, 0)), "")</f>
        <v/>
      </c>
      <c r="BZ21" s="65" t="str">
        <f t="shared" si="25"/>
        <v/>
      </c>
    </row>
    <row r="22" spans="1:78" x14ac:dyDescent="0.55000000000000004">
      <c r="A22" s="11"/>
      <c r="B22" s="175" t="str">
        <f t="shared" si="19"/>
        <v/>
      </c>
      <c r="C22" s="176"/>
      <c r="D22" s="176"/>
      <c r="E22" s="176"/>
      <c r="F22" s="269"/>
      <c r="G22" s="270"/>
      <c r="H22" s="271"/>
      <c r="I22" s="271"/>
      <c r="J22" s="271"/>
      <c r="K22" s="271"/>
      <c r="L22" s="271"/>
      <c r="M22" s="271"/>
      <c r="N22" s="270"/>
      <c r="O22" s="270"/>
      <c r="P22" s="272" t="str">
        <f t="shared" si="20"/>
        <v/>
      </c>
      <c r="Q22" s="267"/>
      <c r="R22" s="267"/>
      <c r="S22" s="267"/>
      <c r="T22" s="267"/>
      <c r="U22" s="267"/>
      <c r="V22" s="267" t="str">
        <f t="shared" si="14"/>
        <v/>
      </c>
      <c r="W22" s="267"/>
      <c r="X22" s="267"/>
      <c r="Y22" s="267"/>
      <c r="Z22" s="267"/>
      <c r="AA22" s="267" t="str">
        <f t="shared" si="21"/>
        <v/>
      </c>
      <c r="AB22" s="267"/>
      <c r="AC22" s="267"/>
      <c r="AD22" s="267"/>
      <c r="AE22" s="267"/>
      <c r="AF22" s="267"/>
      <c r="AG22" s="269"/>
      <c r="AH22" s="270"/>
      <c r="AI22" s="270"/>
      <c r="AJ22" s="270"/>
      <c r="AK22" s="270"/>
      <c r="AL22" s="273"/>
      <c r="AM22" s="11"/>
      <c r="AN22" s="175" t="str">
        <f t="shared" si="22"/>
        <v/>
      </c>
      <c r="AO22" s="176"/>
      <c r="AP22" s="267" t="str">
        <f t="shared" si="15"/>
        <v/>
      </c>
      <c r="AQ22" s="267"/>
      <c r="AR22" s="267"/>
      <c r="AS22" s="267"/>
      <c r="AT22" s="267"/>
      <c r="AU22" s="267"/>
      <c r="AV22" s="265" t="str">
        <f t="shared" si="23"/>
        <v/>
      </c>
      <c r="AW22" s="266"/>
      <c r="AX22" s="267" t="str">
        <f t="shared" si="16"/>
        <v/>
      </c>
      <c r="AY22" s="267"/>
      <c r="AZ22" s="267"/>
      <c r="BA22" s="267"/>
      <c r="BB22" s="267"/>
      <c r="BC22" s="268"/>
      <c r="BD22" s="11"/>
      <c r="BF22" s="7" t="str">
        <f t="shared" si="26"/>
        <v/>
      </c>
      <c r="BJ22" s="45" t="str">
        <f t="shared" ca="1" si="17"/>
        <v>20/09/2021 08:00</v>
      </c>
      <c r="BK22" s="44" t="str">
        <f>IF($F22="", "", IFERROR(INDEX('Currency Market'!$BE$10:$BL$178, MATCH($BJ22, 'Currency Market'!$BB$10:$BB$178, 0), MATCH($F22, 'Currency Market'!$BE$9:$BL$9, 0)), ""))</f>
        <v/>
      </c>
      <c r="BL22" s="43" t="str">
        <f>IF($F22="", "", IFERROR(INDEX('Currency Market'!$BE$10:$BL$178, MATCH($BJ22, 'Currency Market'!$BB$10:$BB$178, 0), MATCH($N22, 'Currency Market'!$BE$9:$BL$9, 0)), ""))</f>
        <v/>
      </c>
      <c r="BN22" s="68" t="str">
        <f t="shared" si="24"/>
        <v/>
      </c>
      <c r="BO22" s="57" t="str">
        <f t="shared" si="18"/>
        <v/>
      </c>
      <c r="BP22" s="58" t="str">
        <f t="shared" si="18"/>
        <v/>
      </c>
      <c r="BQ22" s="58" t="str">
        <f t="shared" si="18"/>
        <v/>
      </c>
      <c r="BR22" s="58" t="str">
        <f t="shared" si="18"/>
        <v/>
      </c>
      <c r="BS22" s="58" t="str">
        <f t="shared" si="18"/>
        <v/>
      </c>
      <c r="BT22" s="58" t="str">
        <f t="shared" si="18"/>
        <v/>
      </c>
      <c r="BU22" s="58" t="str">
        <f t="shared" si="18"/>
        <v/>
      </c>
      <c r="BV22" s="59" t="str">
        <f t="shared" si="18"/>
        <v/>
      </c>
      <c r="BX22" s="7" t="str">
        <f ca="1">IFERROR(INDEX('Currency Market'!$BX$10:$BX$178, MATCH($BJ22, 'Currency Market'!$BB$10:$BB$178, 0)), "")</f>
        <v/>
      </c>
      <c r="BZ22" s="65" t="str">
        <f t="shared" si="25"/>
        <v/>
      </c>
    </row>
    <row r="23" spans="1:78" x14ac:dyDescent="0.55000000000000004">
      <c r="A23" s="11"/>
      <c r="B23" s="175" t="str">
        <f t="shared" si="19"/>
        <v/>
      </c>
      <c r="C23" s="176"/>
      <c r="D23" s="176"/>
      <c r="E23" s="176"/>
      <c r="F23" s="269"/>
      <c r="G23" s="270"/>
      <c r="H23" s="271"/>
      <c r="I23" s="271"/>
      <c r="J23" s="271"/>
      <c r="K23" s="271"/>
      <c r="L23" s="271"/>
      <c r="M23" s="271"/>
      <c r="N23" s="270"/>
      <c r="O23" s="270"/>
      <c r="P23" s="272" t="str">
        <f t="shared" si="20"/>
        <v/>
      </c>
      <c r="Q23" s="267"/>
      <c r="R23" s="267"/>
      <c r="S23" s="267"/>
      <c r="T23" s="267"/>
      <c r="U23" s="267"/>
      <c r="V23" s="267" t="str">
        <f t="shared" si="14"/>
        <v/>
      </c>
      <c r="W23" s="267"/>
      <c r="X23" s="267"/>
      <c r="Y23" s="267"/>
      <c r="Z23" s="267"/>
      <c r="AA23" s="267" t="str">
        <f t="shared" si="21"/>
        <v/>
      </c>
      <c r="AB23" s="267"/>
      <c r="AC23" s="267"/>
      <c r="AD23" s="267"/>
      <c r="AE23" s="267"/>
      <c r="AF23" s="267"/>
      <c r="AG23" s="269"/>
      <c r="AH23" s="270"/>
      <c r="AI23" s="270"/>
      <c r="AJ23" s="270"/>
      <c r="AK23" s="270"/>
      <c r="AL23" s="273"/>
      <c r="AM23" s="11"/>
      <c r="AN23" s="175" t="str">
        <f t="shared" si="22"/>
        <v/>
      </c>
      <c r="AO23" s="176"/>
      <c r="AP23" s="267" t="str">
        <f t="shared" si="15"/>
        <v/>
      </c>
      <c r="AQ23" s="267"/>
      <c r="AR23" s="267"/>
      <c r="AS23" s="267"/>
      <c r="AT23" s="267"/>
      <c r="AU23" s="267"/>
      <c r="AV23" s="265" t="str">
        <f t="shared" si="23"/>
        <v/>
      </c>
      <c r="AW23" s="266"/>
      <c r="AX23" s="267" t="str">
        <f t="shared" si="16"/>
        <v/>
      </c>
      <c r="AY23" s="267"/>
      <c r="AZ23" s="267"/>
      <c r="BA23" s="267"/>
      <c r="BB23" s="267"/>
      <c r="BC23" s="268"/>
      <c r="BD23" s="11"/>
      <c r="BF23" s="7" t="str">
        <f t="shared" si="26"/>
        <v/>
      </c>
      <c r="BJ23" s="45" t="str">
        <f t="shared" ca="1" si="17"/>
        <v>20/09/2021 08:00</v>
      </c>
      <c r="BK23" s="44" t="str">
        <f>IF($F23="", "", IFERROR(INDEX('Currency Market'!$BE$10:$BL$178, MATCH($BJ23, 'Currency Market'!$BB$10:$BB$178, 0), MATCH($F23, 'Currency Market'!$BE$9:$BL$9, 0)), ""))</f>
        <v/>
      </c>
      <c r="BL23" s="43" t="str">
        <f>IF($F23="", "", IFERROR(INDEX('Currency Market'!$BE$10:$BL$178, MATCH($BJ23, 'Currency Market'!$BB$10:$BB$178, 0), MATCH($N23, 'Currency Market'!$BE$9:$BL$9, 0)), ""))</f>
        <v/>
      </c>
      <c r="BN23" s="68" t="str">
        <f t="shared" si="24"/>
        <v/>
      </c>
      <c r="BO23" s="57" t="str">
        <f t="shared" ref="BO23:BV32" si="27">IF($B23=$BF$4, IF($F23=BO$2, $H23*-1, IF($N23=BO$2, $AA23, "")), "")</f>
        <v/>
      </c>
      <c r="BP23" s="58" t="str">
        <f t="shared" si="27"/>
        <v/>
      </c>
      <c r="BQ23" s="58" t="str">
        <f t="shared" si="27"/>
        <v/>
      </c>
      <c r="BR23" s="58" t="str">
        <f t="shared" si="27"/>
        <v/>
      </c>
      <c r="BS23" s="58" t="str">
        <f t="shared" si="27"/>
        <v/>
      </c>
      <c r="BT23" s="58" t="str">
        <f t="shared" si="27"/>
        <v/>
      </c>
      <c r="BU23" s="58" t="str">
        <f t="shared" si="27"/>
        <v/>
      </c>
      <c r="BV23" s="59" t="str">
        <f t="shared" si="27"/>
        <v/>
      </c>
      <c r="BX23" s="7" t="str">
        <f ca="1">IFERROR(INDEX('Currency Market'!$BX$10:$BX$178, MATCH($BJ23, 'Currency Market'!$BB$10:$BB$178, 0)), "")</f>
        <v/>
      </c>
      <c r="BZ23" s="65" t="str">
        <f t="shared" si="25"/>
        <v/>
      </c>
    </row>
    <row r="24" spans="1:78" x14ac:dyDescent="0.55000000000000004">
      <c r="A24" s="11"/>
      <c r="B24" s="175" t="str">
        <f t="shared" si="19"/>
        <v/>
      </c>
      <c r="C24" s="176"/>
      <c r="D24" s="176"/>
      <c r="E24" s="176"/>
      <c r="F24" s="269"/>
      <c r="G24" s="270"/>
      <c r="H24" s="271"/>
      <c r="I24" s="271"/>
      <c r="J24" s="271"/>
      <c r="K24" s="271"/>
      <c r="L24" s="271"/>
      <c r="M24" s="271"/>
      <c r="N24" s="270"/>
      <c r="O24" s="270"/>
      <c r="P24" s="272" t="str">
        <f t="shared" si="20"/>
        <v/>
      </c>
      <c r="Q24" s="267"/>
      <c r="R24" s="267"/>
      <c r="S24" s="267"/>
      <c r="T24" s="267"/>
      <c r="U24" s="267"/>
      <c r="V24" s="267" t="str">
        <f t="shared" si="14"/>
        <v/>
      </c>
      <c r="W24" s="267"/>
      <c r="X24" s="267"/>
      <c r="Y24" s="267"/>
      <c r="Z24" s="267"/>
      <c r="AA24" s="267" t="str">
        <f t="shared" si="21"/>
        <v/>
      </c>
      <c r="AB24" s="267"/>
      <c r="AC24" s="267"/>
      <c r="AD24" s="267"/>
      <c r="AE24" s="267"/>
      <c r="AF24" s="267"/>
      <c r="AG24" s="269"/>
      <c r="AH24" s="270"/>
      <c r="AI24" s="270"/>
      <c r="AJ24" s="270"/>
      <c r="AK24" s="270"/>
      <c r="AL24" s="273"/>
      <c r="AM24" s="11"/>
      <c r="AN24" s="175" t="str">
        <f t="shared" si="22"/>
        <v/>
      </c>
      <c r="AO24" s="176"/>
      <c r="AP24" s="267" t="str">
        <f t="shared" si="15"/>
        <v/>
      </c>
      <c r="AQ24" s="267"/>
      <c r="AR24" s="267"/>
      <c r="AS24" s="267"/>
      <c r="AT24" s="267"/>
      <c r="AU24" s="267"/>
      <c r="AV24" s="265" t="str">
        <f t="shared" si="23"/>
        <v/>
      </c>
      <c r="AW24" s="266"/>
      <c r="AX24" s="267" t="str">
        <f t="shared" si="16"/>
        <v/>
      </c>
      <c r="AY24" s="267"/>
      <c r="AZ24" s="267"/>
      <c r="BA24" s="267"/>
      <c r="BB24" s="267"/>
      <c r="BC24" s="268"/>
      <c r="BD24" s="11"/>
      <c r="BF24" s="7" t="str">
        <f t="shared" si="26"/>
        <v/>
      </c>
      <c r="BJ24" s="45" t="str">
        <f t="shared" ca="1" si="17"/>
        <v>20/09/2021 08:00</v>
      </c>
      <c r="BK24" s="44" t="str">
        <f>IF($F24="", "", IFERROR(INDEX('Currency Market'!$BE$10:$BL$178, MATCH($BJ24, 'Currency Market'!$BB$10:$BB$178, 0), MATCH($F24, 'Currency Market'!$BE$9:$BL$9, 0)), ""))</f>
        <v/>
      </c>
      <c r="BL24" s="43" t="str">
        <f>IF($F24="", "", IFERROR(INDEX('Currency Market'!$BE$10:$BL$178, MATCH($BJ24, 'Currency Market'!$BB$10:$BB$178, 0), MATCH($N24, 'Currency Market'!$BE$9:$BL$9, 0)), ""))</f>
        <v/>
      </c>
      <c r="BN24" s="68" t="str">
        <f t="shared" si="24"/>
        <v/>
      </c>
      <c r="BO24" s="57" t="str">
        <f t="shared" si="27"/>
        <v/>
      </c>
      <c r="BP24" s="58" t="str">
        <f t="shared" si="27"/>
        <v/>
      </c>
      <c r="BQ24" s="58" t="str">
        <f t="shared" si="27"/>
        <v/>
      </c>
      <c r="BR24" s="58" t="str">
        <f t="shared" si="27"/>
        <v/>
      </c>
      <c r="BS24" s="58" t="str">
        <f t="shared" si="27"/>
        <v/>
      </c>
      <c r="BT24" s="58" t="str">
        <f t="shared" si="27"/>
        <v/>
      </c>
      <c r="BU24" s="58" t="str">
        <f t="shared" si="27"/>
        <v/>
      </c>
      <c r="BV24" s="59" t="str">
        <f t="shared" si="27"/>
        <v/>
      </c>
      <c r="BX24" s="7" t="str">
        <f ca="1">IFERROR(INDEX('Currency Market'!$BX$10:$BX$178, MATCH($BJ24, 'Currency Market'!$BB$10:$BB$178, 0)), "")</f>
        <v/>
      </c>
      <c r="BZ24" s="65" t="str">
        <f t="shared" si="25"/>
        <v/>
      </c>
    </row>
    <row r="25" spans="1:78" x14ac:dyDescent="0.55000000000000004">
      <c r="A25" s="11"/>
      <c r="B25" s="175" t="str">
        <f t="shared" si="19"/>
        <v/>
      </c>
      <c r="C25" s="176"/>
      <c r="D25" s="176"/>
      <c r="E25" s="176"/>
      <c r="F25" s="269"/>
      <c r="G25" s="270"/>
      <c r="H25" s="271"/>
      <c r="I25" s="271"/>
      <c r="J25" s="271"/>
      <c r="K25" s="271"/>
      <c r="L25" s="271"/>
      <c r="M25" s="271"/>
      <c r="N25" s="270"/>
      <c r="O25" s="270"/>
      <c r="P25" s="272" t="str">
        <f t="shared" si="20"/>
        <v/>
      </c>
      <c r="Q25" s="267"/>
      <c r="R25" s="267"/>
      <c r="S25" s="267"/>
      <c r="T25" s="267"/>
      <c r="U25" s="267"/>
      <c r="V25" s="267" t="str">
        <f t="shared" si="14"/>
        <v/>
      </c>
      <c r="W25" s="267"/>
      <c r="X25" s="267"/>
      <c r="Y25" s="267"/>
      <c r="Z25" s="267"/>
      <c r="AA25" s="267" t="str">
        <f t="shared" si="21"/>
        <v/>
      </c>
      <c r="AB25" s="267"/>
      <c r="AC25" s="267"/>
      <c r="AD25" s="267"/>
      <c r="AE25" s="267"/>
      <c r="AF25" s="267"/>
      <c r="AG25" s="269"/>
      <c r="AH25" s="270"/>
      <c r="AI25" s="270"/>
      <c r="AJ25" s="270"/>
      <c r="AK25" s="270"/>
      <c r="AL25" s="273"/>
      <c r="AM25" s="11"/>
      <c r="AN25" s="175" t="str">
        <f t="shared" si="22"/>
        <v/>
      </c>
      <c r="AO25" s="176"/>
      <c r="AP25" s="267" t="str">
        <f t="shared" si="15"/>
        <v/>
      </c>
      <c r="AQ25" s="267"/>
      <c r="AR25" s="267"/>
      <c r="AS25" s="267"/>
      <c r="AT25" s="267"/>
      <c r="AU25" s="267"/>
      <c r="AV25" s="265" t="str">
        <f t="shared" si="23"/>
        <v/>
      </c>
      <c r="AW25" s="266"/>
      <c r="AX25" s="267" t="str">
        <f t="shared" si="16"/>
        <v/>
      </c>
      <c r="AY25" s="267"/>
      <c r="AZ25" s="267"/>
      <c r="BA25" s="267"/>
      <c r="BB25" s="267"/>
      <c r="BC25" s="268"/>
      <c r="BD25" s="11"/>
      <c r="BF25" s="7" t="str">
        <f t="shared" si="26"/>
        <v/>
      </c>
      <c r="BJ25" s="45" t="str">
        <f t="shared" ca="1" si="17"/>
        <v>20/09/2021 08:00</v>
      </c>
      <c r="BK25" s="44" t="str">
        <f>IF($F25="", "", IFERROR(INDEX('Currency Market'!$BE$10:$BL$178, MATCH($BJ25, 'Currency Market'!$BB$10:$BB$178, 0), MATCH($F25, 'Currency Market'!$BE$9:$BL$9, 0)), ""))</f>
        <v/>
      </c>
      <c r="BL25" s="43" t="str">
        <f>IF($F25="", "", IFERROR(INDEX('Currency Market'!$BE$10:$BL$178, MATCH($BJ25, 'Currency Market'!$BB$10:$BB$178, 0), MATCH($N25, 'Currency Market'!$BE$9:$BL$9, 0)), ""))</f>
        <v/>
      </c>
      <c r="BN25" s="68" t="str">
        <f t="shared" si="24"/>
        <v/>
      </c>
      <c r="BO25" s="57" t="str">
        <f t="shared" si="27"/>
        <v/>
      </c>
      <c r="BP25" s="58" t="str">
        <f t="shared" si="27"/>
        <v/>
      </c>
      <c r="BQ25" s="58" t="str">
        <f t="shared" si="27"/>
        <v/>
      </c>
      <c r="BR25" s="58" t="str">
        <f t="shared" si="27"/>
        <v/>
      </c>
      <c r="BS25" s="58" t="str">
        <f t="shared" si="27"/>
        <v/>
      </c>
      <c r="BT25" s="58" t="str">
        <f t="shared" si="27"/>
        <v/>
      </c>
      <c r="BU25" s="58" t="str">
        <f t="shared" si="27"/>
        <v/>
      </c>
      <c r="BV25" s="59" t="str">
        <f t="shared" si="27"/>
        <v/>
      </c>
      <c r="BX25" s="7" t="str">
        <f ca="1">IFERROR(INDEX('Currency Market'!$BX$10:$BX$178, MATCH($BJ25, 'Currency Market'!$BB$10:$BB$178, 0)), "")</f>
        <v/>
      </c>
      <c r="BZ25" s="65" t="str">
        <f t="shared" si="25"/>
        <v/>
      </c>
    </row>
    <row r="26" spans="1:78" x14ac:dyDescent="0.55000000000000004">
      <c r="A26" s="11"/>
      <c r="B26" s="175" t="str">
        <f t="shared" si="19"/>
        <v/>
      </c>
      <c r="C26" s="176"/>
      <c r="D26" s="176"/>
      <c r="E26" s="176"/>
      <c r="F26" s="269"/>
      <c r="G26" s="270"/>
      <c r="H26" s="271"/>
      <c r="I26" s="271"/>
      <c r="J26" s="271"/>
      <c r="K26" s="271"/>
      <c r="L26" s="271"/>
      <c r="M26" s="271"/>
      <c r="N26" s="270"/>
      <c r="O26" s="270"/>
      <c r="P26" s="272" t="str">
        <f t="shared" si="20"/>
        <v/>
      </c>
      <c r="Q26" s="267"/>
      <c r="R26" s="267"/>
      <c r="S26" s="267"/>
      <c r="T26" s="267"/>
      <c r="U26" s="267"/>
      <c r="V26" s="267" t="str">
        <f t="shared" si="14"/>
        <v/>
      </c>
      <c r="W26" s="267"/>
      <c r="X26" s="267"/>
      <c r="Y26" s="267"/>
      <c r="Z26" s="267"/>
      <c r="AA26" s="267" t="str">
        <f t="shared" si="21"/>
        <v/>
      </c>
      <c r="AB26" s="267"/>
      <c r="AC26" s="267"/>
      <c r="AD26" s="267"/>
      <c r="AE26" s="267"/>
      <c r="AF26" s="267"/>
      <c r="AG26" s="269"/>
      <c r="AH26" s="270"/>
      <c r="AI26" s="270"/>
      <c r="AJ26" s="270"/>
      <c r="AK26" s="270"/>
      <c r="AL26" s="273"/>
      <c r="AM26" s="11"/>
      <c r="AN26" s="175" t="str">
        <f t="shared" si="22"/>
        <v/>
      </c>
      <c r="AO26" s="176"/>
      <c r="AP26" s="267" t="str">
        <f t="shared" si="15"/>
        <v/>
      </c>
      <c r="AQ26" s="267"/>
      <c r="AR26" s="267"/>
      <c r="AS26" s="267"/>
      <c r="AT26" s="267"/>
      <c r="AU26" s="267"/>
      <c r="AV26" s="265" t="str">
        <f t="shared" si="23"/>
        <v/>
      </c>
      <c r="AW26" s="266"/>
      <c r="AX26" s="267" t="str">
        <f t="shared" si="16"/>
        <v/>
      </c>
      <c r="AY26" s="267"/>
      <c r="AZ26" s="267"/>
      <c r="BA26" s="267"/>
      <c r="BB26" s="267"/>
      <c r="BC26" s="268"/>
      <c r="BD26" s="11"/>
      <c r="BF26" s="7" t="str">
        <f t="shared" si="26"/>
        <v/>
      </c>
      <c r="BJ26" s="45" t="str">
        <f t="shared" ca="1" si="17"/>
        <v>20/09/2021 08:00</v>
      </c>
      <c r="BK26" s="44" t="str">
        <f>IF($F26="", "", IFERROR(INDEX('Currency Market'!$BE$10:$BL$178, MATCH($BJ26, 'Currency Market'!$BB$10:$BB$178, 0), MATCH($F26, 'Currency Market'!$BE$9:$BL$9, 0)), ""))</f>
        <v/>
      </c>
      <c r="BL26" s="43" t="str">
        <f>IF($F26="", "", IFERROR(INDEX('Currency Market'!$BE$10:$BL$178, MATCH($BJ26, 'Currency Market'!$BB$10:$BB$178, 0), MATCH($N26, 'Currency Market'!$BE$9:$BL$9, 0)), ""))</f>
        <v/>
      </c>
      <c r="BN26" s="68" t="str">
        <f t="shared" si="24"/>
        <v/>
      </c>
      <c r="BO26" s="57" t="str">
        <f t="shared" si="27"/>
        <v/>
      </c>
      <c r="BP26" s="58" t="str">
        <f t="shared" si="27"/>
        <v/>
      </c>
      <c r="BQ26" s="58" t="str">
        <f t="shared" si="27"/>
        <v/>
      </c>
      <c r="BR26" s="58" t="str">
        <f t="shared" si="27"/>
        <v/>
      </c>
      <c r="BS26" s="58" t="str">
        <f t="shared" si="27"/>
        <v/>
      </c>
      <c r="BT26" s="58" t="str">
        <f t="shared" si="27"/>
        <v/>
      </c>
      <c r="BU26" s="58" t="str">
        <f t="shared" si="27"/>
        <v/>
      </c>
      <c r="BV26" s="59" t="str">
        <f t="shared" si="27"/>
        <v/>
      </c>
      <c r="BX26" s="7" t="str">
        <f ca="1">IFERROR(INDEX('Currency Market'!$BX$10:$BX$178, MATCH($BJ26, 'Currency Market'!$BB$10:$BB$178, 0)), "")</f>
        <v/>
      </c>
      <c r="BZ26" s="65" t="str">
        <f t="shared" si="25"/>
        <v/>
      </c>
    </row>
    <row r="27" spans="1:78" x14ac:dyDescent="0.55000000000000004">
      <c r="A27" s="11"/>
      <c r="B27" s="175" t="str">
        <f t="shared" si="19"/>
        <v/>
      </c>
      <c r="C27" s="176"/>
      <c r="D27" s="176"/>
      <c r="E27" s="176"/>
      <c r="F27" s="269"/>
      <c r="G27" s="270"/>
      <c r="H27" s="271"/>
      <c r="I27" s="271"/>
      <c r="J27" s="271"/>
      <c r="K27" s="271"/>
      <c r="L27" s="271"/>
      <c r="M27" s="271"/>
      <c r="N27" s="270"/>
      <c r="O27" s="270"/>
      <c r="P27" s="272" t="str">
        <f t="shared" si="20"/>
        <v/>
      </c>
      <c r="Q27" s="267"/>
      <c r="R27" s="267"/>
      <c r="S27" s="267"/>
      <c r="T27" s="267"/>
      <c r="U27" s="267"/>
      <c r="V27" s="267" t="str">
        <f t="shared" si="14"/>
        <v/>
      </c>
      <c r="W27" s="267"/>
      <c r="X27" s="267"/>
      <c r="Y27" s="267"/>
      <c r="Z27" s="267"/>
      <c r="AA27" s="267" t="str">
        <f t="shared" si="21"/>
        <v/>
      </c>
      <c r="AB27" s="267"/>
      <c r="AC27" s="267"/>
      <c r="AD27" s="267"/>
      <c r="AE27" s="267"/>
      <c r="AF27" s="267"/>
      <c r="AG27" s="269"/>
      <c r="AH27" s="270"/>
      <c r="AI27" s="270"/>
      <c r="AJ27" s="270"/>
      <c r="AK27" s="270"/>
      <c r="AL27" s="273"/>
      <c r="AM27" s="11"/>
      <c r="AN27" s="175" t="str">
        <f t="shared" si="22"/>
        <v/>
      </c>
      <c r="AO27" s="176"/>
      <c r="AP27" s="267" t="str">
        <f t="shared" si="15"/>
        <v/>
      </c>
      <c r="AQ27" s="267"/>
      <c r="AR27" s="267"/>
      <c r="AS27" s="267"/>
      <c r="AT27" s="267"/>
      <c r="AU27" s="267"/>
      <c r="AV27" s="265" t="str">
        <f t="shared" si="23"/>
        <v/>
      </c>
      <c r="AW27" s="266"/>
      <c r="AX27" s="267" t="str">
        <f t="shared" si="16"/>
        <v/>
      </c>
      <c r="AY27" s="267"/>
      <c r="AZ27" s="267"/>
      <c r="BA27" s="267"/>
      <c r="BB27" s="267"/>
      <c r="BC27" s="268"/>
      <c r="BD27" s="11"/>
      <c r="BF27" s="7" t="str">
        <f t="shared" si="26"/>
        <v/>
      </c>
      <c r="BJ27" s="45" t="str">
        <f t="shared" ca="1" si="17"/>
        <v>20/09/2021 08:00</v>
      </c>
      <c r="BK27" s="44" t="str">
        <f>IF($F27="", "", IFERROR(INDEX('Currency Market'!$BE$10:$BL$178, MATCH($BJ27, 'Currency Market'!$BB$10:$BB$178, 0), MATCH($F27, 'Currency Market'!$BE$9:$BL$9, 0)), ""))</f>
        <v/>
      </c>
      <c r="BL27" s="43" t="str">
        <f>IF($F27="", "", IFERROR(INDEX('Currency Market'!$BE$10:$BL$178, MATCH($BJ27, 'Currency Market'!$BB$10:$BB$178, 0), MATCH($N27, 'Currency Market'!$BE$9:$BL$9, 0)), ""))</f>
        <v/>
      </c>
      <c r="BN27" s="68" t="str">
        <f t="shared" si="24"/>
        <v/>
      </c>
      <c r="BO27" s="57" t="str">
        <f t="shared" si="27"/>
        <v/>
      </c>
      <c r="BP27" s="58" t="str">
        <f t="shared" si="27"/>
        <v/>
      </c>
      <c r="BQ27" s="58" t="str">
        <f t="shared" si="27"/>
        <v/>
      </c>
      <c r="BR27" s="58" t="str">
        <f t="shared" si="27"/>
        <v/>
      </c>
      <c r="BS27" s="58" t="str">
        <f t="shared" si="27"/>
        <v/>
      </c>
      <c r="BT27" s="58" t="str">
        <f t="shared" si="27"/>
        <v/>
      </c>
      <c r="BU27" s="58" t="str">
        <f t="shared" si="27"/>
        <v/>
      </c>
      <c r="BV27" s="59" t="str">
        <f t="shared" si="27"/>
        <v/>
      </c>
      <c r="BX27" s="7" t="str">
        <f ca="1">IFERROR(INDEX('Currency Market'!$BX$10:$BX$178, MATCH($BJ27, 'Currency Market'!$BB$10:$BB$178, 0)), "")</f>
        <v/>
      </c>
      <c r="BZ27" s="65" t="str">
        <f t="shared" si="25"/>
        <v/>
      </c>
    </row>
    <row r="28" spans="1:78" x14ac:dyDescent="0.55000000000000004">
      <c r="A28" s="11"/>
      <c r="B28" s="175" t="str">
        <f t="shared" si="19"/>
        <v/>
      </c>
      <c r="C28" s="176"/>
      <c r="D28" s="176"/>
      <c r="E28" s="176"/>
      <c r="F28" s="269"/>
      <c r="G28" s="270"/>
      <c r="H28" s="271"/>
      <c r="I28" s="271"/>
      <c r="J28" s="271"/>
      <c r="K28" s="271"/>
      <c r="L28" s="271"/>
      <c r="M28" s="271"/>
      <c r="N28" s="270"/>
      <c r="O28" s="270"/>
      <c r="P28" s="272" t="str">
        <f t="shared" si="20"/>
        <v/>
      </c>
      <c r="Q28" s="267"/>
      <c r="R28" s="267"/>
      <c r="S28" s="267"/>
      <c r="T28" s="267"/>
      <c r="U28" s="267"/>
      <c r="V28" s="267" t="str">
        <f t="shared" si="14"/>
        <v/>
      </c>
      <c r="W28" s="267"/>
      <c r="X28" s="267"/>
      <c r="Y28" s="267"/>
      <c r="Z28" s="267"/>
      <c r="AA28" s="267" t="str">
        <f t="shared" si="21"/>
        <v/>
      </c>
      <c r="AB28" s="267"/>
      <c r="AC28" s="267"/>
      <c r="AD28" s="267"/>
      <c r="AE28" s="267"/>
      <c r="AF28" s="267"/>
      <c r="AG28" s="269"/>
      <c r="AH28" s="270"/>
      <c r="AI28" s="270"/>
      <c r="AJ28" s="270"/>
      <c r="AK28" s="270"/>
      <c r="AL28" s="273"/>
      <c r="AM28" s="11"/>
      <c r="AN28" s="175" t="str">
        <f t="shared" si="22"/>
        <v/>
      </c>
      <c r="AO28" s="176"/>
      <c r="AP28" s="267" t="str">
        <f t="shared" si="15"/>
        <v/>
      </c>
      <c r="AQ28" s="267"/>
      <c r="AR28" s="267"/>
      <c r="AS28" s="267"/>
      <c r="AT28" s="267"/>
      <c r="AU28" s="267"/>
      <c r="AV28" s="265" t="str">
        <f t="shared" si="23"/>
        <v/>
      </c>
      <c r="AW28" s="266"/>
      <c r="AX28" s="267" t="str">
        <f t="shared" si="16"/>
        <v/>
      </c>
      <c r="AY28" s="267"/>
      <c r="AZ28" s="267"/>
      <c r="BA28" s="267"/>
      <c r="BB28" s="267"/>
      <c r="BC28" s="268"/>
      <c r="BD28" s="11"/>
      <c r="BF28" s="7" t="str">
        <f t="shared" si="26"/>
        <v/>
      </c>
      <c r="BJ28" s="45" t="str">
        <f t="shared" ca="1" si="17"/>
        <v>20/09/2021 08:00</v>
      </c>
      <c r="BK28" s="44" t="str">
        <f>IF($F28="", "", IFERROR(INDEX('Currency Market'!$BE$10:$BL$178, MATCH($BJ28, 'Currency Market'!$BB$10:$BB$178, 0), MATCH($F28, 'Currency Market'!$BE$9:$BL$9, 0)), ""))</f>
        <v/>
      </c>
      <c r="BL28" s="43" t="str">
        <f>IF($F28="", "", IFERROR(INDEX('Currency Market'!$BE$10:$BL$178, MATCH($BJ28, 'Currency Market'!$BB$10:$BB$178, 0), MATCH($N28, 'Currency Market'!$BE$9:$BL$9, 0)), ""))</f>
        <v/>
      </c>
      <c r="BN28" s="68" t="str">
        <f t="shared" si="24"/>
        <v/>
      </c>
      <c r="BO28" s="57" t="str">
        <f t="shared" si="27"/>
        <v/>
      </c>
      <c r="BP28" s="58" t="str">
        <f t="shared" si="27"/>
        <v/>
      </c>
      <c r="BQ28" s="58" t="str">
        <f t="shared" si="27"/>
        <v/>
      </c>
      <c r="BR28" s="58" t="str">
        <f t="shared" si="27"/>
        <v/>
      </c>
      <c r="BS28" s="58" t="str">
        <f t="shared" si="27"/>
        <v/>
      </c>
      <c r="BT28" s="58" t="str">
        <f t="shared" si="27"/>
        <v/>
      </c>
      <c r="BU28" s="58" t="str">
        <f t="shared" si="27"/>
        <v/>
      </c>
      <c r="BV28" s="59" t="str">
        <f t="shared" si="27"/>
        <v/>
      </c>
      <c r="BX28" s="7" t="str">
        <f ca="1">IFERROR(INDEX('Currency Market'!$BX$10:$BX$178, MATCH($BJ28, 'Currency Market'!$BB$10:$BB$178, 0)), "")</f>
        <v/>
      </c>
      <c r="BZ28" s="65" t="str">
        <f t="shared" si="25"/>
        <v/>
      </c>
    </row>
    <row r="29" spans="1:78" x14ac:dyDescent="0.55000000000000004">
      <c r="A29" s="11"/>
      <c r="B29" s="175" t="str">
        <f t="shared" si="19"/>
        <v/>
      </c>
      <c r="C29" s="176"/>
      <c r="D29" s="176"/>
      <c r="E29" s="176"/>
      <c r="F29" s="269"/>
      <c r="G29" s="270"/>
      <c r="H29" s="271"/>
      <c r="I29" s="271"/>
      <c r="J29" s="271"/>
      <c r="K29" s="271"/>
      <c r="L29" s="271"/>
      <c r="M29" s="271"/>
      <c r="N29" s="270"/>
      <c r="O29" s="270"/>
      <c r="P29" s="272" t="str">
        <f t="shared" si="20"/>
        <v/>
      </c>
      <c r="Q29" s="267"/>
      <c r="R29" s="267"/>
      <c r="S29" s="267"/>
      <c r="T29" s="267"/>
      <c r="U29" s="267"/>
      <c r="V29" s="267" t="str">
        <f t="shared" si="14"/>
        <v/>
      </c>
      <c r="W29" s="267"/>
      <c r="X29" s="267"/>
      <c r="Y29" s="267"/>
      <c r="Z29" s="267"/>
      <c r="AA29" s="267" t="str">
        <f t="shared" si="21"/>
        <v/>
      </c>
      <c r="AB29" s="267"/>
      <c r="AC29" s="267"/>
      <c r="AD29" s="267"/>
      <c r="AE29" s="267"/>
      <c r="AF29" s="267"/>
      <c r="AG29" s="269"/>
      <c r="AH29" s="270"/>
      <c r="AI29" s="270"/>
      <c r="AJ29" s="270"/>
      <c r="AK29" s="270"/>
      <c r="AL29" s="273"/>
      <c r="AM29" s="11"/>
      <c r="AN29" s="175" t="str">
        <f t="shared" si="22"/>
        <v/>
      </c>
      <c r="AO29" s="176"/>
      <c r="AP29" s="267" t="str">
        <f t="shared" si="15"/>
        <v/>
      </c>
      <c r="AQ29" s="267"/>
      <c r="AR29" s="267"/>
      <c r="AS29" s="267"/>
      <c r="AT29" s="267"/>
      <c r="AU29" s="267"/>
      <c r="AV29" s="265" t="str">
        <f t="shared" si="23"/>
        <v/>
      </c>
      <c r="AW29" s="266"/>
      <c r="AX29" s="267" t="str">
        <f t="shared" si="16"/>
        <v/>
      </c>
      <c r="AY29" s="267"/>
      <c r="AZ29" s="267"/>
      <c r="BA29" s="267"/>
      <c r="BB29" s="267"/>
      <c r="BC29" s="268"/>
      <c r="BD29" s="11"/>
      <c r="BF29" s="7" t="str">
        <f t="shared" si="26"/>
        <v/>
      </c>
      <c r="BJ29" s="45" t="str">
        <f t="shared" ca="1" si="17"/>
        <v>20/09/2021 08:00</v>
      </c>
      <c r="BK29" s="44" t="str">
        <f>IF($F29="", "", IFERROR(INDEX('Currency Market'!$BE$10:$BL$178, MATCH($BJ29, 'Currency Market'!$BB$10:$BB$178, 0), MATCH($F29, 'Currency Market'!$BE$9:$BL$9, 0)), ""))</f>
        <v/>
      </c>
      <c r="BL29" s="43" t="str">
        <f>IF($F29="", "", IFERROR(INDEX('Currency Market'!$BE$10:$BL$178, MATCH($BJ29, 'Currency Market'!$BB$10:$BB$178, 0), MATCH($N29, 'Currency Market'!$BE$9:$BL$9, 0)), ""))</f>
        <v/>
      </c>
      <c r="BN29" s="68" t="str">
        <f t="shared" si="24"/>
        <v/>
      </c>
      <c r="BO29" s="57" t="str">
        <f t="shared" si="27"/>
        <v/>
      </c>
      <c r="BP29" s="58" t="str">
        <f t="shared" si="27"/>
        <v/>
      </c>
      <c r="BQ29" s="58" t="str">
        <f t="shared" si="27"/>
        <v/>
      </c>
      <c r="BR29" s="58" t="str">
        <f t="shared" si="27"/>
        <v/>
      </c>
      <c r="BS29" s="58" t="str">
        <f t="shared" si="27"/>
        <v/>
      </c>
      <c r="BT29" s="58" t="str">
        <f t="shared" si="27"/>
        <v/>
      </c>
      <c r="BU29" s="58" t="str">
        <f t="shared" si="27"/>
        <v/>
      </c>
      <c r="BV29" s="59" t="str">
        <f t="shared" si="27"/>
        <v/>
      </c>
      <c r="BX29" s="7" t="str">
        <f ca="1">IFERROR(INDEX('Currency Market'!$BX$10:$BX$178, MATCH($BJ29, 'Currency Market'!$BB$10:$BB$178, 0)), "")</f>
        <v/>
      </c>
      <c r="BZ29" s="65" t="str">
        <f t="shared" si="25"/>
        <v/>
      </c>
    </row>
    <row r="30" spans="1:78" x14ac:dyDescent="0.55000000000000004">
      <c r="A30" s="11"/>
      <c r="B30" s="175" t="str">
        <f t="shared" si="19"/>
        <v/>
      </c>
      <c r="C30" s="176"/>
      <c r="D30" s="176"/>
      <c r="E30" s="176"/>
      <c r="F30" s="269"/>
      <c r="G30" s="270"/>
      <c r="H30" s="271"/>
      <c r="I30" s="271"/>
      <c r="J30" s="271"/>
      <c r="K30" s="271"/>
      <c r="L30" s="271"/>
      <c r="M30" s="271"/>
      <c r="N30" s="270"/>
      <c r="O30" s="270"/>
      <c r="P30" s="272" t="str">
        <f t="shared" si="20"/>
        <v/>
      </c>
      <c r="Q30" s="267"/>
      <c r="R30" s="267"/>
      <c r="S30" s="267"/>
      <c r="T30" s="267"/>
      <c r="U30" s="267"/>
      <c r="V30" s="267" t="str">
        <f t="shared" si="14"/>
        <v/>
      </c>
      <c r="W30" s="267"/>
      <c r="X30" s="267"/>
      <c r="Y30" s="267"/>
      <c r="Z30" s="267"/>
      <c r="AA30" s="267" t="str">
        <f t="shared" si="21"/>
        <v/>
      </c>
      <c r="AB30" s="267"/>
      <c r="AC30" s="267"/>
      <c r="AD30" s="267"/>
      <c r="AE30" s="267"/>
      <c r="AF30" s="267"/>
      <c r="AG30" s="269"/>
      <c r="AH30" s="270"/>
      <c r="AI30" s="270"/>
      <c r="AJ30" s="270"/>
      <c r="AK30" s="270"/>
      <c r="AL30" s="273"/>
      <c r="AM30" s="11"/>
      <c r="AN30" s="175" t="str">
        <f t="shared" si="22"/>
        <v/>
      </c>
      <c r="AO30" s="176"/>
      <c r="AP30" s="267" t="str">
        <f t="shared" si="15"/>
        <v/>
      </c>
      <c r="AQ30" s="267"/>
      <c r="AR30" s="267"/>
      <c r="AS30" s="267"/>
      <c r="AT30" s="267"/>
      <c r="AU30" s="267"/>
      <c r="AV30" s="265" t="str">
        <f t="shared" si="23"/>
        <v/>
      </c>
      <c r="AW30" s="266"/>
      <c r="AX30" s="267" t="str">
        <f t="shared" si="16"/>
        <v/>
      </c>
      <c r="AY30" s="267"/>
      <c r="AZ30" s="267"/>
      <c r="BA30" s="267"/>
      <c r="BB30" s="267"/>
      <c r="BC30" s="268"/>
      <c r="BD30" s="11"/>
      <c r="BF30" s="7" t="str">
        <f t="shared" si="26"/>
        <v/>
      </c>
      <c r="BJ30" s="45" t="str">
        <f t="shared" ca="1" si="17"/>
        <v>20/09/2021 08:00</v>
      </c>
      <c r="BK30" s="44" t="str">
        <f>IF($F30="", "", IFERROR(INDEX('Currency Market'!$BE$10:$BL$178, MATCH($BJ30, 'Currency Market'!$BB$10:$BB$178, 0), MATCH($F30, 'Currency Market'!$BE$9:$BL$9, 0)), ""))</f>
        <v/>
      </c>
      <c r="BL30" s="43" t="str">
        <f>IF($F30="", "", IFERROR(INDEX('Currency Market'!$BE$10:$BL$178, MATCH($BJ30, 'Currency Market'!$BB$10:$BB$178, 0), MATCH($N30, 'Currency Market'!$BE$9:$BL$9, 0)), ""))</f>
        <v/>
      </c>
      <c r="BN30" s="68" t="str">
        <f t="shared" si="24"/>
        <v/>
      </c>
      <c r="BO30" s="57" t="str">
        <f t="shared" si="27"/>
        <v/>
      </c>
      <c r="BP30" s="58" t="str">
        <f t="shared" si="27"/>
        <v/>
      </c>
      <c r="BQ30" s="58" t="str">
        <f t="shared" si="27"/>
        <v/>
      </c>
      <c r="BR30" s="58" t="str">
        <f t="shared" si="27"/>
        <v/>
      </c>
      <c r="BS30" s="58" t="str">
        <f t="shared" si="27"/>
        <v/>
      </c>
      <c r="BT30" s="58" t="str">
        <f t="shared" si="27"/>
        <v/>
      </c>
      <c r="BU30" s="58" t="str">
        <f t="shared" si="27"/>
        <v/>
      </c>
      <c r="BV30" s="59" t="str">
        <f t="shared" si="27"/>
        <v/>
      </c>
      <c r="BX30" s="7" t="str">
        <f ca="1">IFERROR(INDEX('Currency Market'!$BX$10:$BX$178, MATCH($BJ30, 'Currency Market'!$BB$10:$BB$178, 0)), "")</f>
        <v/>
      </c>
      <c r="BZ30" s="65" t="str">
        <f t="shared" si="25"/>
        <v/>
      </c>
    </row>
    <row r="31" spans="1:78" x14ac:dyDescent="0.55000000000000004">
      <c r="A31" s="11"/>
      <c r="B31" s="175" t="str">
        <f t="shared" si="19"/>
        <v/>
      </c>
      <c r="C31" s="176"/>
      <c r="D31" s="176"/>
      <c r="E31" s="176"/>
      <c r="F31" s="269"/>
      <c r="G31" s="270"/>
      <c r="H31" s="271"/>
      <c r="I31" s="271"/>
      <c r="J31" s="271"/>
      <c r="K31" s="271"/>
      <c r="L31" s="271"/>
      <c r="M31" s="271"/>
      <c r="N31" s="270"/>
      <c r="O31" s="270"/>
      <c r="P31" s="272" t="str">
        <f t="shared" si="20"/>
        <v/>
      </c>
      <c r="Q31" s="267"/>
      <c r="R31" s="267"/>
      <c r="S31" s="267"/>
      <c r="T31" s="267"/>
      <c r="U31" s="267"/>
      <c r="V31" s="267" t="str">
        <f t="shared" si="14"/>
        <v/>
      </c>
      <c r="W31" s="267"/>
      <c r="X31" s="267"/>
      <c r="Y31" s="267"/>
      <c r="Z31" s="267"/>
      <c r="AA31" s="267" t="str">
        <f t="shared" si="21"/>
        <v/>
      </c>
      <c r="AB31" s="267"/>
      <c r="AC31" s="267"/>
      <c r="AD31" s="267"/>
      <c r="AE31" s="267"/>
      <c r="AF31" s="267"/>
      <c r="AG31" s="269"/>
      <c r="AH31" s="270"/>
      <c r="AI31" s="270"/>
      <c r="AJ31" s="270"/>
      <c r="AK31" s="270"/>
      <c r="AL31" s="273"/>
      <c r="AM31" s="11"/>
      <c r="AN31" s="175" t="str">
        <f t="shared" si="22"/>
        <v/>
      </c>
      <c r="AO31" s="176"/>
      <c r="AP31" s="267" t="str">
        <f t="shared" si="15"/>
        <v/>
      </c>
      <c r="AQ31" s="267"/>
      <c r="AR31" s="267"/>
      <c r="AS31" s="267"/>
      <c r="AT31" s="267"/>
      <c r="AU31" s="267"/>
      <c r="AV31" s="265" t="str">
        <f t="shared" si="23"/>
        <v/>
      </c>
      <c r="AW31" s="266"/>
      <c r="AX31" s="267" t="str">
        <f t="shared" si="16"/>
        <v/>
      </c>
      <c r="AY31" s="267"/>
      <c r="AZ31" s="267"/>
      <c r="BA31" s="267"/>
      <c r="BB31" s="267"/>
      <c r="BC31" s="268"/>
      <c r="BD31" s="11"/>
      <c r="BF31" s="7" t="str">
        <f t="shared" si="26"/>
        <v/>
      </c>
      <c r="BJ31" s="45" t="str">
        <f t="shared" ca="1" si="17"/>
        <v>20/09/2021 08:00</v>
      </c>
      <c r="BK31" s="44" t="str">
        <f>IF($F31="", "", IFERROR(INDEX('Currency Market'!$BE$10:$BL$178, MATCH($BJ31, 'Currency Market'!$BB$10:$BB$178, 0), MATCH($F31, 'Currency Market'!$BE$9:$BL$9, 0)), ""))</f>
        <v/>
      </c>
      <c r="BL31" s="43" t="str">
        <f>IF($F31="", "", IFERROR(INDEX('Currency Market'!$BE$10:$BL$178, MATCH($BJ31, 'Currency Market'!$BB$10:$BB$178, 0), MATCH($N31, 'Currency Market'!$BE$9:$BL$9, 0)), ""))</f>
        <v/>
      </c>
      <c r="BN31" s="68" t="str">
        <f t="shared" si="24"/>
        <v/>
      </c>
      <c r="BO31" s="57" t="str">
        <f t="shared" si="27"/>
        <v/>
      </c>
      <c r="BP31" s="58" t="str">
        <f t="shared" si="27"/>
        <v/>
      </c>
      <c r="BQ31" s="58" t="str">
        <f t="shared" si="27"/>
        <v/>
      </c>
      <c r="BR31" s="58" t="str">
        <f t="shared" si="27"/>
        <v/>
      </c>
      <c r="BS31" s="58" t="str">
        <f t="shared" si="27"/>
        <v/>
      </c>
      <c r="BT31" s="58" t="str">
        <f t="shared" si="27"/>
        <v/>
      </c>
      <c r="BU31" s="58" t="str">
        <f t="shared" si="27"/>
        <v/>
      </c>
      <c r="BV31" s="59" t="str">
        <f t="shared" si="27"/>
        <v/>
      </c>
      <c r="BX31" s="7" t="str">
        <f ca="1">IFERROR(INDEX('Currency Market'!$BX$10:$BX$178, MATCH($BJ31, 'Currency Market'!$BB$10:$BB$178, 0)), "")</f>
        <v/>
      </c>
      <c r="BZ31" s="65" t="str">
        <f t="shared" si="25"/>
        <v/>
      </c>
    </row>
    <row r="32" spans="1:78" x14ac:dyDescent="0.55000000000000004">
      <c r="A32" s="11"/>
      <c r="B32" s="175" t="str">
        <f t="shared" si="19"/>
        <v/>
      </c>
      <c r="C32" s="176"/>
      <c r="D32" s="176"/>
      <c r="E32" s="176"/>
      <c r="F32" s="269"/>
      <c r="G32" s="270"/>
      <c r="H32" s="271"/>
      <c r="I32" s="271"/>
      <c r="J32" s="271"/>
      <c r="K32" s="271"/>
      <c r="L32" s="271"/>
      <c r="M32" s="271"/>
      <c r="N32" s="270"/>
      <c r="O32" s="270"/>
      <c r="P32" s="272" t="str">
        <f t="shared" si="20"/>
        <v/>
      </c>
      <c r="Q32" s="267"/>
      <c r="R32" s="267"/>
      <c r="S32" s="267"/>
      <c r="T32" s="267"/>
      <c r="U32" s="267"/>
      <c r="V32" s="267" t="str">
        <f t="shared" si="14"/>
        <v/>
      </c>
      <c r="W32" s="267"/>
      <c r="X32" s="267"/>
      <c r="Y32" s="267"/>
      <c r="Z32" s="267"/>
      <c r="AA32" s="267" t="str">
        <f t="shared" si="21"/>
        <v/>
      </c>
      <c r="AB32" s="267"/>
      <c r="AC32" s="267"/>
      <c r="AD32" s="267"/>
      <c r="AE32" s="267"/>
      <c r="AF32" s="267"/>
      <c r="AG32" s="269"/>
      <c r="AH32" s="270"/>
      <c r="AI32" s="270"/>
      <c r="AJ32" s="270"/>
      <c r="AK32" s="270"/>
      <c r="AL32" s="273"/>
      <c r="AM32" s="11"/>
      <c r="AN32" s="175" t="str">
        <f t="shared" si="22"/>
        <v/>
      </c>
      <c r="AO32" s="176"/>
      <c r="AP32" s="267" t="str">
        <f t="shared" si="15"/>
        <v/>
      </c>
      <c r="AQ32" s="267"/>
      <c r="AR32" s="267"/>
      <c r="AS32" s="267"/>
      <c r="AT32" s="267"/>
      <c r="AU32" s="267"/>
      <c r="AV32" s="265" t="str">
        <f t="shared" si="23"/>
        <v/>
      </c>
      <c r="AW32" s="266"/>
      <c r="AX32" s="267" t="str">
        <f t="shared" si="16"/>
        <v/>
      </c>
      <c r="AY32" s="267"/>
      <c r="AZ32" s="267"/>
      <c r="BA32" s="267"/>
      <c r="BB32" s="267"/>
      <c r="BC32" s="268"/>
      <c r="BD32" s="11"/>
      <c r="BF32" s="7" t="str">
        <f t="shared" si="26"/>
        <v/>
      </c>
      <c r="BJ32" s="45" t="str">
        <f t="shared" ca="1" si="17"/>
        <v>20/09/2021 08:00</v>
      </c>
      <c r="BK32" s="44" t="str">
        <f>IF($F32="", "", IFERROR(INDEX('Currency Market'!$BE$10:$BL$178, MATCH($BJ32, 'Currency Market'!$BB$10:$BB$178, 0), MATCH($F32, 'Currency Market'!$BE$9:$BL$9, 0)), ""))</f>
        <v/>
      </c>
      <c r="BL32" s="43" t="str">
        <f>IF($F32="", "", IFERROR(INDEX('Currency Market'!$BE$10:$BL$178, MATCH($BJ32, 'Currency Market'!$BB$10:$BB$178, 0), MATCH($N32, 'Currency Market'!$BE$9:$BL$9, 0)), ""))</f>
        <v/>
      </c>
      <c r="BN32" s="68" t="str">
        <f t="shared" si="24"/>
        <v/>
      </c>
      <c r="BO32" s="57" t="str">
        <f t="shared" si="27"/>
        <v/>
      </c>
      <c r="BP32" s="58" t="str">
        <f t="shared" si="27"/>
        <v/>
      </c>
      <c r="BQ32" s="58" t="str">
        <f t="shared" si="27"/>
        <v/>
      </c>
      <c r="BR32" s="58" t="str">
        <f t="shared" si="27"/>
        <v/>
      </c>
      <c r="BS32" s="58" t="str">
        <f t="shared" si="27"/>
        <v/>
      </c>
      <c r="BT32" s="58" t="str">
        <f t="shared" si="27"/>
        <v/>
      </c>
      <c r="BU32" s="58" t="str">
        <f t="shared" si="27"/>
        <v/>
      </c>
      <c r="BV32" s="59" t="str">
        <f t="shared" si="27"/>
        <v/>
      </c>
      <c r="BX32" s="7" t="str">
        <f ca="1">IFERROR(INDEX('Currency Market'!$BX$10:$BX$178, MATCH($BJ32, 'Currency Market'!$BB$10:$BB$178, 0)), "")</f>
        <v/>
      </c>
      <c r="BZ32" s="65" t="str">
        <f t="shared" si="25"/>
        <v/>
      </c>
    </row>
    <row r="33" spans="1:78" x14ac:dyDescent="0.55000000000000004">
      <c r="A33" s="11"/>
      <c r="B33" s="175" t="str">
        <f t="shared" si="19"/>
        <v/>
      </c>
      <c r="C33" s="176"/>
      <c r="D33" s="176"/>
      <c r="E33" s="176"/>
      <c r="F33" s="269"/>
      <c r="G33" s="270"/>
      <c r="H33" s="271"/>
      <c r="I33" s="271"/>
      <c r="J33" s="271"/>
      <c r="K33" s="271"/>
      <c r="L33" s="271"/>
      <c r="M33" s="271"/>
      <c r="N33" s="270"/>
      <c r="O33" s="270"/>
      <c r="P33" s="272" t="str">
        <f t="shared" si="20"/>
        <v/>
      </c>
      <c r="Q33" s="267"/>
      <c r="R33" s="267"/>
      <c r="S33" s="267"/>
      <c r="T33" s="267"/>
      <c r="U33" s="267"/>
      <c r="V33" s="267" t="str">
        <f t="shared" si="14"/>
        <v/>
      </c>
      <c r="W33" s="267"/>
      <c r="X33" s="267"/>
      <c r="Y33" s="267"/>
      <c r="Z33" s="267"/>
      <c r="AA33" s="267" t="str">
        <f t="shared" si="21"/>
        <v/>
      </c>
      <c r="AB33" s="267"/>
      <c r="AC33" s="267"/>
      <c r="AD33" s="267"/>
      <c r="AE33" s="267"/>
      <c r="AF33" s="267"/>
      <c r="AG33" s="269"/>
      <c r="AH33" s="270"/>
      <c r="AI33" s="270"/>
      <c r="AJ33" s="270"/>
      <c r="AK33" s="270"/>
      <c r="AL33" s="273"/>
      <c r="AM33" s="11"/>
      <c r="AN33" s="175" t="str">
        <f t="shared" si="22"/>
        <v/>
      </c>
      <c r="AO33" s="176"/>
      <c r="AP33" s="267" t="str">
        <f t="shared" si="15"/>
        <v/>
      </c>
      <c r="AQ33" s="267"/>
      <c r="AR33" s="267"/>
      <c r="AS33" s="267"/>
      <c r="AT33" s="267"/>
      <c r="AU33" s="267"/>
      <c r="AV33" s="265" t="str">
        <f t="shared" si="23"/>
        <v/>
      </c>
      <c r="AW33" s="266"/>
      <c r="AX33" s="267" t="str">
        <f t="shared" si="16"/>
        <v/>
      </c>
      <c r="AY33" s="267"/>
      <c r="AZ33" s="267"/>
      <c r="BA33" s="267"/>
      <c r="BB33" s="267"/>
      <c r="BC33" s="268"/>
      <c r="BD33" s="11"/>
      <c r="BF33" s="7" t="str">
        <f t="shared" si="26"/>
        <v/>
      </c>
      <c r="BJ33" s="45" t="str">
        <f t="shared" ca="1" si="17"/>
        <v>20/09/2021 08:00</v>
      </c>
      <c r="BK33" s="44" t="str">
        <f>IF($F33="", "", IFERROR(INDEX('Currency Market'!$BE$10:$BL$178, MATCH($BJ33, 'Currency Market'!$BB$10:$BB$178, 0), MATCH($F33, 'Currency Market'!$BE$9:$BL$9, 0)), ""))</f>
        <v/>
      </c>
      <c r="BL33" s="43" t="str">
        <f>IF($F33="", "", IFERROR(INDEX('Currency Market'!$BE$10:$BL$178, MATCH($BJ33, 'Currency Market'!$BB$10:$BB$178, 0), MATCH($N33, 'Currency Market'!$BE$9:$BL$9, 0)), ""))</f>
        <v/>
      </c>
      <c r="BN33" s="68" t="str">
        <f t="shared" si="24"/>
        <v/>
      </c>
      <c r="BO33" s="57" t="str">
        <f t="shared" ref="BO33:BV42" si="28">IF($B33=$BF$4, IF($F33=BO$2, $H33*-1, IF($N33=BO$2, $AA33, "")), "")</f>
        <v/>
      </c>
      <c r="BP33" s="58" t="str">
        <f t="shared" si="28"/>
        <v/>
      </c>
      <c r="BQ33" s="58" t="str">
        <f t="shared" si="28"/>
        <v/>
      </c>
      <c r="BR33" s="58" t="str">
        <f t="shared" si="28"/>
        <v/>
      </c>
      <c r="BS33" s="58" t="str">
        <f t="shared" si="28"/>
        <v/>
      </c>
      <c r="BT33" s="58" t="str">
        <f t="shared" si="28"/>
        <v/>
      </c>
      <c r="BU33" s="58" t="str">
        <f t="shared" si="28"/>
        <v/>
      </c>
      <c r="BV33" s="59" t="str">
        <f t="shared" si="28"/>
        <v/>
      </c>
      <c r="BX33" s="7" t="str">
        <f ca="1">IFERROR(INDEX('Currency Market'!$BX$10:$BX$178, MATCH($BJ33, 'Currency Market'!$BB$10:$BB$178, 0)), "")</f>
        <v/>
      </c>
      <c r="BZ33" s="65" t="str">
        <f t="shared" si="25"/>
        <v/>
      </c>
    </row>
    <row r="34" spans="1:78" x14ac:dyDescent="0.55000000000000004">
      <c r="A34" s="11"/>
      <c r="B34" s="175" t="str">
        <f t="shared" si="19"/>
        <v/>
      </c>
      <c r="C34" s="176"/>
      <c r="D34" s="176"/>
      <c r="E34" s="176"/>
      <c r="F34" s="269"/>
      <c r="G34" s="270"/>
      <c r="H34" s="271"/>
      <c r="I34" s="271"/>
      <c r="J34" s="271"/>
      <c r="K34" s="271"/>
      <c r="L34" s="271"/>
      <c r="M34" s="271"/>
      <c r="N34" s="270"/>
      <c r="O34" s="270"/>
      <c r="P34" s="272" t="str">
        <f t="shared" si="20"/>
        <v/>
      </c>
      <c r="Q34" s="267"/>
      <c r="R34" s="267"/>
      <c r="S34" s="267"/>
      <c r="T34" s="267"/>
      <c r="U34" s="267"/>
      <c r="V34" s="267" t="str">
        <f t="shared" si="14"/>
        <v/>
      </c>
      <c r="W34" s="267"/>
      <c r="X34" s="267"/>
      <c r="Y34" s="267"/>
      <c r="Z34" s="267"/>
      <c r="AA34" s="267" t="str">
        <f t="shared" si="21"/>
        <v/>
      </c>
      <c r="AB34" s="267"/>
      <c r="AC34" s="267"/>
      <c r="AD34" s="267"/>
      <c r="AE34" s="267"/>
      <c r="AF34" s="267"/>
      <c r="AG34" s="269"/>
      <c r="AH34" s="270"/>
      <c r="AI34" s="270"/>
      <c r="AJ34" s="270"/>
      <c r="AK34" s="270"/>
      <c r="AL34" s="273"/>
      <c r="AM34" s="11"/>
      <c r="AN34" s="175" t="str">
        <f t="shared" si="22"/>
        <v/>
      </c>
      <c r="AO34" s="176"/>
      <c r="AP34" s="267" t="str">
        <f t="shared" si="15"/>
        <v/>
      </c>
      <c r="AQ34" s="267"/>
      <c r="AR34" s="267"/>
      <c r="AS34" s="267"/>
      <c r="AT34" s="267"/>
      <c r="AU34" s="267"/>
      <c r="AV34" s="265" t="str">
        <f t="shared" si="23"/>
        <v/>
      </c>
      <c r="AW34" s="266"/>
      <c r="AX34" s="267" t="str">
        <f t="shared" si="16"/>
        <v/>
      </c>
      <c r="AY34" s="267"/>
      <c r="AZ34" s="267"/>
      <c r="BA34" s="267"/>
      <c r="BB34" s="267"/>
      <c r="BC34" s="268"/>
      <c r="BD34" s="11"/>
      <c r="BF34" s="7" t="str">
        <f t="shared" si="26"/>
        <v/>
      </c>
      <c r="BJ34" s="45" t="str">
        <f t="shared" ca="1" si="17"/>
        <v>20/09/2021 08:00</v>
      </c>
      <c r="BK34" s="44" t="str">
        <f>IF($F34="", "", IFERROR(INDEX('Currency Market'!$BE$10:$BL$178, MATCH($BJ34, 'Currency Market'!$BB$10:$BB$178, 0), MATCH($F34, 'Currency Market'!$BE$9:$BL$9, 0)), ""))</f>
        <v/>
      </c>
      <c r="BL34" s="43" t="str">
        <f>IF($F34="", "", IFERROR(INDEX('Currency Market'!$BE$10:$BL$178, MATCH($BJ34, 'Currency Market'!$BB$10:$BB$178, 0), MATCH($N34, 'Currency Market'!$BE$9:$BL$9, 0)), ""))</f>
        <v/>
      </c>
      <c r="BN34" s="68" t="str">
        <f t="shared" si="24"/>
        <v/>
      </c>
      <c r="BO34" s="57" t="str">
        <f t="shared" si="28"/>
        <v/>
      </c>
      <c r="BP34" s="58" t="str">
        <f t="shared" si="28"/>
        <v/>
      </c>
      <c r="BQ34" s="58" t="str">
        <f t="shared" si="28"/>
        <v/>
      </c>
      <c r="BR34" s="58" t="str">
        <f t="shared" si="28"/>
        <v/>
      </c>
      <c r="BS34" s="58" t="str">
        <f t="shared" si="28"/>
        <v/>
      </c>
      <c r="BT34" s="58" t="str">
        <f t="shared" si="28"/>
        <v/>
      </c>
      <c r="BU34" s="58" t="str">
        <f t="shared" si="28"/>
        <v/>
      </c>
      <c r="BV34" s="59" t="str">
        <f t="shared" si="28"/>
        <v/>
      </c>
      <c r="BX34" s="7" t="str">
        <f ca="1">IFERROR(INDEX('Currency Market'!$BX$10:$BX$178, MATCH($BJ34, 'Currency Market'!$BB$10:$BB$178, 0)), "")</f>
        <v/>
      </c>
      <c r="BZ34" s="65" t="str">
        <f t="shared" si="25"/>
        <v/>
      </c>
    </row>
    <row r="35" spans="1:78" x14ac:dyDescent="0.55000000000000004">
      <c r="A35" s="11"/>
      <c r="B35" s="175" t="str">
        <f t="shared" si="19"/>
        <v/>
      </c>
      <c r="C35" s="176"/>
      <c r="D35" s="176"/>
      <c r="E35" s="176"/>
      <c r="F35" s="269"/>
      <c r="G35" s="270"/>
      <c r="H35" s="271"/>
      <c r="I35" s="271"/>
      <c r="J35" s="271"/>
      <c r="K35" s="271"/>
      <c r="L35" s="271"/>
      <c r="M35" s="271"/>
      <c r="N35" s="270"/>
      <c r="O35" s="270"/>
      <c r="P35" s="272" t="str">
        <f t="shared" si="20"/>
        <v/>
      </c>
      <c r="Q35" s="267"/>
      <c r="R35" s="267"/>
      <c r="S35" s="267"/>
      <c r="T35" s="267"/>
      <c r="U35" s="267"/>
      <c r="V35" s="267" t="str">
        <f t="shared" si="14"/>
        <v/>
      </c>
      <c r="W35" s="267"/>
      <c r="X35" s="267"/>
      <c r="Y35" s="267"/>
      <c r="Z35" s="267"/>
      <c r="AA35" s="267" t="str">
        <f t="shared" si="21"/>
        <v/>
      </c>
      <c r="AB35" s="267"/>
      <c r="AC35" s="267"/>
      <c r="AD35" s="267"/>
      <c r="AE35" s="267"/>
      <c r="AF35" s="267"/>
      <c r="AG35" s="269"/>
      <c r="AH35" s="270"/>
      <c r="AI35" s="270"/>
      <c r="AJ35" s="270"/>
      <c r="AK35" s="270"/>
      <c r="AL35" s="273"/>
      <c r="AM35" s="11"/>
      <c r="AN35" s="175" t="str">
        <f t="shared" si="22"/>
        <v/>
      </c>
      <c r="AO35" s="176"/>
      <c r="AP35" s="267" t="str">
        <f t="shared" si="15"/>
        <v/>
      </c>
      <c r="AQ35" s="267"/>
      <c r="AR35" s="267"/>
      <c r="AS35" s="267"/>
      <c r="AT35" s="267"/>
      <c r="AU35" s="267"/>
      <c r="AV35" s="265" t="str">
        <f t="shared" si="23"/>
        <v/>
      </c>
      <c r="AW35" s="266"/>
      <c r="AX35" s="267" t="str">
        <f t="shared" si="16"/>
        <v/>
      </c>
      <c r="AY35" s="267"/>
      <c r="AZ35" s="267"/>
      <c r="BA35" s="267"/>
      <c r="BB35" s="267"/>
      <c r="BC35" s="268"/>
      <c r="BD35" s="11"/>
      <c r="BF35" s="7" t="str">
        <f t="shared" si="26"/>
        <v/>
      </c>
      <c r="BJ35" s="45" t="str">
        <f t="shared" ca="1" si="17"/>
        <v>20/09/2021 08:00</v>
      </c>
      <c r="BK35" s="44" t="str">
        <f>IF($F35="", "", IFERROR(INDEX('Currency Market'!$BE$10:$BL$178, MATCH($BJ35, 'Currency Market'!$BB$10:$BB$178, 0), MATCH($F35, 'Currency Market'!$BE$9:$BL$9, 0)), ""))</f>
        <v/>
      </c>
      <c r="BL35" s="43" t="str">
        <f>IF($F35="", "", IFERROR(INDEX('Currency Market'!$BE$10:$BL$178, MATCH($BJ35, 'Currency Market'!$BB$10:$BB$178, 0), MATCH($N35, 'Currency Market'!$BE$9:$BL$9, 0)), ""))</f>
        <v/>
      </c>
      <c r="BN35" s="68" t="str">
        <f t="shared" si="24"/>
        <v/>
      </c>
      <c r="BO35" s="57" t="str">
        <f t="shared" si="28"/>
        <v/>
      </c>
      <c r="BP35" s="58" t="str">
        <f t="shared" si="28"/>
        <v/>
      </c>
      <c r="BQ35" s="58" t="str">
        <f t="shared" si="28"/>
        <v/>
      </c>
      <c r="BR35" s="58" t="str">
        <f t="shared" si="28"/>
        <v/>
      </c>
      <c r="BS35" s="58" t="str">
        <f t="shared" si="28"/>
        <v/>
      </c>
      <c r="BT35" s="58" t="str">
        <f t="shared" si="28"/>
        <v/>
      </c>
      <c r="BU35" s="58" t="str">
        <f t="shared" si="28"/>
        <v/>
      </c>
      <c r="BV35" s="59" t="str">
        <f t="shared" si="28"/>
        <v/>
      </c>
      <c r="BX35" s="7" t="str">
        <f ca="1">IFERROR(INDEX('Currency Market'!$BX$10:$BX$178, MATCH($BJ35, 'Currency Market'!$BB$10:$BB$178, 0)), "")</f>
        <v/>
      </c>
      <c r="BZ35" s="65" t="str">
        <f t="shared" si="25"/>
        <v/>
      </c>
    </row>
    <row r="36" spans="1:78" x14ac:dyDescent="0.55000000000000004">
      <c r="A36" s="11"/>
      <c r="B36" s="175" t="str">
        <f t="shared" si="19"/>
        <v/>
      </c>
      <c r="C36" s="176"/>
      <c r="D36" s="176"/>
      <c r="E36" s="176"/>
      <c r="F36" s="269"/>
      <c r="G36" s="270"/>
      <c r="H36" s="271"/>
      <c r="I36" s="271"/>
      <c r="J36" s="271"/>
      <c r="K36" s="271"/>
      <c r="L36" s="271"/>
      <c r="M36" s="271"/>
      <c r="N36" s="270"/>
      <c r="O36" s="270"/>
      <c r="P36" s="272" t="str">
        <f t="shared" si="20"/>
        <v/>
      </c>
      <c r="Q36" s="267"/>
      <c r="R36" s="267"/>
      <c r="S36" s="267"/>
      <c r="T36" s="267"/>
      <c r="U36" s="267"/>
      <c r="V36" s="267" t="str">
        <f t="shared" si="14"/>
        <v/>
      </c>
      <c r="W36" s="267"/>
      <c r="X36" s="267"/>
      <c r="Y36" s="267"/>
      <c r="Z36" s="267"/>
      <c r="AA36" s="267" t="str">
        <f t="shared" si="21"/>
        <v/>
      </c>
      <c r="AB36" s="267"/>
      <c r="AC36" s="267"/>
      <c r="AD36" s="267"/>
      <c r="AE36" s="267"/>
      <c r="AF36" s="267"/>
      <c r="AG36" s="269"/>
      <c r="AH36" s="270"/>
      <c r="AI36" s="270"/>
      <c r="AJ36" s="270"/>
      <c r="AK36" s="270"/>
      <c r="AL36" s="273"/>
      <c r="AM36" s="11"/>
      <c r="AN36" s="175" t="str">
        <f t="shared" si="22"/>
        <v/>
      </c>
      <c r="AO36" s="176"/>
      <c r="AP36" s="267" t="str">
        <f t="shared" si="15"/>
        <v/>
      </c>
      <c r="AQ36" s="267"/>
      <c r="AR36" s="267"/>
      <c r="AS36" s="267"/>
      <c r="AT36" s="267"/>
      <c r="AU36" s="267"/>
      <c r="AV36" s="265" t="str">
        <f t="shared" si="23"/>
        <v/>
      </c>
      <c r="AW36" s="266"/>
      <c r="AX36" s="267" t="str">
        <f t="shared" si="16"/>
        <v/>
      </c>
      <c r="AY36" s="267"/>
      <c r="AZ36" s="267"/>
      <c r="BA36" s="267"/>
      <c r="BB36" s="267"/>
      <c r="BC36" s="268"/>
      <c r="BD36" s="11"/>
      <c r="BF36" s="7" t="str">
        <f t="shared" si="26"/>
        <v/>
      </c>
      <c r="BJ36" s="45" t="str">
        <f t="shared" ca="1" si="17"/>
        <v>20/09/2021 08:00</v>
      </c>
      <c r="BK36" s="44" t="str">
        <f>IF($F36="", "", IFERROR(INDEX('Currency Market'!$BE$10:$BL$178, MATCH($BJ36, 'Currency Market'!$BB$10:$BB$178, 0), MATCH($F36, 'Currency Market'!$BE$9:$BL$9, 0)), ""))</f>
        <v/>
      </c>
      <c r="BL36" s="43" t="str">
        <f>IF($F36="", "", IFERROR(INDEX('Currency Market'!$BE$10:$BL$178, MATCH($BJ36, 'Currency Market'!$BB$10:$BB$178, 0), MATCH($N36, 'Currency Market'!$BE$9:$BL$9, 0)), ""))</f>
        <v/>
      </c>
      <c r="BN36" s="68" t="str">
        <f t="shared" si="24"/>
        <v/>
      </c>
      <c r="BO36" s="57" t="str">
        <f t="shared" si="28"/>
        <v/>
      </c>
      <c r="BP36" s="58" t="str">
        <f t="shared" si="28"/>
        <v/>
      </c>
      <c r="BQ36" s="58" t="str">
        <f t="shared" si="28"/>
        <v/>
      </c>
      <c r="BR36" s="58" t="str">
        <f t="shared" si="28"/>
        <v/>
      </c>
      <c r="BS36" s="58" t="str">
        <f t="shared" si="28"/>
        <v/>
      </c>
      <c r="BT36" s="58" t="str">
        <f t="shared" si="28"/>
        <v/>
      </c>
      <c r="BU36" s="58" t="str">
        <f t="shared" si="28"/>
        <v/>
      </c>
      <c r="BV36" s="59" t="str">
        <f t="shared" si="28"/>
        <v/>
      </c>
      <c r="BX36" s="7" t="str">
        <f ca="1">IFERROR(INDEX('Currency Market'!$BX$10:$BX$178, MATCH($BJ36, 'Currency Market'!$BB$10:$BB$178, 0)), "")</f>
        <v/>
      </c>
      <c r="BZ36" s="65" t="str">
        <f t="shared" si="25"/>
        <v/>
      </c>
    </row>
    <row r="37" spans="1:78" x14ac:dyDescent="0.55000000000000004">
      <c r="A37" s="11"/>
      <c r="B37" s="175" t="str">
        <f t="shared" si="19"/>
        <v/>
      </c>
      <c r="C37" s="176"/>
      <c r="D37" s="176"/>
      <c r="E37" s="176"/>
      <c r="F37" s="269"/>
      <c r="G37" s="270"/>
      <c r="H37" s="271"/>
      <c r="I37" s="271"/>
      <c r="J37" s="271"/>
      <c r="K37" s="271"/>
      <c r="L37" s="271"/>
      <c r="M37" s="271"/>
      <c r="N37" s="270"/>
      <c r="O37" s="270"/>
      <c r="P37" s="272" t="str">
        <f t="shared" si="20"/>
        <v/>
      </c>
      <c r="Q37" s="267"/>
      <c r="R37" s="267"/>
      <c r="S37" s="267"/>
      <c r="T37" s="267"/>
      <c r="U37" s="267"/>
      <c r="V37" s="267" t="str">
        <f t="shared" si="14"/>
        <v/>
      </c>
      <c r="W37" s="267"/>
      <c r="X37" s="267"/>
      <c r="Y37" s="267"/>
      <c r="Z37" s="267"/>
      <c r="AA37" s="267" t="str">
        <f t="shared" si="21"/>
        <v/>
      </c>
      <c r="AB37" s="267"/>
      <c r="AC37" s="267"/>
      <c r="AD37" s="267"/>
      <c r="AE37" s="267"/>
      <c r="AF37" s="267"/>
      <c r="AG37" s="269"/>
      <c r="AH37" s="270"/>
      <c r="AI37" s="270"/>
      <c r="AJ37" s="270"/>
      <c r="AK37" s="270"/>
      <c r="AL37" s="273"/>
      <c r="AM37" s="11"/>
      <c r="AN37" s="175" t="str">
        <f t="shared" si="22"/>
        <v/>
      </c>
      <c r="AO37" s="176"/>
      <c r="AP37" s="267" t="str">
        <f t="shared" si="15"/>
        <v/>
      </c>
      <c r="AQ37" s="267"/>
      <c r="AR37" s="267"/>
      <c r="AS37" s="267"/>
      <c r="AT37" s="267"/>
      <c r="AU37" s="267"/>
      <c r="AV37" s="265" t="str">
        <f t="shared" si="23"/>
        <v/>
      </c>
      <c r="AW37" s="266"/>
      <c r="AX37" s="267" t="str">
        <f t="shared" si="16"/>
        <v/>
      </c>
      <c r="AY37" s="267"/>
      <c r="AZ37" s="267"/>
      <c r="BA37" s="267"/>
      <c r="BB37" s="267"/>
      <c r="BC37" s="268"/>
      <c r="BD37" s="11"/>
      <c r="BF37" s="7" t="str">
        <f t="shared" si="26"/>
        <v/>
      </c>
      <c r="BJ37" s="45" t="str">
        <f t="shared" ca="1" si="17"/>
        <v>20/09/2021 08:00</v>
      </c>
      <c r="BK37" s="44" t="str">
        <f>IF($F37="", "", IFERROR(INDEX('Currency Market'!$BE$10:$BL$178, MATCH($BJ37, 'Currency Market'!$BB$10:$BB$178, 0), MATCH($F37, 'Currency Market'!$BE$9:$BL$9, 0)), ""))</f>
        <v/>
      </c>
      <c r="BL37" s="43" t="str">
        <f>IF($F37="", "", IFERROR(INDEX('Currency Market'!$BE$10:$BL$178, MATCH($BJ37, 'Currency Market'!$BB$10:$BB$178, 0), MATCH($N37, 'Currency Market'!$BE$9:$BL$9, 0)), ""))</f>
        <v/>
      </c>
      <c r="BN37" s="68" t="str">
        <f t="shared" si="24"/>
        <v/>
      </c>
      <c r="BO37" s="57" t="str">
        <f t="shared" si="28"/>
        <v/>
      </c>
      <c r="BP37" s="58" t="str">
        <f t="shared" si="28"/>
        <v/>
      </c>
      <c r="BQ37" s="58" t="str">
        <f t="shared" si="28"/>
        <v/>
      </c>
      <c r="BR37" s="58" t="str">
        <f t="shared" si="28"/>
        <v/>
      </c>
      <c r="BS37" s="58" t="str">
        <f t="shared" si="28"/>
        <v/>
      </c>
      <c r="BT37" s="58" t="str">
        <f t="shared" si="28"/>
        <v/>
      </c>
      <c r="BU37" s="58" t="str">
        <f t="shared" si="28"/>
        <v/>
      </c>
      <c r="BV37" s="59" t="str">
        <f t="shared" si="28"/>
        <v/>
      </c>
      <c r="BX37" s="7" t="str">
        <f ca="1">IFERROR(INDEX('Currency Market'!$BX$10:$BX$178, MATCH($BJ37, 'Currency Market'!$BB$10:$BB$178, 0)), "")</f>
        <v/>
      </c>
      <c r="BZ37" s="65" t="str">
        <f t="shared" si="25"/>
        <v/>
      </c>
    </row>
    <row r="38" spans="1:78" x14ac:dyDescent="0.55000000000000004">
      <c r="A38" s="11"/>
      <c r="B38" s="175" t="str">
        <f t="shared" si="19"/>
        <v/>
      </c>
      <c r="C38" s="176"/>
      <c r="D38" s="176"/>
      <c r="E38" s="176"/>
      <c r="F38" s="269"/>
      <c r="G38" s="270"/>
      <c r="H38" s="271"/>
      <c r="I38" s="271"/>
      <c r="J38" s="271"/>
      <c r="K38" s="271"/>
      <c r="L38" s="271"/>
      <c r="M38" s="271"/>
      <c r="N38" s="270"/>
      <c r="O38" s="270"/>
      <c r="P38" s="272" t="str">
        <f t="shared" si="20"/>
        <v/>
      </c>
      <c r="Q38" s="267"/>
      <c r="R38" s="267"/>
      <c r="S38" s="267"/>
      <c r="T38" s="267"/>
      <c r="U38" s="267"/>
      <c r="V38" s="267" t="str">
        <f t="shared" si="14"/>
        <v/>
      </c>
      <c r="W38" s="267"/>
      <c r="X38" s="267"/>
      <c r="Y38" s="267"/>
      <c r="Z38" s="267"/>
      <c r="AA38" s="267" t="str">
        <f t="shared" si="21"/>
        <v/>
      </c>
      <c r="AB38" s="267"/>
      <c r="AC38" s="267"/>
      <c r="AD38" s="267"/>
      <c r="AE38" s="267"/>
      <c r="AF38" s="267"/>
      <c r="AG38" s="269"/>
      <c r="AH38" s="270"/>
      <c r="AI38" s="270"/>
      <c r="AJ38" s="270"/>
      <c r="AK38" s="270"/>
      <c r="AL38" s="273"/>
      <c r="AM38" s="11"/>
      <c r="AN38" s="175" t="str">
        <f t="shared" si="22"/>
        <v/>
      </c>
      <c r="AO38" s="176"/>
      <c r="AP38" s="267" t="str">
        <f t="shared" si="15"/>
        <v/>
      </c>
      <c r="AQ38" s="267"/>
      <c r="AR38" s="267"/>
      <c r="AS38" s="267"/>
      <c r="AT38" s="267"/>
      <c r="AU38" s="267"/>
      <c r="AV38" s="265" t="str">
        <f t="shared" si="23"/>
        <v/>
      </c>
      <c r="AW38" s="266"/>
      <c r="AX38" s="267" t="str">
        <f t="shared" si="16"/>
        <v/>
      </c>
      <c r="AY38" s="267"/>
      <c r="AZ38" s="267"/>
      <c r="BA38" s="267"/>
      <c r="BB38" s="267"/>
      <c r="BC38" s="268"/>
      <c r="BD38" s="11"/>
      <c r="BF38" s="7" t="str">
        <f t="shared" si="26"/>
        <v/>
      </c>
      <c r="BJ38" s="45" t="str">
        <f t="shared" ca="1" si="17"/>
        <v>20/09/2021 08:00</v>
      </c>
      <c r="BK38" s="44" t="str">
        <f>IF($F38="", "", IFERROR(INDEX('Currency Market'!$BE$10:$BL$178, MATCH($BJ38, 'Currency Market'!$BB$10:$BB$178, 0), MATCH($F38, 'Currency Market'!$BE$9:$BL$9, 0)), ""))</f>
        <v/>
      </c>
      <c r="BL38" s="43" t="str">
        <f>IF($F38="", "", IFERROR(INDEX('Currency Market'!$BE$10:$BL$178, MATCH($BJ38, 'Currency Market'!$BB$10:$BB$178, 0), MATCH($N38, 'Currency Market'!$BE$9:$BL$9, 0)), ""))</f>
        <v/>
      </c>
      <c r="BN38" s="68" t="str">
        <f t="shared" si="24"/>
        <v/>
      </c>
      <c r="BO38" s="57" t="str">
        <f t="shared" si="28"/>
        <v/>
      </c>
      <c r="BP38" s="58" t="str">
        <f t="shared" si="28"/>
        <v/>
      </c>
      <c r="BQ38" s="58" t="str">
        <f t="shared" si="28"/>
        <v/>
      </c>
      <c r="BR38" s="58" t="str">
        <f t="shared" si="28"/>
        <v/>
      </c>
      <c r="BS38" s="58" t="str">
        <f t="shared" si="28"/>
        <v/>
      </c>
      <c r="BT38" s="58" t="str">
        <f t="shared" si="28"/>
        <v/>
      </c>
      <c r="BU38" s="58" t="str">
        <f t="shared" si="28"/>
        <v/>
      </c>
      <c r="BV38" s="59" t="str">
        <f t="shared" si="28"/>
        <v/>
      </c>
      <c r="BX38" s="7" t="str">
        <f ca="1">IFERROR(INDEX('Currency Market'!$BX$10:$BX$178, MATCH($BJ38, 'Currency Market'!$BB$10:$BB$178, 0)), "")</f>
        <v/>
      </c>
      <c r="BZ38" s="65" t="str">
        <f t="shared" si="25"/>
        <v/>
      </c>
    </row>
    <row r="39" spans="1:78" x14ac:dyDescent="0.55000000000000004">
      <c r="A39" s="11"/>
      <c r="B39" s="175" t="str">
        <f t="shared" si="19"/>
        <v/>
      </c>
      <c r="C39" s="176"/>
      <c r="D39" s="176"/>
      <c r="E39" s="176"/>
      <c r="F39" s="269"/>
      <c r="G39" s="270"/>
      <c r="H39" s="271"/>
      <c r="I39" s="271"/>
      <c r="J39" s="271"/>
      <c r="K39" s="271"/>
      <c r="L39" s="271"/>
      <c r="M39" s="271"/>
      <c r="N39" s="270"/>
      <c r="O39" s="270"/>
      <c r="P39" s="272" t="str">
        <f t="shared" si="20"/>
        <v/>
      </c>
      <c r="Q39" s="267"/>
      <c r="R39" s="267"/>
      <c r="S39" s="267"/>
      <c r="T39" s="267"/>
      <c r="U39" s="267"/>
      <c r="V39" s="267" t="str">
        <f t="shared" si="14"/>
        <v/>
      </c>
      <c r="W39" s="267"/>
      <c r="X39" s="267"/>
      <c r="Y39" s="267"/>
      <c r="Z39" s="267"/>
      <c r="AA39" s="267" t="str">
        <f t="shared" si="21"/>
        <v/>
      </c>
      <c r="AB39" s="267"/>
      <c r="AC39" s="267"/>
      <c r="AD39" s="267"/>
      <c r="AE39" s="267"/>
      <c r="AF39" s="267"/>
      <c r="AG39" s="269"/>
      <c r="AH39" s="270"/>
      <c r="AI39" s="270"/>
      <c r="AJ39" s="270"/>
      <c r="AK39" s="270"/>
      <c r="AL39" s="273"/>
      <c r="AM39" s="11"/>
      <c r="AN39" s="175" t="str">
        <f t="shared" si="22"/>
        <v/>
      </c>
      <c r="AO39" s="176"/>
      <c r="AP39" s="267" t="str">
        <f t="shared" si="15"/>
        <v/>
      </c>
      <c r="AQ39" s="267"/>
      <c r="AR39" s="267"/>
      <c r="AS39" s="267"/>
      <c r="AT39" s="267"/>
      <c r="AU39" s="267"/>
      <c r="AV39" s="265" t="str">
        <f t="shared" si="23"/>
        <v/>
      </c>
      <c r="AW39" s="266"/>
      <c r="AX39" s="267" t="str">
        <f t="shared" si="16"/>
        <v/>
      </c>
      <c r="AY39" s="267"/>
      <c r="AZ39" s="267"/>
      <c r="BA39" s="267"/>
      <c r="BB39" s="267"/>
      <c r="BC39" s="268"/>
      <c r="BD39" s="11"/>
      <c r="BF39" s="7" t="str">
        <f t="shared" si="26"/>
        <v/>
      </c>
      <c r="BJ39" s="45" t="str">
        <f t="shared" ca="1" si="17"/>
        <v>20/09/2021 08:00</v>
      </c>
      <c r="BK39" s="44" t="str">
        <f>IF($F39="", "", IFERROR(INDEX('Currency Market'!$BE$10:$BL$178, MATCH($BJ39, 'Currency Market'!$BB$10:$BB$178, 0), MATCH($F39, 'Currency Market'!$BE$9:$BL$9, 0)), ""))</f>
        <v/>
      </c>
      <c r="BL39" s="43" t="str">
        <f>IF($F39="", "", IFERROR(INDEX('Currency Market'!$BE$10:$BL$178, MATCH($BJ39, 'Currency Market'!$BB$10:$BB$178, 0), MATCH($N39, 'Currency Market'!$BE$9:$BL$9, 0)), ""))</f>
        <v/>
      </c>
      <c r="BN39" s="68" t="str">
        <f t="shared" si="24"/>
        <v/>
      </c>
      <c r="BO39" s="57" t="str">
        <f t="shared" si="28"/>
        <v/>
      </c>
      <c r="BP39" s="58" t="str">
        <f t="shared" si="28"/>
        <v/>
      </c>
      <c r="BQ39" s="58" t="str">
        <f t="shared" si="28"/>
        <v/>
      </c>
      <c r="BR39" s="58" t="str">
        <f t="shared" si="28"/>
        <v/>
      </c>
      <c r="BS39" s="58" t="str">
        <f t="shared" si="28"/>
        <v/>
      </c>
      <c r="BT39" s="58" t="str">
        <f t="shared" si="28"/>
        <v/>
      </c>
      <c r="BU39" s="58" t="str">
        <f t="shared" si="28"/>
        <v/>
      </c>
      <c r="BV39" s="59" t="str">
        <f t="shared" si="28"/>
        <v/>
      </c>
      <c r="BX39" s="7" t="str">
        <f ca="1">IFERROR(INDEX('Currency Market'!$BX$10:$BX$178, MATCH($BJ39, 'Currency Market'!$BB$10:$BB$178, 0)), "")</f>
        <v/>
      </c>
      <c r="BZ39" s="65" t="str">
        <f t="shared" si="25"/>
        <v/>
      </c>
    </row>
    <row r="40" spans="1:78" x14ac:dyDescent="0.55000000000000004">
      <c r="A40" s="11"/>
      <c r="B40" s="175" t="str">
        <f t="shared" si="19"/>
        <v/>
      </c>
      <c r="C40" s="176"/>
      <c r="D40" s="176"/>
      <c r="E40" s="176"/>
      <c r="F40" s="269"/>
      <c r="G40" s="270"/>
      <c r="H40" s="271"/>
      <c r="I40" s="271"/>
      <c r="J40" s="271"/>
      <c r="K40" s="271"/>
      <c r="L40" s="271"/>
      <c r="M40" s="271"/>
      <c r="N40" s="270"/>
      <c r="O40" s="270"/>
      <c r="P40" s="272" t="str">
        <f t="shared" si="20"/>
        <v/>
      </c>
      <c r="Q40" s="267"/>
      <c r="R40" s="267"/>
      <c r="S40" s="267"/>
      <c r="T40" s="267"/>
      <c r="U40" s="267"/>
      <c r="V40" s="267" t="str">
        <f t="shared" si="14"/>
        <v/>
      </c>
      <c r="W40" s="267"/>
      <c r="X40" s="267"/>
      <c r="Y40" s="267"/>
      <c r="Z40" s="267"/>
      <c r="AA40" s="267" t="str">
        <f t="shared" si="21"/>
        <v/>
      </c>
      <c r="AB40" s="267"/>
      <c r="AC40" s="267"/>
      <c r="AD40" s="267"/>
      <c r="AE40" s="267"/>
      <c r="AF40" s="267"/>
      <c r="AG40" s="269"/>
      <c r="AH40" s="270"/>
      <c r="AI40" s="270"/>
      <c r="AJ40" s="270"/>
      <c r="AK40" s="270"/>
      <c r="AL40" s="273"/>
      <c r="AM40" s="11"/>
      <c r="AN40" s="175" t="str">
        <f t="shared" si="22"/>
        <v/>
      </c>
      <c r="AO40" s="176"/>
      <c r="AP40" s="267" t="str">
        <f t="shared" si="15"/>
        <v/>
      </c>
      <c r="AQ40" s="267"/>
      <c r="AR40" s="267"/>
      <c r="AS40" s="267"/>
      <c r="AT40" s="267"/>
      <c r="AU40" s="267"/>
      <c r="AV40" s="265" t="str">
        <f t="shared" si="23"/>
        <v/>
      </c>
      <c r="AW40" s="266"/>
      <c r="AX40" s="267" t="str">
        <f t="shared" si="16"/>
        <v/>
      </c>
      <c r="AY40" s="267"/>
      <c r="AZ40" s="267"/>
      <c r="BA40" s="267"/>
      <c r="BB40" s="267"/>
      <c r="BC40" s="268"/>
      <c r="BD40" s="11"/>
      <c r="BF40" s="7" t="str">
        <f t="shared" si="26"/>
        <v/>
      </c>
      <c r="BJ40" s="45" t="str">
        <f t="shared" ca="1" si="17"/>
        <v>20/09/2021 08:00</v>
      </c>
      <c r="BK40" s="44" t="str">
        <f>IF($F40="", "", IFERROR(INDEX('Currency Market'!$BE$10:$BL$178, MATCH($BJ40, 'Currency Market'!$BB$10:$BB$178, 0), MATCH($F40, 'Currency Market'!$BE$9:$BL$9, 0)), ""))</f>
        <v/>
      </c>
      <c r="BL40" s="43" t="str">
        <f>IF($F40="", "", IFERROR(INDEX('Currency Market'!$BE$10:$BL$178, MATCH($BJ40, 'Currency Market'!$BB$10:$BB$178, 0), MATCH($N40, 'Currency Market'!$BE$9:$BL$9, 0)), ""))</f>
        <v/>
      </c>
      <c r="BN40" s="68" t="str">
        <f t="shared" si="24"/>
        <v/>
      </c>
      <c r="BO40" s="57" t="str">
        <f t="shared" si="28"/>
        <v/>
      </c>
      <c r="BP40" s="58" t="str">
        <f t="shared" si="28"/>
        <v/>
      </c>
      <c r="BQ40" s="58" t="str">
        <f t="shared" si="28"/>
        <v/>
      </c>
      <c r="BR40" s="58" t="str">
        <f t="shared" si="28"/>
        <v/>
      </c>
      <c r="BS40" s="58" t="str">
        <f t="shared" si="28"/>
        <v/>
      </c>
      <c r="BT40" s="58" t="str">
        <f t="shared" si="28"/>
        <v/>
      </c>
      <c r="BU40" s="58" t="str">
        <f t="shared" si="28"/>
        <v/>
      </c>
      <c r="BV40" s="59" t="str">
        <f t="shared" si="28"/>
        <v/>
      </c>
      <c r="BX40" s="7" t="str">
        <f ca="1">IFERROR(INDEX('Currency Market'!$BX$10:$BX$178, MATCH($BJ40, 'Currency Market'!$BB$10:$BB$178, 0)), "")</f>
        <v/>
      </c>
      <c r="BZ40" s="65" t="str">
        <f t="shared" si="25"/>
        <v/>
      </c>
    </row>
    <row r="41" spans="1:78" x14ac:dyDescent="0.55000000000000004">
      <c r="A41" s="11"/>
      <c r="B41" s="175" t="str">
        <f t="shared" si="19"/>
        <v/>
      </c>
      <c r="C41" s="176"/>
      <c r="D41" s="176"/>
      <c r="E41" s="176"/>
      <c r="F41" s="269"/>
      <c r="G41" s="270"/>
      <c r="H41" s="271"/>
      <c r="I41" s="271"/>
      <c r="J41" s="271"/>
      <c r="K41" s="271"/>
      <c r="L41" s="271"/>
      <c r="M41" s="271"/>
      <c r="N41" s="270"/>
      <c r="O41" s="270"/>
      <c r="P41" s="272" t="str">
        <f t="shared" si="20"/>
        <v/>
      </c>
      <c r="Q41" s="267"/>
      <c r="R41" s="267"/>
      <c r="S41" s="267"/>
      <c r="T41" s="267"/>
      <c r="U41" s="267"/>
      <c r="V41" s="267" t="str">
        <f t="shared" si="14"/>
        <v/>
      </c>
      <c r="W41" s="267"/>
      <c r="X41" s="267"/>
      <c r="Y41" s="267"/>
      <c r="Z41" s="267"/>
      <c r="AA41" s="267" t="str">
        <f t="shared" si="21"/>
        <v/>
      </c>
      <c r="AB41" s="267"/>
      <c r="AC41" s="267"/>
      <c r="AD41" s="267"/>
      <c r="AE41" s="267"/>
      <c r="AF41" s="267"/>
      <c r="AG41" s="269"/>
      <c r="AH41" s="270"/>
      <c r="AI41" s="270"/>
      <c r="AJ41" s="270"/>
      <c r="AK41" s="270"/>
      <c r="AL41" s="273"/>
      <c r="AM41" s="11"/>
      <c r="AN41" s="175" t="str">
        <f t="shared" si="22"/>
        <v/>
      </c>
      <c r="AO41" s="176"/>
      <c r="AP41" s="267" t="str">
        <f t="shared" si="15"/>
        <v/>
      </c>
      <c r="AQ41" s="267"/>
      <c r="AR41" s="267"/>
      <c r="AS41" s="267"/>
      <c r="AT41" s="267"/>
      <c r="AU41" s="267"/>
      <c r="AV41" s="265" t="str">
        <f t="shared" si="23"/>
        <v/>
      </c>
      <c r="AW41" s="266"/>
      <c r="AX41" s="267" t="str">
        <f t="shared" si="16"/>
        <v/>
      </c>
      <c r="AY41" s="267"/>
      <c r="AZ41" s="267"/>
      <c r="BA41" s="267"/>
      <c r="BB41" s="267"/>
      <c r="BC41" s="268"/>
      <c r="BD41" s="11"/>
      <c r="BF41" s="7" t="str">
        <f t="shared" si="26"/>
        <v/>
      </c>
      <c r="BJ41" s="45" t="str">
        <f t="shared" ca="1" si="17"/>
        <v>20/09/2021 08:00</v>
      </c>
      <c r="BK41" s="44" t="str">
        <f>IF($F41="", "", IFERROR(INDEX('Currency Market'!$BE$10:$BL$178, MATCH($BJ41, 'Currency Market'!$BB$10:$BB$178, 0), MATCH($F41, 'Currency Market'!$BE$9:$BL$9, 0)), ""))</f>
        <v/>
      </c>
      <c r="BL41" s="43" t="str">
        <f>IF($F41="", "", IFERROR(INDEX('Currency Market'!$BE$10:$BL$178, MATCH($BJ41, 'Currency Market'!$BB$10:$BB$178, 0), MATCH($N41, 'Currency Market'!$BE$9:$BL$9, 0)), ""))</f>
        <v/>
      </c>
      <c r="BN41" s="68" t="str">
        <f t="shared" si="24"/>
        <v/>
      </c>
      <c r="BO41" s="57" t="str">
        <f t="shared" si="28"/>
        <v/>
      </c>
      <c r="BP41" s="58" t="str">
        <f t="shared" si="28"/>
        <v/>
      </c>
      <c r="BQ41" s="58" t="str">
        <f t="shared" si="28"/>
        <v/>
      </c>
      <c r="BR41" s="58" t="str">
        <f t="shared" si="28"/>
        <v/>
      </c>
      <c r="BS41" s="58" t="str">
        <f t="shared" si="28"/>
        <v/>
      </c>
      <c r="BT41" s="58" t="str">
        <f t="shared" si="28"/>
        <v/>
      </c>
      <c r="BU41" s="58" t="str">
        <f t="shared" si="28"/>
        <v/>
      </c>
      <c r="BV41" s="59" t="str">
        <f t="shared" si="28"/>
        <v/>
      </c>
      <c r="BX41" s="7" t="str">
        <f ca="1">IFERROR(INDEX('Currency Market'!$BX$10:$BX$178, MATCH($BJ41, 'Currency Market'!$BB$10:$BB$178, 0)), "")</f>
        <v/>
      </c>
      <c r="BZ41" s="65" t="str">
        <f t="shared" si="25"/>
        <v/>
      </c>
    </row>
    <row r="42" spans="1:78" x14ac:dyDescent="0.55000000000000004">
      <c r="A42" s="11"/>
      <c r="B42" s="175" t="str">
        <f t="shared" si="19"/>
        <v/>
      </c>
      <c r="C42" s="176"/>
      <c r="D42" s="176"/>
      <c r="E42" s="176"/>
      <c r="F42" s="269"/>
      <c r="G42" s="270"/>
      <c r="H42" s="271"/>
      <c r="I42" s="271"/>
      <c r="J42" s="271"/>
      <c r="K42" s="271"/>
      <c r="L42" s="271"/>
      <c r="M42" s="271"/>
      <c r="N42" s="270"/>
      <c r="O42" s="270"/>
      <c r="P42" s="272" t="str">
        <f t="shared" si="20"/>
        <v/>
      </c>
      <c r="Q42" s="267"/>
      <c r="R42" s="267"/>
      <c r="S42" s="267"/>
      <c r="T42" s="267"/>
      <c r="U42" s="267"/>
      <c r="V42" s="267" t="str">
        <f t="shared" si="14"/>
        <v/>
      </c>
      <c r="W42" s="267"/>
      <c r="X42" s="267"/>
      <c r="Y42" s="267"/>
      <c r="Z42" s="267"/>
      <c r="AA42" s="267" t="str">
        <f t="shared" si="21"/>
        <v/>
      </c>
      <c r="AB42" s="267"/>
      <c r="AC42" s="267"/>
      <c r="AD42" s="267"/>
      <c r="AE42" s="267"/>
      <c r="AF42" s="267"/>
      <c r="AG42" s="269"/>
      <c r="AH42" s="270"/>
      <c r="AI42" s="270"/>
      <c r="AJ42" s="270"/>
      <c r="AK42" s="270"/>
      <c r="AL42" s="273"/>
      <c r="AM42" s="11"/>
      <c r="AN42" s="175" t="str">
        <f t="shared" si="22"/>
        <v/>
      </c>
      <c r="AO42" s="176"/>
      <c r="AP42" s="267" t="str">
        <f t="shared" si="15"/>
        <v/>
      </c>
      <c r="AQ42" s="267"/>
      <c r="AR42" s="267"/>
      <c r="AS42" s="267"/>
      <c r="AT42" s="267"/>
      <c r="AU42" s="267"/>
      <c r="AV42" s="265" t="str">
        <f t="shared" si="23"/>
        <v/>
      </c>
      <c r="AW42" s="266"/>
      <c r="AX42" s="267" t="str">
        <f t="shared" si="16"/>
        <v/>
      </c>
      <c r="AY42" s="267"/>
      <c r="AZ42" s="267"/>
      <c r="BA42" s="267"/>
      <c r="BB42" s="267"/>
      <c r="BC42" s="268"/>
      <c r="BD42" s="11"/>
      <c r="BF42" s="7" t="str">
        <f t="shared" si="26"/>
        <v/>
      </c>
      <c r="BJ42" s="45" t="str">
        <f t="shared" ca="1" si="17"/>
        <v>20/09/2021 08:00</v>
      </c>
      <c r="BK42" s="44" t="str">
        <f>IF($F42="", "", IFERROR(INDEX('Currency Market'!$BE$10:$BL$178, MATCH($BJ42, 'Currency Market'!$BB$10:$BB$178, 0), MATCH($F42, 'Currency Market'!$BE$9:$BL$9, 0)), ""))</f>
        <v/>
      </c>
      <c r="BL42" s="43" t="str">
        <f>IF($F42="", "", IFERROR(INDEX('Currency Market'!$BE$10:$BL$178, MATCH($BJ42, 'Currency Market'!$BB$10:$BB$178, 0), MATCH($N42, 'Currency Market'!$BE$9:$BL$9, 0)), ""))</f>
        <v/>
      </c>
      <c r="BN42" s="68" t="str">
        <f t="shared" si="24"/>
        <v/>
      </c>
      <c r="BO42" s="57" t="str">
        <f t="shared" si="28"/>
        <v/>
      </c>
      <c r="BP42" s="58" t="str">
        <f t="shared" si="28"/>
        <v/>
      </c>
      <c r="BQ42" s="58" t="str">
        <f t="shared" si="28"/>
        <v/>
      </c>
      <c r="BR42" s="58" t="str">
        <f t="shared" si="28"/>
        <v/>
      </c>
      <c r="BS42" s="58" t="str">
        <f t="shared" si="28"/>
        <v/>
      </c>
      <c r="BT42" s="58" t="str">
        <f t="shared" si="28"/>
        <v/>
      </c>
      <c r="BU42" s="58" t="str">
        <f t="shared" si="28"/>
        <v/>
      </c>
      <c r="BV42" s="59" t="str">
        <f t="shared" si="28"/>
        <v/>
      </c>
      <c r="BX42" s="7" t="str">
        <f ca="1">IFERROR(INDEX('Currency Market'!$BX$10:$BX$178, MATCH($BJ42, 'Currency Market'!$BB$10:$BB$178, 0)), "")</f>
        <v/>
      </c>
      <c r="BZ42" s="65" t="str">
        <f t="shared" si="25"/>
        <v/>
      </c>
    </row>
    <row r="43" spans="1:78" x14ac:dyDescent="0.55000000000000004">
      <c r="A43" s="11"/>
      <c r="B43" s="175" t="str">
        <f t="shared" si="19"/>
        <v/>
      </c>
      <c r="C43" s="176"/>
      <c r="D43" s="176"/>
      <c r="E43" s="176"/>
      <c r="F43" s="269"/>
      <c r="G43" s="270"/>
      <c r="H43" s="271"/>
      <c r="I43" s="271"/>
      <c r="J43" s="271"/>
      <c r="K43" s="271"/>
      <c r="L43" s="271"/>
      <c r="M43" s="271"/>
      <c r="N43" s="270"/>
      <c r="O43" s="270"/>
      <c r="P43" s="272" t="str">
        <f t="shared" si="20"/>
        <v/>
      </c>
      <c r="Q43" s="267"/>
      <c r="R43" s="267"/>
      <c r="S43" s="267"/>
      <c r="T43" s="267"/>
      <c r="U43" s="267"/>
      <c r="V43" s="267" t="str">
        <f t="shared" si="14"/>
        <v/>
      </c>
      <c r="W43" s="267"/>
      <c r="X43" s="267"/>
      <c r="Y43" s="267"/>
      <c r="Z43" s="267"/>
      <c r="AA43" s="267" t="str">
        <f t="shared" si="21"/>
        <v/>
      </c>
      <c r="AB43" s="267"/>
      <c r="AC43" s="267"/>
      <c r="AD43" s="267"/>
      <c r="AE43" s="267"/>
      <c r="AF43" s="267"/>
      <c r="AG43" s="269"/>
      <c r="AH43" s="270"/>
      <c r="AI43" s="270"/>
      <c r="AJ43" s="270"/>
      <c r="AK43" s="270"/>
      <c r="AL43" s="273"/>
      <c r="AM43" s="11"/>
      <c r="AN43" s="175" t="str">
        <f t="shared" si="22"/>
        <v/>
      </c>
      <c r="AO43" s="176"/>
      <c r="AP43" s="267" t="str">
        <f t="shared" si="15"/>
        <v/>
      </c>
      <c r="AQ43" s="267"/>
      <c r="AR43" s="267"/>
      <c r="AS43" s="267"/>
      <c r="AT43" s="267"/>
      <c r="AU43" s="267"/>
      <c r="AV43" s="265" t="str">
        <f t="shared" si="23"/>
        <v/>
      </c>
      <c r="AW43" s="266"/>
      <c r="AX43" s="267" t="str">
        <f t="shared" si="16"/>
        <v/>
      </c>
      <c r="AY43" s="267"/>
      <c r="AZ43" s="267"/>
      <c r="BA43" s="267"/>
      <c r="BB43" s="267"/>
      <c r="BC43" s="268"/>
      <c r="BD43" s="11"/>
      <c r="BF43" s="7" t="str">
        <f t="shared" si="26"/>
        <v/>
      </c>
      <c r="BJ43" s="45" t="str">
        <f t="shared" ca="1" si="17"/>
        <v>20/09/2021 08:00</v>
      </c>
      <c r="BK43" s="44" t="str">
        <f>IF($F43="", "", IFERROR(INDEX('Currency Market'!$BE$10:$BL$178, MATCH($BJ43, 'Currency Market'!$BB$10:$BB$178, 0), MATCH($F43, 'Currency Market'!$BE$9:$BL$9, 0)), ""))</f>
        <v/>
      </c>
      <c r="BL43" s="43" t="str">
        <f>IF($F43="", "", IFERROR(INDEX('Currency Market'!$BE$10:$BL$178, MATCH($BJ43, 'Currency Market'!$BB$10:$BB$178, 0), MATCH($N43, 'Currency Market'!$BE$9:$BL$9, 0)), ""))</f>
        <v/>
      </c>
      <c r="BN43" s="68" t="str">
        <f t="shared" si="24"/>
        <v/>
      </c>
      <c r="BO43" s="57" t="str">
        <f t="shared" ref="BO43:BV52" si="29">IF($B43=$BF$4, IF($F43=BO$2, $H43*-1, IF($N43=BO$2, $AA43, "")), "")</f>
        <v/>
      </c>
      <c r="BP43" s="58" t="str">
        <f t="shared" si="29"/>
        <v/>
      </c>
      <c r="BQ43" s="58" t="str">
        <f t="shared" si="29"/>
        <v/>
      </c>
      <c r="BR43" s="58" t="str">
        <f t="shared" si="29"/>
        <v/>
      </c>
      <c r="BS43" s="58" t="str">
        <f t="shared" si="29"/>
        <v/>
      </c>
      <c r="BT43" s="58" t="str">
        <f t="shared" si="29"/>
        <v/>
      </c>
      <c r="BU43" s="58" t="str">
        <f t="shared" si="29"/>
        <v/>
      </c>
      <c r="BV43" s="59" t="str">
        <f t="shared" si="29"/>
        <v/>
      </c>
      <c r="BX43" s="7" t="str">
        <f ca="1">IFERROR(INDEX('Currency Market'!$BX$10:$BX$178, MATCH($BJ43, 'Currency Market'!$BB$10:$BB$178, 0)), "")</f>
        <v/>
      </c>
      <c r="BZ43" s="65" t="str">
        <f t="shared" si="25"/>
        <v/>
      </c>
    </row>
    <row r="44" spans="1:78" x14ac:dyDescent="0.55000000000000004">
      <c r="A44" s="11"/>
      <c r="B44" s="175" t="str">
        <f t="shared" si="19"/>
        <v/>
      </c>
      <c r="C44" s="176"/>
      <c r="D44" s="176"/>
      <c r="E44" s="176"/>
      <c r="F44" s="269"/>
      <c r="G44" s="270"/>
      <c r="H44" s="271"/>
      <c r="I44" s="271"/>
      <c r="J44" s="271"/>
      <c r="K44" s="271"/>
      <c r="L44" s="271"/>
      <c r="M44" s="271"/>
      <c r="N44" s="270"/>
      <c r="O44" s="270"/>
      <c r="P44" s="272" t="str">
        <f t="shared" si="20"/>
        <v/>
      </c>
      <c r="Q44" s="267"/>
      <c r="R44" s="267"/>
      <c r="S44" s="267"/>
      <c r="T44" s="267"/>
      <c r="U44" s="267"/>
      <c r="V44" s="267" t="str">
        <f t="shared" si="14"/>
        <v/>
      </c>
      <c r="W44" s="267"/>
      <c r="X44" s="267"/>
      <c r="Y44" s="267"/>
      <c r="Z44" s="267"/>
      <c r="AA44" s="267" t="str">
        <f t="shared" si="21"/>
        <v/>
      </c>
      <c r="AB44" s="267"/>
      <c r="AC44" s="267"/>
      <c r="AD44" s="267"/>
      <c r="AE44" s="267"/>
      <c r="AF44" s="267"/>
      <c r="AG44" s="269"/>
      <c r="AH44" s="270"/>
      <c r="AI44" s="270"/>
      <c r="AJ44" s="270"/>
      <c r="AK44" s="270"/>
      <c r="AL44" s="273"/>
      <c r="AM44" s="11"/>
      <c r="AN44" s="175" t="str">
        <f t="shared" si="22"/>
        <v/>
      </c>
      <c r="AO44" s="176"/>
      <c r="AP44" s="267" t="str">
        <f t="shared" si="15"/>
        <v/>
      </c>
      <c r="AQ44" s="267"/>
      <c r="AR44" s="267"/>
      <c r="AS44" s="267"/>
      <c r="AT44" s="267"/>
      <c r="AU44" s="267"/>
      <c r="AV44" s="265" t="str">
        <f t="shared" si="23"/>
        <v/>
      </c>
      <c r="AW44" s="266"/>
      <c r="AX44" s="267" t="str">
        <f t="shared" si="16"/>
        <v/>
      </c>
      <c r="AY44" s="267"/>
      <c r="AZ44" s="267"/>
      <c r="BA44" s="267"/>
      <c r="BB44" s="267"/>
      <c r="BC44" s="268"/>
      <c r="BD44" s="11"/>
      <c r="BF44" s="7" t="str">
        <f t="shared" si="26"/>
        <v/>
      </c>
      <c r="BJ44" s="45" t="str">
        <f t="shared" ca="1" si="17"/>
        <v>20/09/2021 08:00</v>
      </c>
      <c r="BK44" s="44" t="str">
        <f>IF($F44="", "", IFERROR(INDEX('Currency Market'!$BE$10:$BL$178, MATCH($BJ44, 'Currency Market'!$BB$10:$BB$178, 0), MATCH($F44, 'Currency Market'!$BE$9:$BL$9, 0)), ""))</f>
        <v/>
      </c>
      <c r="BL44" s="43" t="str">
        <f>IF($F44="", "", IFERROR(INDEX('Currency Market'!$BE$10:$BL$178, MATCH($BJ44, 'Currency Market'!$BB$10:$BB$178, 0), MATCH($N44, 'Currency Market'!$BE$9:$BL$9, 0)), ""))</f>
        <v/>
      </c>
      <c r="BN44" s="68" t="str">
        <f t="shared" si="24"/>
        <v/>
      </c>
      <c r="BO44" s="57" t="str">
        <f t="shared" si="29"/>
        <v/>
      </c>
      <c r="BP44" s="58" t="str">
        <f t="shared" si="29"/>
        <v/>
      </c>
      <c r="BQ44" s="58" t="str">
        <f t="shared" si="29"/>
        <v/>
      </c>
      <c r="BR44" s="58" t="str">
        <f t="shared" si="29"/>
        <v/>
      </c>
      <c r="BS44" s="58" t="str">
        <f t="shared" si="29"/>
        <v/>
      </c>
      <c r="BT44" s="58" t="str">
        <f t="shared" si="29"/>
        <v/>
      </c>
      <c r="BU44" s="58" t="str">
        <f t="shared" si="29"/>
        <v/>
      </c>
      <c r="BV44" s="59" t="str">
        <f t="shared" si="29"/>
        <v/>
      </c>
      <c r="BX44" s="7" t="str">
        <f ca="1">IFERROR(INDEX('Currency Market'!$BX$10:$BX$178, MATCH($BJ44, 'Currency Market'!$BB$10:$BB$178, 0)), "")</f>
        <v/>
      </c>
      <c r="BZ44" s="65" t="str">
        <f t="shared" si="25"/>
        <v/>
      </c>
    </row>
    <row r="45" spans="1:78" x14ac:dyDescent="0.55000000000000004">
      <c r="A45" s="11"/>
      <c r="B45" s="175" t="str">
        <f t="shared" si="19"/>
        <v/>
      </c>
      <c r="C45" s="176"/>
      <c r="D45" s="176"/>
      <c r="E45" s="176"/>
      <c r="F45" s="269"/>
      <c r="G45" s="270"/>
      <c r="H45" s="271"/>
      <c r="I45" s="271"/>
      <c r="J45" s="271"/>
      <c r="K45" s="271"/>
      <c r="L45" s="271"/>
      <c r="M45" s="271"/>
      <c r="N45" s="270"/>
      <c r="O45" s="270"/>
      <c r="P45" s="272" t="str">
        <f t="shared" si="20"/>
        <v/>
      </c>
      <c r="Q45" s="267"/>
      <c r="R45" s="267"/>
      <c r="S45" s="267"/>
      <c r="T45" s="267"/>
      <c r="U45" s="267"/>
      <c r="V45" s="267" t="str">
        <f t="shared" si="14"/>
        <v/>
      </c>
      <c r="W45" s="267"/>
      <c r="X45" s="267"/>
      <c r="Y45" s="267"/>
      <c r="Z45" s="267"/>
      <c r="AA45" s="267" t="str">
        <f t="shared" si="21"/>
        <v/>
      </c>
      <c r="AB45" s="267"/>
      <c r="AC45" s="267"/>
      <c r="AD45" s="267"/>
      <c r="AE45" s="267"/>
      <c r="AF45" s="267"/>
      <c r="AG45" s="269"/>
      <c r="AH45" s="270"/>
      <c r="AI45" s="270"/>
      <c r="AJ45" s="270"/>
      <c r="AK45" s="270"/>
      <c r="AL45" s="273"/>
      <c r="AM45" s="11"/>
      <c r="AN45" s="175" t="str">
        <f t="shared" si="22"/>
        <v/>
      </c>
      <c r="AO45" s="176"/>
      <c r="AP45" s="267" t="str">
        <f t="shared" si="15"/>
        <v/>
      </c>
      <c r="AQ45" s="267"/>
      <c r="AR45" s="267"/>
      <c r="AS45" s="267"/>
      <c r="AT45" s="267"/>
      <c r="AU45" s="267"/>
      <c r="AV45" s="265" t="str">
        <f t="shared" si="23"/>
        <v/>
      </c>
      <c r="AW45" s="266"/>
      <c r="AX45" s="267" t="str">
        <f t="shared" si="16"/>
        <v/>
      </c>
      <c r="AY45" s="267"/>
      <c r="AZ45" s="267"/>
      <c r="BA45" s="267"/>
      <c r="BB45" s="267"/>
      <c r="BC45" s="268"/>
      <c r="BD45" s="11"/>
      <c r="BF45" s="7" t="str">
        <f t="shared" si="26"/>
        <v/>
      </c>
      <c r="BJ45" s="45" t="str">
        <f t="shared" ca="1" si="17"/>
        <v>20/09/2021 08:00</v>
      </c>
      <c r="BK45" s="44" t="str">
        <f>IF($F45="", "", IFERROR(INDEX('Currency Market'!$BE$10:$BL$178, MATCH($BJ45, 'Currency Market'!$BB$10:$BB$178, 0), MATCH($F45, 'Currency Market'!$BE$9:$BL$9, 0)), ""))</f>
        <v/>
      </c>
      <c r="BL45" s="43" t="str">
        <f>IF($F45="", "", IFERROR(INDEX('Currency Market'!$BE$10:$BL$178, MATCH($BJ45, 'Currency Market'!$BB$10:$BB$178, 0), MATCH($N45, 'Currency Market'!$BE$9:$BL$9, 0)), ""))</f>
        <v/>
      </c>
      <c r="BN45" s="68" t="str">
        <f t="shared" si="24"/>
        <v/>
      </c>
      <c r="BO45" s="57" t="str">
        <f t="shared" si="29"/>
        <v/>
      </c>
      <c r="BP45" s="58" t="str">
        <f t="shared" si="29"/>
        <v/>
      </c>
      <c r="BQ45" s="58" t="str">
        <f t="shared" si="29"/>
        <v/>
      </c>
      <c r="BR45" s="58" t="str">
        <f t="shared" si="29"/>
        <v/>
      </c>
      <c r="BS45" s="58" t="str">
        <f t="shared" si="29"/>
        <v/>
      </c>
      <c r="BT45" s="58" t="str">
        <f t="shared" si="29"/>
        <v/>
      </c>
      <c r="BU45" s="58" t="str">
        <f t="shared" si="29"/>
        <v/>
      </c>
      <c r="BV45" s="59" t="str">
        <f t="shared" si="29"/>
        <v/>
      </c>
      <c r="BX45" s="7" t="str">
        <f ca="1">IFERROR(INDEX('Currency Market'!$BX$10:$BX$178, MATCH($BJ45, 'Currency Market'!$BB$10:$BB$178, 0)), "")</f>
        <v/>
      </c>
      <c r="BZ45" s="65" t="str">
        <f t="shared" si="25"/>
        <v/>
      </c>
    </row>
    <row r="46" spans="1:78" x14ac:dyDescent="0.55000000000000004">
      <c r="A46" s="11"/>
      <c r="B46" s="175" t="str">
        <f t="shared" si="19"/>
        <v/>
      </c>
      <c r="C46" s="176"/>
      <c r="D46" s="176"/>
      <c r="E46" s="176"/>
      <c r="F46" s="269"/>
      <c r="G46" s="270"/>
      <c r="H46" s="271"/>
      <c r="I46" s="271"/>
      <c r="J46" s="271"/>
      <c r="K46" s="271"/>
      <c r="L46" s="271"/>
      <c r="M46" s="271"/>
      <c r="N46" s="270"/>
      <c r="O46" s="270"/>
      <c r="P46" s="272" t="str">
        <f t="shared" si="20"/>
        <v/>
      </c>
      <c r="Q46" s="267"/>
      <c r="R46" s="267"/>
      <c r="S46" s="267"/>
      <c r="T46" s="267"/>
      <c r="U46" s="267"/>
      <c r="V46" s="267" t="str">
        <f t="shared" si="14"/>
        <v/>
      </c>
      <c r="W46" s="267"/>
      <c r="X46" s="267"/>
      <c r="Y46" s="267"/>
      <c r="Z46" s="267"/>
      <c r="AA46" s="267" t="str">
        <f t="shared" si="21"/>
        <v/>
      </c>
      <c r="AB46" s="267"/>
      <c r="AC46" s="267"/>
      <c r="AD46" s="267"/>
      <c r="AE46" s="267"/>
      <c r="AF46" s="267"/>
      <c r="AG46" s="269"/>
      <c r="AH46" s="270"/>
      <c r="AI46" s="270"/>
      <c r="AJ46" s="270"/>
      <c r="AK46" s="270"/>
      <c r="AL46" s="273"/>
      <c r="AM46" s="11"/>
      <c r="AN46" s="175" t="str">
        <f t="shared" si="22"/>
        <v/>
      </c>
      <c r="AO46" s="176"/>
      <c r="AP46" s="267" t="str">
        <f t="shared" si="15"/>
        <v/>
      </c>
      <c r="AQ46" s="267"/>
      <c r="AR46" s="267"/>
      <c r="AS46" s="267"/>
      <c r="AT46" s="267"/>
      <c r="AU46" s="267"/>
      <c r="AV46" s="265" t="str">
        <f t="shared" si="23"/>
        <v/>
      </c>
      <c r="AW46" s="266"/>
      <c r="AX46" s="267" t="str">
        <f t="shared" si="16"/>
        <v/>
      </c>
      <c r="AY46" s="267"/>
      <c r="AZ46" s="267"/>
      <c r="BA46" s="267"/>
      <c r="BB46" s="267"/>
      <c r="BC46" s="268"/>
      <c r="BD46" s="11"/>
      <c r="BF46" s="7" t="str">
        <f t="shared" si="26"/>
        <v/>
      </c>
      <c r="BJ46" s="45" t="str">
        <f t="shared" ca="1" si="17"/>
        <v>20/09/2021 08:00</v>
      </c>
      <c r="BK46" s="44" t="str">
        <f>IF($F46="", "", IFERROR(INDEX('Currency Market'!$BE$10:$BL$178, MATCH($BJ46, 'Currency Market'!$BB$10:$BB$178, 0), MATCH($F46, 'Currency Market'!$BE$9:$BL$9, 0)), ""))</f>
        <v/>
      </c>
      <c r="BL46" s="43" t="str">
        <f>IF($F46="", "", IFERROR(INDEX('Currency Market'!$BE$10:$BL$178, MATCH($BJ46, 'Currency Market'!$BB$10:$BB$178, 0), MATCH($N46, 'Currency Market'!$BE$9:$BL$9, 0)), ""))</f>
        <v/>
      </c>
      <c r="BN46" s="68" t="str">
        <f t="shared" si="24"/>
        <v/>
      </c>
      <c r="BO46" s="57" t="str">
        <f t="shared" si="29"/>
        <v/>
      </c>
      <c r="BP46" s="58" t="str">
        <f t="shared" si="29"/>
        <v/>
      </c>
      <c r="BQ46" s="58" t="str">
        <f t="shared" si="29"/>
        <v/>
      </c>
      <c r="BR46" s="58" t="str">
        <f t="shared" si="29"/>
        <v/>
      </c>
      <c r="BS46" s="58" t="str">
        <f t="shared" si="29"/>
        <v/>
      </c>
      <c r="BT46" s="58" t="str">
        <f t="shared" si="29"/>
        <v/>
      </c>
      <c r="BU46" s="58" t="str">
        <f t="shared" si="29"/>
        <v/>
      </c>
      <c r="BV46" s="59" t="str">
        <f t="shared" si="29"/>
        <v/>
      </c>
      <c r="BX46" s="7" t="str">
        <f ca="1">IFERROR(INDEX('Currency Market'!$BX$10:$BX$178, MATCH($BJ46, 'Currency Market'!$BB$10:$BB$178, 0)), "")</f>
        <v/>
      </c>
      <c r="BZ46" s="65" t="str">
        <f t="shared" si="25"/>
        <v/>
      </c>
    </row>
    <row r="47" spans="1:78" x14ac:dyDescent="0.55000000000000004">
      <c r="A47" s="11"/>
      <c r="B47" s="175" t="str">
        <f t="shared" si="19"/>
        <v/>
      </c>
      <c r="C47" s="176"/>
      <c r="D47" s="176"/>
      <c r="E47" s="176"/>
      <c r="F47" s="269"/>
      <c r="G47" s="270"/>
      <c r="H47" s="271"/>
      <c r="I47" s="271"/>
      <c r="J47" s="271"/>
      <c r="K47" s="271"/>
      <c r="L47" s="271"/>
      <c r="M47" s="271"/>
      <c r="N47" s="270"/>
      <c r="O47" s="270"/>
      <c r="P47" s="272" t="str">
        <f t="shared" si="20"/>
        <v/>
      </c>
      <c r="Q47" s="267"/>
      <c r="R47" s="267"/>
      <c r="S47" s="267"/>
      <c r="T47" s="267"/>
      <c r="U47" s="267"/>
      <c r="V47" s="267" t="str">
        <f t="shared" si="14"/>
        <v/>
      </c>
      <c r="W47" s="267"/>
      <c r="X47" s="267"/>
      <c r="Y47" s="267"/>
      <c r="Z47" s="267"/>
      <c r="AA47" s="267" t="str">
        <f t="shared" si="21"/>
        <v/>
      </c>
      <c r="AB47" s="267"/>
      <c r="AC47" s="267"/>
      <c r="AD47" s="267"/>
      <c r="AE47" s="267"/>
      <c r="AF47" s="267"/>
      <c r="AG47" s="269"/>
      <c r="AH47" s="270"/>
      <c r="AI47" s="270"/>
      <c r="AJ47" s="270"/>
      <c r="AK47" s="270"/>
      <c r="AL47" s="273"/>
      <c r="AM47" s="11"/>
      <c r="AN47" s="175" t="str">
        <f t="shared" si="22"/>
        <v/>
      </c>
      <c r="AO47" s="176"/>
      <c r="AP47" s="267" t="str">
        <f t="shared" si="15"/>
        <v/>
      </c>
      <c r="AQ47" s="267"/>
      <c r="AR47" s="267"/>
      <c r="AS47" s="267"/>
      <c r="AT47" s="267"/>
      <c r="AU47" s="267"/>
      <c r="AV47" s="265" t="str">
        <f t="shared" si="23"/>
        <v/>
      </c>
      <c r="AW47" s="266"/>
      <c r="AX47" s="267" t="str">
        <f t="shared" si="16"/>
        <v/>
      </c>
      <c r="AY47" s="267"/>
      <c r="AZ47" s="267"/>
      <c r="BA47" s="267"/>
      <c r="BB47" s="267"/>
      <c r="BC47" s="268"/>
      <c r="BD47" s="11"/>
      <c r="BF47" s="7" t="str">
        <f t="shared" si="26"/>
        <v/>
      </c>
      <c r="BJ47" s="45" t="str">
        <f t="shared" ca="1" si="17"/>
        <v>20/09/2021 08:00</v>
      </c>
      <c r="BK47" s="44" t="str">
        <f>IF($F47="", "", IFERROR(INDEX('Currency Market'!$BE$10:$BL$178, MATCH($BJ47, 'Currency Market'!$BB$10:$BB$178, 0), MATCH($F47, 'Currency Market'!$BE$9:$BL$9, 0)), ""))</f>
        <v/>
      </c>
      <c r="BL47" s="43" t="str">
        <f>IF($F47="", "", IFERROR(INDEX('Currency Market'!$BE$10:$BL$178, MATCH($BJ47, 'Currency Market'!$BB$10:$BB$178, 0), MATCH($N47, 'Currency Market'!$BE$9:$BL$9, 0)), ""))</f>
        <v/>
      </c>
      <c r="BN47" s="68" t="str">
        <f t="shared" si="24"/>
        <v/>
      </c>
      <c r="BO47" s="57" t="str">
        <f t="shared" si="29"/>
        <v/>
      </c>
      <c r="BP47" s="58" t="str">
        <f t="shared" si="29"/>
        <v/>
      </c>
      <c r="BQ47" s="58" t="str">
        <f t="shared" si="29"/>
        <v/>
      </c>
      <c r="BR47" s="58" t="str">
        <f t="shared" si="29"/>
        <v/>
      </c>
      <c r="BS47" s="58" t="str">
        <f t="shared" si="29"/>
        <v/>
      </c>
      <c r="BT47" s="58" t="str">
        <f t="shared" si="29"/>
        <v/>
      </c>
      <c r="BU47" s="58" t="str">
        <f t="shared" si="29"/>
        <v/>
      </c>
      <c r="BV47" s="59" t="str">
        <f t="shared" si="29"/>
        <v/>
      </c>
      <c r="BX47" s="7" t="str">
        <f ca="1">IFERROR(INDEX('Currency Market'!$BX$10:$BX$178, MATCH($BJ47, 'Currency Market'!$BB$10:$BB$178, 0)), "")</f>
        <v/>
      </c>
      <c r="BZ47" s="65" t="str">
        <f t="shared" si="25"/>
        <v/>
      </c>
    </row>
    <row r="48" spans="1:78" x14ac:dyDescent="0.55000000000000004">
      <c r="A48" s="11"/>
      <c r="B48" s="175" t="str">
        <f t="shared" si="19"/>
        <v/>
      </c>
      <c r="C48" s="176"/>
      <c r="D48" s="176"/>
      <c r="E48" s="176"/>
      <c r="F48" s="269"/>
      <c r="G48" s="270"/>
      <c r="H48" s="271"/>
      <c r="I48" s="271"/>
      <c r="J48" s="271"/>
      <c r="K48" s="271"/>
      <c r="L48" s="271"/>
      <c r="M48" s="271"/>
      <c r="N48" s="270"/>
      <c r="O48" s="270"/>
      <c r="P48" s="272" t="str">
        <f t="shared" si="20"/>
        <v/>
      </c>
      <c r="Q48" s="267"/>
      <c r="R48" s="267"/>
      <c r="S48" s="267"/>
      <c r="T48" s="267"/>
      <c r="U48" s="267"/>
      <c r="V48" s="267" t="str">
        <f t="shared" si="14"/>
        <v/>
      </c>
      <c r="W48" s="267"/>
      <c r="X48" s="267"/>
      <c r="Y48" s="267"/>
      <c r="Z48" s="267"/>
      <c r="AA48" s="267" t="str">
        <f t="shared" si="21"/>
        <v/>
      </c>
      <c r="AB48" s="267"/>
      <c r="AC48" s="267"/>
      <c r="AD48" s="267"/>
      <c r="AE48" s="267"/>
      <c r="AF48" s="267"/>
      <c r="AG48" s="269"/>
      <c r="AH48" s="270"/>
      <c r="AI48" s="270"/>
      <c r="AJ48" s="270"/>
      <c r="AK48" s="270"/>
      <c r="AL48" s="273"/>
      <c r="AM48" s="11"/>
      <c r="AN48" s="175" t="str">
        <f t="shared" si="22"/>
        <v/>
      </c>
      <c r="AO48" s="176"/>
      <c r="AP48" s="267" t="str">
        <f t="shared" si="15"/>
        <v/>
      </c>
      <c r="AQ48" s="267"/>
      <c r="AR48" s="267"/>
      <c r="AS48" s="267"/>
      <c r="AT48" s="267"/>
      <c r="AU48" s="267"/>
      <c r="AV48" s="265" t="str">
        <f t="shared" si="23"/>
        <v/>
      </c>
      <c r="AW48" s="266"/>
      <c r="AX48" s="267" t="str">
        <f t="shared" si="16"/>
        <v/>
      </c>
      <c r="AY48" s="267"/>
      <c r="AZ48" s="267"/>
      <c r="BA48" s="267"/>
      <c r="BB48" s="267"/>
      <c r="BC48" s="268"/>
      <c r="BD48" s="11"/>
      <c r="BF48" s="7" t="str">
        <f t="shared" si="26"/>
        <v/>
      </c>
      <c r="BJ48" s="45" t="str">
        <f t="shared" ca="1" si="17"/>
        <v>20/09/2021 08:00</v>
      </c>
      <c r="BK48" s="44" t="str">
        <f>IF($F48="", "", IFERROR(INDEX('Currency Market'!$BE$10:$BL$178, MATCH($BJ48, 'Currency Market'!$BB$10:$BB$178, 0), MATCH($F48, 'Currency Market'!$BE$9:$BL$9, 0)), ""))</f>
        <v/>
      </c>
      <c r="BL48" s="43" t="str">
        <f>IF($F48="", "", IFERROR(INDEX('Currency Market'!$BE$10:$BL$178, MATCH($BJ48, 'Currency Market'!$BB$10:$BB$178, 0), MATCH($N48, 'Currency Market'!$BE$9:$BL$9, 0)), ""))</f>
        <v/>
      </c>
      <c r="BN48" s="68" t="str">
        <f t="shared" si="24"/>
        <v/>
      </c>
      <c r="BO48" s="57" t="str">
        <f t="shared" si="29"/>
        <v/>
      </c>
      <c r="BP48" s="58" t="str">
        <f t="shared" si="29"/>
        <v/>
      </c>
      <c r="BQ48" s="58" t="str">
        <f t="shared" si="29"/>
        <v/>
      </c>
      <c r="BR48" s="58" t="str">
        <f t="shared" si="29"/>
        <v/>
      </c>
      <c r="BS48" s="58" t="str">
        <f t="shared" si="29"/>
        <v/>
      </c>
      <c r="BT48" s="58" t="str">
        <f t="shared" si="29"/>
        <v/>
      </c>
      <c r="BU48" s="58" t="str">
        <f t="shared" si="29"/>
        <v/>
      </c>
      <c r="BV48" s="59" t="str">
        <f t="shared" si="29"/>
        <v/>
      </c>
      <c r="BX48" s="7" t="str">
        <f ca="1">IFERROR(INDEX('Currency Market'!$BX$10:$BX$178, MATCH($BJ48, 'Currency Market'!$BB$10:$BB$178, 0)), "")</f>
        <v/>
      </c>
      <c r="BZ48" s="65" t="str">
        <f t="shared" si="25"/>
        <v/>
      </c>
    </row>
    <row r="49" spans="1:78" x14ac:dyDescent="0.55000000000000004">
      <c r="A49" s="11"/>
      <c r="B49" s="175" t="str">
        <f t="shared" si="19"/>
        <v/>
      </c>
      <c r="C49" s="176"/>
      <c r="D49" s="176"/>
      <c r="E49" s="176"/>
      <c r="F49" s="269"/>
      <c r="G49" s="270"/>
      <c r="H49" s="271"/>
      <c r="I49" s="271"/>
      <c r="J49" s="271"/>
      <c r="K49" s="271"/>
      <c r="L49" s="271"/>
      <c r="M49" s="271"/>
      <c r="N49" s="270"/>
      <c r="O49" s="270"/>
      <c r="P49" s="272" t="str">
        <f t="shared" si="20"/>
        <v/>
      </c>
      <c r="Q49" s="267"/>
      <c r="R49" s="267"/>
      <c r="S49" s="267"/>
      <c r="T49" s="267"/>
      <c r="U49" s="267"/>
      <c r="V49" s="267" t="str">
        <f t="shared" si="14"/>
        <v/>
      </c>
      <c r="W49" s="267"/>
      <c r="X49" s="267"/>
      <c r="Y49" s="267"/>
      <c r="Z49" s="267"/>
      <c r="AA49" s="267" t="str">
        <f t="shared" si="21"/>
        <v/>
      </c>
      <c r="AB49" s="267"/>
      <c r="AC49" s="267"/>
      <c r="AD49" s="267"/>
      <c r="AE49" s="267"/>
      <c r="AF49" s="267"/>
      <c r="AG49" s="269"/>
      <c r="AH49" s="270"/>
      <c r="AI49" s="270"/>
      <c r="AJ49" s="270"/>
      <c r="AK49" s="270"/>
      <c r="AL49" s="273"/>
      <c r="AM49" s="11"/>
      <c r="AN49" s="175" t="str">
        <f t="shared" si="22"/>
        <v/>
      </c>
      <c r="AO49" s="176"/>
      <c r="AP49" s="267" t="str">
        <f t="shared" si="15"/>
        <v/>
      </c>
      <c r="AQ49" s="267"/>
      <c r="AR49" s="267"/>
      <c r="AS49" s="267"/>
      <c r="AT49" s="267"/>
      <c r="AU49" s="267"/>
      <c r="AV49" s="265" t="str">
        <f t="shared" si="23"/>
        <v/>
      </c>
      <c r="AW49" s="266"/>
      <c r="AX49" s="267" t="str">
        <f t="shared" si="16"/>
        <v/>
      </c>
      <c r="AY49" s="267"/>
      <c r="AZ49" s="267"/>
      <c r="BA49" s="267"/>
      <c r="BB49" s="267"/>
      <c r="BC49" s="268"/>
      <c r="BD49" s="11"/>
      <c r="BF49" s="7" t="str">
        <f t="shared" si="26"/>
        <v/>
      </c>
      <c r="BJ49" s="45" t="str">
        <f t="shared" ca="1" si="17"/>
        <v>20/09/2021 08:00</v>
      </c>
      <c r="BK49" s="44" t="str">
        <f>IF($F49="", "", IFERROR(INDEX('Currency Market'!$BE$10:$BL$178, MATCH($BJ49, 'Currency Market'!$BB$10:$BB$178, 0), MATCH($F49, 'Currency Market'!$BE$9:$BL$9, 0)), ""))</f>
        <v/>
      </c>
      <c r="BL49" s="43" t="str">
        <f>IF($F49="", "", IFERROR(INDEX('Currency Market'!$BE$10:$BL$178, MATCH($BJ49, 'Currency Market'!$BB$10:$BB$178, 0), MATCH($N49, 'Currency Market'!$BE$9:$BL$9, 0)), ""))</f>
        <v/>
      </c>
      <c r="BN49" s="68" t="str">
        <f t="shared" si="24"/>
        <v/>
      </c>
      <c r="BO49" s="57" t="str">
        <f t="shared" si="29"/>
        <v/>
      </c>
      <c r="BP49" s="58" t="str">
        <f t="shared" si="29"/>
        <v/>
      </c>
      <c r="BQ49" s="58" t="str">
        <f t="shared" si="29"/>
        <v/>
      </c>
      <c r="BR49" s="58" t="str">
        <f t="shared" si="29"/>
        <v/>
      </c>
      <c r="BS49" s="58" t="str">
        <f t="shared" si="29"/>
        <v/>
      </c>
      <c r="BT49" s="58" t="str">
        <f t="shared" si="29"/>
        <v/>
      </c>
      <c r="BU49" s="58" t="str">
        <f t="shared" si="29"/>
        <v/>
      </c>
      <c r="BV49" s="59" t="str">
        <f t="shared" si="29"/>
        <v/>
      </c>
      <c r="BX49" s="7" t="str">
        <f ca="1">IFERROR(INDEX('Currency Market'!$BX$10:$BX$178, MATCH($BJ49, 'Currency Market'!$BB$10:$BB$178, 0)), "")</f>
        <v/>
      </c>
      <c r="BZ49" s="65" t="str">
        <f t="shared" si="25"/>
        <v/>
      </c>
    </row>
    <row r="50" spans="1:78" x14ac:dyDescent="0.55000000000000004">
      <c r="A50" s="11"/>
      <c r="B50" s="175" t="str">
        <f t="shared" si="19"/>
        <v/>
      </c>
      <c r="C50" s="176"/>
      <c r="D50" s="176"/>
      <c r="E50" s="176"/>
      <c r="F50" s="269"/>
      <c r="G50" s="270"/>
      <c r="H50" s="271"/>
      <c r="I50" s="271"/>
      <c r="J50" s="271"/>
      <c r="K50" s="271"/>
      <c r="L50" s="271"/>
      <c r="M50" s="271"/>
      <c r="N50" s="270"/>
      <c r="O50" s="270"/>
      <c r="P50" s="272" t="str">
        <f t="shared" si="20"/>
        <v/>
      </c>
      <c r="Q50" s="267"/>
      <c r="R50" s="267"/>
      <c r="S50" s="267"/>
      <c r="T50" s="267"/>
      <c r="U50" s="267"/>
      <c r="V50" s="267" t="str">
        <f t="shared" si="14"/>
        <v/>
      </c>
      <c r="W50" s="267"/>
      <c r="X50" s="267"/>
      <c r="Y50" s="267"/>
      <c r="Z50" s="267"/>
      <c r="AA50" s="267" t="str">
        <f t="shared" si="21"/>
        <v/>
      </c>
      <c r="AB50" s="267"/>
      <c r="AC50" s="267"/>
      <c r="AD50" s="267"/>
      <c r="AE50" s="267"/>
      <c r="AF50" s="267"/>
      <c r="AG50" s="269"/>
      <c r="AH50" s="270"/>
      <c r="AI50" s="270"/>
      <c r="AJ50" s="270"/>
      <c r="AK50" s="270"/>
      <c r="AL50" s="273"/>
      <c r="AM50" s="11"/>
      <c r="AN50" s="175" t="str">
        <f t="shared" si="22"/>
        <v/>
      </c>
      <c r="AO50" s="176"/>
      <c r="AP50" s="267" t="str">
        <f t="shared" si="15"/>
        <v/>
      </c>
      <c r="AQ50" s="267"/>
      <c r="AR50" s="267"/>
      <c r="AS50" s="267"/>
      <c r="AT50" s="267"/>
      <c r="AU50" s="267"/>
      <c r="AV50" s="265" t="str">
        <f t="shared" si="23"/>
        <v/>
      </c>
      <c r="AW50" s="266"/>
      <c r="AX50" s="267" t="str">
        <f t="shared" si="16"/>
        <v/>
      </c>
      <c r="AY50" s="267"/>
      <c r="AZ50" s="267"/>
      <c r="BA50" s="267"/>
      <c r="BB50" s="267"/>
      <c r="BC50" s="268"/>
      <c r="BD50" s="11"/>
      <c r="BF50" s="7" t="str">
        <f t="shared" si="26"/>
        <v/>
      </c>
      <c r="BJ50" s="45" t="str">
        <f t="shared" ca="1" si="17"/>
        <v>20/09/2021 08:00</v>
      </c>
      <c r="BK50" s="44" t="str">
        <f>IF($F50="", "", IFERROR(INDEX('Currency Market'!$BE$10:$BL$178, MATCH($BJ50, 'Currency Market'!$BB$10:$BB$178, 0), MATCH($F50, 'Currency Market'!$BE$9:$BL$9, 0)), ""))</f>
        <v/>
      </c>
      <c r="BL50" s="43" t="str">
        <f>IF($F50="", "", IFERROR(INDEX('Currency Market'!$BE$10:$BL$178, MATCH($BJ50, 'Currency Market'!$BB$10:$BB$178, 0), MATCH($N50, 'Currency Market'!$BE$9:$BL$9, 0)), ""))</f>
        <v/>
      </c>
      <c r="BN50" s="68" t="str">
        <f t="shared" si="24"/>
        <v/>
      </c>
      <c r="BO50" s="57" t="str">
        <f t="shared" si="29"/>
        <v/>
      </c>
      <c r="BP50" s="58" t="str">
        <f t="shared" si="29"/>
        <v/>
      </c>
      <c r="BQ50" s="58" t="str">
        <f t="shared" si="29"/>
        <v/>
      </c>
      <c r="BR50" s="58" t="str">
        <f t="shared" si="29"/>
        <v/>
      </c>
      <c r="BS50" s="58" t="str">
        <f t="shared" si="29"/>
        <v/>
      </c>
      <c r="BT50" s="58" t="str">
        <f t="shared" si="29"/>
        <v/>
      </c>
      <c r="BU50" s="58" t="str">
        <f t="shared" si="29"/>
        <v/>
      </c>
      <c r="BV50" s="59" t="str">
        <f t="shared" si="29"/>
        <v/>
      </c>
      <c r="BX50" s="7" t="str">
        <f ca="1">IFERROR(INDEX('Currency Market'!$BX$10:$BX$178, MATCH($BJ50, 'Currency Market'!$BB$10:$BB$178, 0)), "")</f>
        <v/>
      </c>
      <c r="BZ50" s="65" t="str">
        <f t="shared" si="25"/>
        <v/>
      </c>
    </row>
    <row r="51" spans="1:78" x14ac:dyDescent="0.55000000000000004">
      <c r="A51" s="11"/>
      <c r="B51" s="175" t="str">
        <f t="shared" si="19"/>
        <v/>
      </c>
      <c r="C51" s="176"/>
      <c r="D51" s="176"/>
      <c r="E51" s="176"/>
      <c r="F51" s="269"/>
      <c r="G51" s="270"/>
      <c r="H51" s="271"/>
      <c r="I51" s="271"/>
      <c r="J51" s="271"/>
      <c r="K51" s="271"/>
      <c r="L51" s="271"/>
      <c r="M51" s="271"/>
      <c r="N51" s="270"/>
      <c r="O51" s="270"/>
      <c r="P51" s="272" t="str">
        <f t="shared" si="20"/>
        <v/>
      </c>
      <c r="Q51" s="267"/>
      <c r="R51" s="267"/>
      <c r="S51" s="267"/>
      <c r="T51" s="267"/>
      <c r="U51" s="267"/>
      <c r="V51" s="267" t="str">
        <f t="shared" si="14"/>
        <v/>
      </c>
      <c r="W51" s="267"/>
      <c r="X51" s="267"/>
      <c r="Y51" s="267"/>
      <c r="Z51" s="267"/>
      <c r="AA51" s="267" t="str">
        <f t="shared" si="21"/>
        <v/>
      </c>
      <c r="AB51" s="267"/>
      <c r="AC51" s="267"/>
      <c r="AD51" s="267"/>
      <c r="AE51" s="267"/>
      <c r="AF51" s="267"/>
      <c r="AG51" s="269"/>
      <c r="AH51" s="270"/>
      <c r="AI51" s="270"/>
      <c r="AJ51" s="270"/>
      <c r="AK51" s="270"/>
      <c r="AL51" s="273"/>
      <c r="AM51" s="11"/>
      <c r="AN51" s="175" t="str">
        <f t="shared" si="22"/>
        <v/>
      </c>
      <c r="AO51" s="176"/>
      <c r="AP51" s="267" t="str">
        <f t="shared" si="15"/>
        <v/>
      </c>
      <c r="AQ51" s="267"/>
      <c r="AR51" s="267"/>
      <c r="AS51" s="267"/>
      <c r="AT51" s="267"/>
      <c r="AU51" s="267"/>
      <c r="AV51" s="265" t="str">
        <f t="shared" si="23"/>
        <v/>
      </c>
      <c r="AW51" s="266"/>
      <c r="AX51" s="267" t="str">
        <f t="shared" si="16"/>
        <v/>
      </c>
      <c r="AY51" s="267"/>
      <c r="AZ51" s="267"/>
      <c r="BA51" s="267"/>
      <c r="BB51" s="267"/>
      <c r="BC51" s="268"/>
      <c r="BD51" s="11"/>
      <c r="BF51" s="7" t="str">
        <f t="shared" si="26"/>
        <v/>
      </c>
      <c r="BJ51" s="45" t="str">
        <f t="shared" ca="1" si="17"/>
        <v>20/09/2021 08:00</v>
      </c>
      <c r="BK51" s="44" t="str">
        <f>IF($F51="", "", IFERROR(INDEX('Currency Market'!$BE$10:$BL$178, MATCH($BJ51, 'Currency Market'!$BB$10:$BB$178, 0), MATCH($F51, 'Currency Market'!$BE$9:$BL$9, 0)), ""))</f>
        <v/>
      </c>
      <c r="BL51" s="43" t="str">
        <f>IF($F51="", "", IFERROR(INDEX('Currency Market'!$BE$10:$BL$178, MATCH($BJ51, 'Currency Market'!$BB$10:$BB$178, 0), MATCH($N51, 'Currency Market'!$BE$9:$BL$9, 0)), ""))</f>
        <v/>
      </c>
      <c r="BN51" s="68" t="str">
        <f t="shared" si="24"/>
        <v/>
      </c>
      <c r="BO51" s="57" t="str">
        <f t="shared" si="29"/>
        <v/>
      </c>
      <c r="BP51" s="58" t="str">
        <f t="shared" si="29"/>
        <v/>
      </c>
      <c r="BQ51" s="58" t="str">
        <f t="shared" si="29"/>
        <v/>
      </c>
      <c r="BR51" s="58" t="str">
        <f t="shared" si="29"/>
        <v/>
      </c>
      <c r="BS51" s="58" t="str">
        <f t="shared" si="29"/>
        <v/>
      </c>
      <c r="BT51" s="58" t="str">
        <f t="shared" si="29"/>
        <v/>
      </c>
      <c r="BU51" s="58" t="str">
        <f t="shared" si="29"/>
        <v/>
      </c>
      <c r="BV51" s="59" t="str">
        <f t="shared" si="29"/>
        <v/>
      </c>
      <c r="BX51" s="7" t="str">
        <f ca="1">IFERROR(INDEX('Currency Market'!$BX$10:$BX$178, MATCH($BJ51, 'Currency Market'!$BB$10:$BB$178, 0)), "")</f>
        <v/>
      </c>
      <c r="BZ51" s="65" t="str">
        <f t="shared" si="25"/>
        <v/>
      </c>
    </row>
    <row r="52" spans="1:78" x14ac:dyDescent="0.55000000000000004">
      <c r="A52" s="11"/>
      <c r="B52" s="175" t="str">
        <f t="shared" si="19"/>
        <v/>
      </c>
      <c r="C52" s="176"/>
      <c r="D52" s="176"/>
      <c r="E52" s="176"/>
      <c r="F52" s="269"/>
      <c r="G52" s="270"/>
      <c r="H52" s="271"/>
      <c r="I52" s="271"/>
      <c r="J52" s="271"/>
      <c r="K52" s="271"/>
      <c r="L52" s="271"/>
      <c r="M52" s="271"/>
      <c r="N52" s="270"/>
      <c r="O52" s="270"/>
      <c r="P52" s="272" t="str">
        <f t="shared" si="20"/>
        <v/>
      </c>
      <c r="Q52" s="267"/>
      <c r="R52" s="267"/>
      <c r="S52" s="267"/>
      <c r="T52" s="267"/>
      <c r="U52" s="267"/>
      <c r="V52" s="267" t="str">
        <f t="shared" si="14"/>
        <v/>
      </c>
      <c r="W52" s="267"/>
      <c r="X52" s="267"/>
      <c r="Y52" s="267"/>
      <c r="Z52" s="267"/>
      <c r="AA52" s="267" t="str">
        <f t="shared" si="21"/>
        <v/>
      </c>
      <c r="AB52" s="267"/>
      <c r="AC52" s="267"/>
      <c r="AD52" s="267"/>
      <c r="AE52" s="267"/>
      <c r="AF52" s="267"/>
      <c r="AG52" s="269"/>
      <c r="AH52" s="270"/>
      <c r="AI52" s="270"/>
      <c r="AJ52" s="270"/>
      <c r="AK52" s="270"/>
      <c r="AL52" s="273"/>
      <c r="AM52" s="11"/>
      <c r="AN52" s="175" t="str">
        <f t="shared" si="22"/>
        <v/>
      </c>
      <c r="AO52" s="176"/>
      <c r="AP52" s="267" t="str">
        <f t="shared" si="15"/>
        <v/>
      </c>
      <c r="AQ52" s="267"/>
      <c r="AR52" s="267"/>
      <c r="AS52" s="267"/>
      <c r="AT52" s="267"/>
      <c r="AU52" s="267"/>
      <c r="AV52" s="265" t="str">
        <f t="shared" si="23"/>
        <v/>
      </c>
      <c r="AW52" s="266"/>
      <c r="AX52" s="267" t="str">
        <f t="shared" si="16"/>
        <v/>
      </c>
      <c r="AY52" s="267"/>
      <c r="AZ52" s="267"/>
      <c r="BA52" s="267"/>
      <c r="BB52" s="267"/>
      <c r="BC52" s="268"/>
      <c r="BD52" s="11"/>
      <c r="BF52" s="7" t="str">
        <f t="shared" si="26"/>
        <v/>
      </c>
      <c r="BJ52" s="45" t="str">
        <f t="shared" ca="1" si="17"/>
        <v>20/09/2021 08:00</v>
      </c>
      <c r="BK52" s="44" t="str">
        <f>IF($F52="", "", IFERROR(INDEX('Currency Market'!$BE$10:$BL$178, MATCH($BJ52, 'Currency Market'!$BB$10:$BB$178, 0), MATCH($F52, 'Currency Market'!$BE$9:$BL$9, 0)), ""))</f>
        <v/>
      </c>
      <c r="BL52" s="43" t="str">
        <f>IF($F52="", "", IFERROR(INDEX('Currency Market'!$BE$10:$BL$178, MATCH($BJ52, 'Currency Market'!$BB$10:$BB$178, 0), MATCH($N52, 'Currency Market'!$BE$9:$BL$9, 0)), ""))</f>
        <v/>
      </c>
      <c r="BN52" s="68" t="str">
        <f t="shared" si="24"/>
        <v/>
      </c>
      <c r="BO52" s="57" t="str">
        <f t="shared" si="29"/>
        <v/>
      </c>
      <c r="BP52" s="58" t="str">
        <f t="shared" si="29"/>
        <v/>
      </c>
      <c r="BQ52" s="58" t="str">
        <f t="shared" si="29"/>
        <v/>
      </c>
      <c r="BR52" s="58" t="str">
        <f t="shared" si="29"/>
        <v/>
      </c>
      <c r="BS52" s="58" t="str">
        <f t="shared" si="29"/>
        <v/>
      </c>
      <c r="BT52" s="58" t="str">
        <f t="shared" si="29"/>
        <v/>
      </c>
      <c r="BU52" s="58" t="str">
        <f t="shared" si="29"/>
        <v/>
      </c>
      <c r="BV52" s="59" t="str">
        <f t="shared" si="29"/>
        <v/>
      </c>
      <c r="BX52" s="7" t="str">
        <f ca="1">IFERROR(INDEX('Currency Market'!$BX$10:$BX$178, MATCH($BJ52, 'Currency Market'!$BB$10:$BB$178, 0)), "")</f>
        <v/>
      </c>
      <c r="BZ52" s="65" t="str">
        <f t="shared" si="25"/>
        <v/>
      </c>
    </row>
    <row r="53" spans="1:78" x14ac:dyDescent="0.55000000000000004">
      <c r="A53" s="11"/>
      <c r="B53" s="175" t="str">
        <f t="shared" si="19"/>
        <v/>
      </c>
      <c r="C53" s="176"/>
      <c r="D53" s="176"/>
      <c r="E53" s="176"/>
      <c r="F53" s="269"/>
      <c r="G53" s="270"/>
      <c r="H53" s="271"/>
      <c r="I53" s="271"/>
      <c r="J53" s="271"/>
      <c r="K53" s="271"/>
      <c r="L53" s="271"/>
      <c r="M53" s="271"/>
      <c r="N53" s="270"/>
      <c r="O53" s="270"/>
      <c r="P53" s="272" t="str">
        <f t="shared" si="20"/>
        <v/>
      </c>
      <c r="Q53" s="267"/>
      <c r="R53" s="267"/>
      <c r="S53" s="267"/>
      <c r="T53" s="267"/>
      <c r="U53" s="267"/>
      <c r="V53" s="267" t="str">
        <f t="shared" si="14"/>
        <v/>
      </c>
      <c r="W53" s="267"/>
      <c r="X53" s="267"/>
      <c r="Y53" s="267"/>
      <c r="Z53" s="267"/>
      <c r="AA53" s="267" t="str">
        <f t="shared" si="21"/>
        <v/>
      </c>
      <c r="AB53" s="267"/>
      <c r="AC53" s="267"/>
      <c r="AD53" s="267"/>
      <c r="AE53" s="267"/>
      <c r="AF53" s="267"/>
      <c r="AG53" s="269"/>
      <c r="AH53" s="270"/>
      <c r="AI53" s="270"/>
      <c r="AJ53" s="270"/>
      <c r="AK53" s="270"/>
      <c r="AL53" s="273"/>
      <c r="AM53" s="11"/>
      <c r="AN53" s="175" t="str">
        <f t="shared" si="22"/>
        <v/>
      </c>
      <c r="AO53" s="176"/>
      <c r="AP53" s="267" t="str">
        <f t="shared" si="15"/>
        <v/>
      </c>
      <c r="AQ53" s="267"/>
      <c r="AR53" s="267"/>
      <c r="AS53" s="267"/>
      <c r="AT53" s="267"/>
      <c r="AU53" s="267"/>
      <c r="AV53" s="265" t="str">
        <f t="shared" si="23"/>
        <v/>
      </c>
      <c r="AW53" s="266"/>
      <c r="AX53" s="267" t="str">
        <f t="shared" si="16"/>
        <v/>
      </c>
      <c r="AY53" s="267"/>
      <c r="AZ53" s="267"/>
      <c r="BA53" s="267"/>
      <c r="BB53" s="267"/>
      <c r="BC53" s="268"/>
      <c r="BD53" s="11"/>
      <c r="BF53" s="7" t="str">
        <f t="shared" si="26"/>
        <v/>
      </c>
      <c r="BJ53" s="45" t="str">
        <f t="shared" ca="1" si="17"/>
        <v>20/09/2021 08:00</v>
      </c>
      <c r="BK53" s="44" t="str">
        <f>IF($F53="", "", IFERROR(INDEX('Currency Market'!$BE$10:$BL$178, MATCH($BJ53, 'Currency Market'!$BB$10:$BB$178, 0), MATCH($F53, 'Currency Market'!$BE$9:$BL$9, 0)), ""))</f>
        <v/>
      </c>
      <c r="BL53" s="43" t="str">
        <f>IF($F53="", "", IFERROR(INDEX('Currency Market'!$BE$10:$BL$178, MATCH($BJ53, 'Currency Market'!$BB$10:$BB$178, 0), MATCH($N53, 'Currency Market'!$BE$9:$BL$9, 0)), ""))</f>
        <v/>
      </c>
      <c r="BN53" s="68" t="str">
        <f t="shared" si="24"/>
        <v/>
      </c>
      <c r="BO53" s="57" t="str">
        <f t="shared" ref="BO53:BV62" si="30">IF($B53=$BF$4, IF($F53=BO$2, $H53*-1, IF($N53=BO$2, $AA53, "")), "")</f>
        <v/>
      </c>
      <c r="BP53" s="58" t="str">
        <f t="shared" si="30"/>
        <v/>
      </c>
      <c r="BQ53" s="58" t="str">
        <f t="shared" si="30"/>
        <v/>
      </c>
      <c r="BR53" s="58" t="str">
        <f t="shared" si="30"/>
        <v/>
      </c>
      <c r="BS53" s="58" t="str">
        <f t="shared" si="30"/>
        <v/>
      </c>
      <c r="BT53" s="58" t="str">
        <f t="shared" si="30"/>
        <v/>
      </c>
      <c r="BU53" s="58" t="str">
        <f t="shared" si="30"/>
        <v/>
      </c>
      <c r="BV53" s="59" t="str">
        <f t="shared" si="30"/>
        <v/>
      </c>
      <c r="BX53" s="7" t="str">
        <f ca="1">IFERROR(INDEX('Currency Market'!$BX$10:$BX$178, MATCH($BJ53, 'Currency Market'!$BB$10:$BB$178, 0)), "")</f>
        <v/>
      </c>
      <c r="BZ53" s="65" t="str">
        <f t="shared" si="25"/>
        <v/>
      </c>
    </row>
    <row r="54" spans="1:78" x14ac:dyDescent="0.55000000000000004">
      <c r="A54" s="11"/>
      <c r="B54" s="175" t="str">
        <f t="shared" si="19"/>
        <v/>
      </c>
      <c r="C54" s="176"/>
      <c r="D54" s="176"/>
      <c r="E54" s="176"/>
      <c r="F54" s="269"/>
      <c r="G54" s="270"/>
      <c r="H54" s="271"/>
      <c r="I54" s="271"/>
      <c r="J54" s="271"/>
      <c r="K54" s="271"/>
      <c r="L54" s="271"/>
      <c r="M54" s="271"/>
      <c r="N54" s="270"/>
      <c r="O54" s="270"/>
      <c r="P54" s="272" t="str">
        <f t="shared" si="20"/>
        <v/>
      </c>
      <c r="Q54" s="267"/>
      <c r="R54" s="267"/>
      <c r="S54" s="267"/>
      <c r="T54" s="267"/>
      <c r="U54" s="267"/>
      <c r="V54" s="267" t="str">
        <f t="shared" si="14"/>
        <v/>
      </c>
      <c r="W54" s="267"/>
      <c r="X54" s="267"/>
      <c r="Y54" s="267"/>
      <c r="Z54" s="267"/>
      <c r="AA54" s="267" t="str">
        <f t="shared" si="21"/>
        <v/>
      </c>
      <c r="AB54" s="267"/>
      <c r="AC54" s="267"/>
      <c r="AD54" s="267"/>
      <c r="AE54" s="267"/>
      <c r="AF54" s="267"/>
      <c r="AG54" s="269"/>
      <c r="AH54" s="270"/>
      <c r="AI54" s="270"/>
      <c r="AJ54" s="270"/>
      <c r="AK54" s="270"/>
      <c r="AL54" s="273"/>
      <c r="AM54" s="11"/>
      <c r="AN54" s="175" t="str">
        <f t="shared" si="22"/>
        <v/>
      </c>
      <c r="AO54" s="176"/>
      <c r="AP54" s="267" t="str">
        <f t="shared" si="15"/>
        <v/>
      </c>
      <c r="AQ54" s="267"/>
      <c r="AR54" s="267"/>
      <c r="AS54" s="267"/>
      <c r="AT54" s="267"/>
      <c r="AU54" s="267"/>
      <c r="AV54" s="265" t="str">
        <f t="shared" si="23"/>
        <v/>
      </c>
      <c r="AW54" s="266"/>
      <c r="AX54" s="267" t="str">
        <f t="shared" si="16"/>
        <v/>
      </c>
      <c r="AY54" s="267"/>
      <c r="AZ54" s="267"/>
      <c r="BA54" s="267"/>
      <c r="BB54" s="267"/>
      <c r="BC54" s="268"/>
      <c r="BD54" s="11"/>
      <c r="BF54" s="7" t="str">
        <f t="shared" si="26"/>
        <v/>
      </c>
      <c r="BJ54" s="45" t="str">
        <f t="shared" ca="1" si="17"/>
        <v>20/09/2021 08:00</v>
      </c>
      <c r="BK54" s="44" t="str">
        <f>IF($F54="", "", IFERROR(INDEX('Currency Market'!$BE$10:$BL$178, MATCH($BJ54, 'Currency Market'!$BB$10:$BB$178, 0), MATCH($F54, 'Currency Market'!$BE$9:$BL$9, 0)), ""))</f>
        <v/>
      </c>
      <c r="BL54" s="43" t="str">
        <f>IF($F54="", "", IFERROR(INDEX('Currency Market'!$BE$10:$BL$178, MATCH($BJ54, 'Currency Market'!$BB$10:$BB$178, 0), MATCH($N54, 'Currency Market'!$BE$9:$BL$9, 0)), ""))</f>
        <v/>
      </c>
      <c r="BN54" s="68" t="str">
        <f t="shared" si="24"/>
        <v/>
      </c>
      <c r="BO54" s="57" t="str">
        <f t="shared" si="30"/>
        <v/>
      </c>
      <c r="BP54" s="58" t="str">
        <f t="shared" si="30"/>
        <v/>
      </c>
      <c r="BQ54" s="58" t="str">
        <f t="shared" si="30"/>
        <v/>
      </c>
      <c r="BR54" s="58" t="str">
        <f t="shared" si="30"/>
        <v/>
      </c>
      <c r="BS54" s="58" t="str">
        <f t="shared" si="30"/>
        <v/>
      </c>
      <c r="BT54" s="58" t="str">
        <f t="shared" si="30"/>
        <v/>
      </c>
      <c r="BU54" s="58" t="str">
        <f t="shared" si="30"/>
        <v/>
      </c>
      <c r="BV54" s="59" t="str">
        <f t="shared" si="30"/>
        <v/>
      </c>
      <c r="BX54" s="7" t="str">
        <f ca="1">IFERROR(INDEX('Currency Market'!$BX$10:$BX$178, MATCH($BJ54, 'Currency Market'!$BB$10:$BB$178, 0)), "")</f>
        <v/>
      </c>
      <c r="BZ54" s="65" t="str">
        <f t="shared" si="25"/>
        <v/>
      </c>
    </row>
    <row r="55" spans="1:78" x14ac:dyDescent="0.55000000000000004">
      <c r="A55" s="11"/>
      <c r="B55" s="175" t="str">
        <f t="shared" si="19"/>
        <v/>
      </c>
      <c r="C55" s="176"/>
      <c r="D55" s="176"/>
      <c r="E55" s="176"/>
      <c r="F55" s="269"/>
      <c r="G55" s="270"/>
      <c r="H55" s="271"/>
      <c r="I55" s="271"/>
      <c r="J55" s="271"/>
      <c r="K55" s="271"/>
      <c r="L55" s="271"/>
      <c r="M55" s="271"/>
      <c r="N55" s="270"/>
      <c r="O55" s="270"/>
      <c r="P55" s="272" t="str">
        <f t="shared" si="20"/>
        <v/>
      </c>
      <c r="Q55" s="267"/>
      <c r="R55" s="267"/>
      <c r="S55" s="267"/>
      <c r="T55" s="267"/>
      <c r="U55" s="267"/>
      <c r="V55" s="267" t="str">
        <f t="shared" si="14"/>
        <v/>
      </c>
      <c r="W55" s="267"/>
      <c r="X55" s="267"/>
      <c r="Y55" s="267"/>
      <c r="Z55" s="267"/>
      <c r="AA55" s="267" t="str">
        <f t="shared" si="21"/>
        <v/>
      </c>
      <c r="AB55" s="267"/>
      <c r="AC55" s="267"/>
      <c r="AD55" s="267"/>
      <c r="AE55" s="267"/>
      <c r="AF55" s="267"/>
      <c r="AG55" s="269"/>
      <c r="AH55" s="270"/>
      <c r="AI55" s="270"/>
      <c r="AJ55" s="270"/>
      <c r="AK55" s="270"/>
      <c r="AL55" s="273"/>
      <c r="AM55" s="11"/>
      <c r="AN55" s="175" t="str">
        <f t="shared" si="22"/>
        <v/>
      </c>
      <c r="AO55" s="176"/>
      <c r="AP55" s="267" t="str">
        <f t="shared" si="15"/>
        <v/>
      </c>
      <c r="AQ55" s="267"/>
      <c r="AR55" s="267"/>
      <c r="AS55" s="267"/>
      <c r="AT55" s="267"/>
      <c r="AU55" s="267"/>
      <c r="AV55" s="265" t="str">
        <f t="shared" si="23"/>
        <v/>
      </c>
      <c r="AW55" s="266"/>
      <c r="AX55" s="267" t="str">
        <f t="shared" si="16"/>
        <v/>
      </c>
      <c r="AY55" s="267"/>
      <c r="AZ55" s="267"/>
      <c r="BA55" s="267"/>
      <c r="BB55" s="267"/>
      <c r="BC55" s="268"/>
      <c r="BD55" s="11"/>
      <c r="BF55" s="7" t="str">
        <f t="shared" si="26"/>
        <v/>
      </c>
      <c r="BJ55" s="45" t="str">
        <f t="shared" ca="1" si="17"/>
        <v>20/09/2021 08:00</v>
      </c>
      <c r="BK55" s="44" t="str">
        <f>IF($F55="", "", IFERROR(INDEX('Currency Market'!$BE$10:$BL$178, MATCH($BJ55, 'Currency Market'!$BB$10:$BB$178, 0), MATCH($F55, 'Currency Market'!$BE$9:$BL$9, 0)), ""))</f>
        <v/>
      </c>
      <c r="BL55" s="43" t="str">
        <f>IF($F55="", "", IFERROR(INDEX('Currency Market'!$BE$10:$BL$178, MATCH($BJ55, 'Currency Market'!$BB$10:$BB$178, 0), MATCH($N55, 'Currency Market'!$BE$9:$BL$9, 0)), ""))</f>
        <v/>
      </c>
      <c r="BN55" s="68" t="str">
        <f t="shared" si="24"/>
        <v/>
      </c>
      <c r="BO55" s="57" t="str">
        <f t="shared" si="30"/>
        <v/>
      </c>
      <c r="BP55" s="58" t="str">
        <f t="shared" si="30"/>
        <v/>
      </c>
      <c r="BQ55" s="58" t="str">
        <f t="shared" si="30"/>
        <v/>
      </c>
      <c r="BR55" s="58" t="str">
        <f t="shared" si="30"/>
        <v/>
      </c>
      <c r="BS55" s="58" t="str">
        <f t="shared" si="30"/>
        <v/>
      </c>
      <c r="BT55" s="58" t="str">
        <f t="shared" si="30"/>
        <v/>
      </c>
      <c r="BU55" s="58" t="str">
        <f t="shared" si="30"/>
        <v/>
      </c>
      <c r="BV55" s="59" t="str">
        <f t="shared" si="30"/>
        <v/>
      </c>
      <c r="BX55" s="7" t="str">
        <f ca="1">IFERROR(INDEX('Currency Market'!$BX$10:$BX$178, MATCH($BJ55, 'Currency Market'!$BB$10:$BB$178, 0)), "")</f>
        <v/>
      </c>
      <c r="BZ55" s="65" t="str">
        <f t="shared" si="25"/>
        <v/>
      </c>
    </row>
    <row r="56" spans="1:78" x14ac:dyDescent="0.55000000000000004">
      <c r="A56" s="11"/>
      <c r="B56" s="175" t="str">
        <f t="shared" si="19"/>
        <v/>
      </c>
      <c r="C56" s="176"/>
      <c r="D56" s="176"/>
      <c r="E56" s="176"/>
      <c r="F56" s="269"/>
      <c r="G56" s="270"/>
      <c r="H56" s="271"/>
      <c r="I56" s="271"/>
      <c r="J56" s="271"/>
      <c r="K56" s="271"/>
      <c r="L56" s="271"/>
      <c r="M56" s="271"/>
      <c r="N56" s="270"/>
      <c r="O56" s="270"/>
      <c r="P56" s="272" t="str">
        <f t="shared" si="20"/>
        <v/>
      </c>
      <c r="Q56" s="267"/>
      <c r="R56" s="267"/>
      <c r="S56" s="267"/>
      <c r="T56" s="267"/>
      <c r="U56" s="267"/>
      <c r="V56" s="267" t="str">
        <f t="shared" si="14"/>
        <v/>
      </c>
      <c r="W56" s="267"/>
      <c r="X56" s="267"/>
      <c r="Y56" s="267"/>
      <c r="Z56" s="267"/>
      <c r="AA56" s="267" t="str">
        <f t="shared" si="21"/>
        <v/>
      </c>
      <c r="AB56" s="267"/>
      <c r="AC56" s="267"/>
      <c r="AD56" s="267"/>
      <c r="AE56" s="267"/>
      <c r="AF56" s="267"/>
      <c r="AG56" s="269"/>
      <c r="AH56" s="270"/>
      <c r="AI56" s="270"/>
      <c r="AJ56" s="270"/>
      <c r="AK56" s="270"/>
      <c r="AL56" s="273"/>
      <c r="AM56" s="11"/>
      <c r="AN56" s="175" t="str">
        <f t="shared" si="22"/>
        <v/>
      </c>
      <c r="AO56" s="176"/>
      <c r="AP56" s="267" t="str">
        <f t="shared" si="15"/>
        <v/>
      </c>
      <c r="AQ56" s="267"/>
      <c r="AR56" s="267"/>
      <c r="AS56" s="267"/>
      <c r="AT56" s="267"/>
      <c r="AU56" s="267"/>
      <c r="AV56" s="265" t="str">
        <f t="shared" si="23"/>
        <v/>
      </c>
      <c r="AW56" s="266"/>
      <c r="AX56" s="267" t="str">
        <f t="shared" si="16"/>
        <v/>
      </c>
      <c r="AY56" s="267"/>
      <c r="AZ56" s="267"/>
      <c r="BA56" s="267"/>
      <c r="BB56" s="267"/>
      <c r="BC56" s="268"/>
      <c r="BD56" s="11"/>
      <c r="BF56" s="7" t="str">
        <f t="shared" si="26"/>
        <v/>
      </c>
      <c r="BJ56" s="45" t="str">
        <f t="shared" ca="1" si="17"/>
        <v>20/09/2021 08:00</v>
      </c>
      <c r="BK56" s="44" t="str">
        <f>IF($F56="", "", IFERROR(INDEX('Currency Market'!$BE$10:$BL$178, MATCH($BJ56, 'Currency Market'!$BB$10:$BB$178, 0), MATCH($F56, 'Currency Market'!$BE$9:$BL$9, 0)), ""))</f>
        <v/>
      </c>
      <c r="BL56" s="43" t="str">
        <f>IF($F56="", "", IFERROR(INDEX('Currency Market'!$BE$10:$BL$178, MATCH($BJ56, 'Currency Market'!$BB$10:$BB$178, 0), MATCH($N56, 'Currency Market'!$BE$9:$BL$9, 0)), ""))</f>
        <v/>
      </c>
      <c r="BN56" s="68" t="str">
        <f t="shared" si="24"/>
        <v/>
      </c>
      <c r="BO56" s="57" t="str">
        <f t="shared" si="30"/>
        <v/>
      </c>
      <c r="BP56" s="58" t="str">
        <f t="shared" si="30"/>
        <v/>
      </c>
      <c r="BQ56" s="58" t="str">
        <f t="shared" si="30"/>
        <v/>
      </c>
      <c r="BR56" s="58" t="str">
        <f t="shared" si="30"/>
        <v/>
      </c>
      <c r="BS56" s="58" t="str">
        <f t="shared" si="30"/>
        <v/>
      </c>
      <c r="BT56" s="58" t="str">
        <f t="shared" si="30"/>
        <v/>
      </c>
      <c r="BU56" s="58" t="str">
        <f t="shared" si="30"/>
        <v/>
      </c>
      <c r="BV56" s="59" t="str">
        <f t="shared" si="30"/>
        <v/>
      </c>
      <c r="BX56" s="7" t="str">
        <f ca="1">IFERROR(INDEX('Currency Market'!$BX$10:$BX$178, MATCH($BJ56, 'Currency Market'!$BB$10:$BB$178, 0)), "")</f>
        <v/>
      </c>
      <c r="BZ56" s="65" t="str">
        <f t="shared" si="25"/>
        <v/>
      </c>
    </row>
    <row r="57" spans="1:78" x14ac:dyDescent="0.55000000000000004">
      <c r="A57" s="11"/>
      <c r="B57" s="175" t="str">
        <f t="shared" si="19"/>
        <v/>
      </c>
      <c r="C57" s="176"/>
      <c r="D57" s="176"/>
      <c r="E57" s="176"/>
      <c r="F57" s="269"/>
      <c r="G57" s="270"/>
      <c r="H57" s="271"/>
      <c r="I57" s="271"/>
      <c r="J57" s="271"/>
      <c r="K57" s="271"/>
      <c r="L57" s="271"/>
      <c r="M57" s="271"/>
      <c r="N57" s="270"/>
      <c r="O57" s="270"/>
      <c r="P57" s="272" t="str">
        <f t="shared" si="20"/>
        <v/>
      </c>
      <c r="Q57" s="267"/>
      <c r="R57" s="267"/>
      <c r="S57" s="267"/>
      <c r="T57" s="267"/>
      <c r="U57" s="267"/>
      <c r="V57" s="267" t="str">
        <f t="shared" si="14"/>
        <v/>
      </c>
      <c r="W57" s="267"/>
      <c r="X57" s="267"/>
      <c r="Y57" s="267"/>
      <c r="Z57" s="267"/>
      <c r="AA57" s="267" t="str">
        <f t="shared" si="21"/>
        <v/>
      </c>
      <c r="AB57" s="267"/>
      <c r="AC57" s="267"/>
      <c r="AD57" s="267"/>
      <c r="AE57" s="267"/>
      <c r="AF57" s="267"/>
      <c r="AG57" s="269"/>
      <c r="AH57" s="270"/>
      <c r="AI57" s="270"/>
      <c r="AJ57" s="270"/>
      <c r="AK57" s="270"/>
      <c r="AL57" s="273"/>
      <c r="AM57" s="11"/>
      <c r="AN57" s="175" t="str">
        <f t="shared" si="22"/>
        <v/>
      </c>
      <c r="AO57" s="176"/>
      <c r="AP57" s="267" t="str">
        <f t="shared" si="15"/>
        <v/>
      </c>
      <c r="AQ57" s="267"/>
      <c r="AR57" s="267"/>
      <c r="AS57" s="267"/>
      <c r="AT57" s="267"/>
      <c r="AU57" s="267"/>
      <c r="AV57" s="265" t="str">
        <f t="shared" si="23"/>
        <v/>
      </c>
      <c r="AW57" s="266"/>
      <c r="AX57" s="267" t="str">
        <f t="shared" si="16"/>
        <v/>
      </c>
      <c r="AY57" s="267"/>
      <c r="AZ57" s="267"/>
      <c r="BA57" s="267"/>
      <c r="BB57" s="267"/>
      <c r="BC57" s="268"/>
      <c r="BD57" s="11"/>
      <c r="BF57" s="7" t="str">
        <f t="shared" si="26"/>
        <v/>
      </c>
      <c r="BJ57" s="45" t="str">
        <f t="shared" ca="1" si="17"/>
        <v>20/09/2021 08:00</v>
      </c>
      <c r="BK57" s="44" t="str">
        <f>IF($F57="", "", IFERROR(INDEX('Currency Market'!$BE$10:$BL$178, MATCH($BJ57, 'Currency Market'!$BB$10:$BB$178, 0), MATCH($F57, 'Currency Market'!$BE$9:$BL$9, 0)), ""))</f>
        <v/>
      </c>
      <c r="BL57" s="43" t="str">
        <f>IF($F57="", "", IFERROR(INDEX('Currency Market'!$BE$10:$BL$178, MATCH($BJ57, 'Currency Market'!$BB$10:$BB$178, 0), MATCH($N57, 'Currency Market'!$BE$9:$BL$9, 0)), ""))</f>
        <v/>
      </c>
      <c r="BN57" s="68" t="str">
        <f t="shared" si="24"/>
        <v/>
      </c>
      <c r="BO57" s="57" t="str">
        <f t="shared" si="30"/>
        <v/>
      </c>
      <c r="BP57" s="58" t="str">
        <f t="shared" si="30"/>
        <v/>
      </c>
      <c r="BQ57" s="58" t="str">
        <f t="shared" si="30"/>
        <v/>
      </c>
      <c r="BR57" s="58" t="str">
        <f t="shared" si="30"/>
        <v/>
      </c>
      <c r="BS57" s="58" t="str">
        <f t="shared" si="30"/>
        <v/>
      </c>
      <c r="BT57" s="58" t="str">
        <f t="shared" si="30"/>
        <v/>
      </c>
      <c r="BU57" s="58" t="str">
        <f t="shared" si="30"/>
        <v/>
      </c>
      <c r="BV57" s="59" t="str">
        <f t="shared" si="30"/>
        <v/>
      </c>
      <c r="BX57" s="7" t="str">
        <f ca="1">IFERROR(INDEX('Currency Market'!$BX$10:$BX$178, MATCH($BJ57, 'Currency Market'!$BB$10:$BB$178, 0)), "")</f>
        <v/>
      </c>
      <c r="BZ57" s="65" t="str">
        <f t="shared" si="25"/>
        <v/>
      </c>
    </row>
    <row r="58" spans="1:78" x14ac:dyDescent="0.55000000000000004">
      <c r="A58" s="11"/>
      <c r="B58" s="175" t="str">
        <f t="shared" si="19"/>
        <v/>
      </c>
      <c r="C58" s="176"/>
      <c r="D58" s="176"/>
      <c r="E58" s="176"/>
      <c r="F58" s="269"/>
      <c r="G58" s="270"/>
      <c r="H58" s="271"/>
      <c r="I58" s="271"/>
      <c r="J58" s="271"/>
      <c r="K58" s="271"/>
      <c r="L58" s="271"/>
      <c r="M58" s="271"/>
      <c r="N58" s="270"/>
      <c r="O58" s="270"/>
      <c r="P58" s="272" t="str">
        <f t="shared" si="20"/>
        <v/>
      </c>
      <c r="Q58" s="267"/>
      <c r="R58" s="267"/>
      <c r="S58" s="267"/>
      <c r="T58" s="267"/>
      <c r="U58" s="267"/>
      <c r="V58" s="267" t="str">
        <f t="shared" si="14"/>
        <v/>
      </c>
      <c r="W58" s="267"/>
      <c r="X58" s="267"/>
      <c r="Y58" s="267"/>
      <c r="Z58" s="267"/>
      <c r="AA58" s="267" t="str">
        <f t="shared" si="21"/>
        <v/>
      </c>
      <c r="AB58" s="267"/>
      <c r="AC58" s="267"/>
      <c r="AD58" s="267"/>
      <c r="AE58" s="267"/>
      <c r="AF58" s="267"/>
      <c r="AG58" s="269"/>
      <c r="AH58" s="270"/>
      <c r="AI58" s="270"/>
      <c r="AJ58" s="270"/>
      <c r="AK58" s="270"/>
      <c r="AL58" s="273"/>
      <c r="AM58" s="11"/>
      <c r="AN58" s="175" t="str">
        <f t="shared" si="22"/>
        <v/>
      </c>
      <c r="AO58" s="176"/>
      <c r="AP58" s="267" t="str">
        <f t="shared" si="15"/>
        <v/>
      </c>
      <c r="AQ58" s="267"/>
      <c r="AR58" s="267"/>
      <c r="AS58" s="267"/>
      <c r="AT58" s="267"/>
      <c r="AU58" s="267"/>
      <c r="AV58" s="265" t="str">
        <f t="shared" si="23"/>
        <v/>
      </c>
      <c r="AW58" s="266"/>
      <c r="AX58" s="267" t="str">
        <f t="shared" si="16"/>
        <v/>
      </c>
      <c r="AY58" s="267"/>
      <c r="AZ58" s="267"/>
      <c r="BA58" s="267"/>
      <c r="BB58" s="267"/>
      <c r="BC58" s="268"/>
      <c r="BD58" s="11"/>
      <c r="BF58" s="7" t="str">
        <f t="shared" si="26"/>
        <v/>
      </c>
      <c r="BJ58" s="45" t="str">
        <f t="shared" ca="1" si="17"/>
        <v>20/09/2021 08:00</v>
      </c>
      <c r="BK58" s="44" t="str">
        <f>IF($F58="", "", IFERROR(INDEX('Currency Market'!$BE$10:$BL$178, MATCH($BJ58, 'Currency Market'!$BB$10:$BB$178, 0), MATCH($F58, 'Currency Market'!$BE$9:$BL$9, 0)), ""))</f>
        <v/>
      </c>
      <c r="BL58" s="43" t="str">
        <f>IF($F58="", "", IFERROR(INDEX('Currency Market'!$BE$10:$BL$178, MATCH($BJ58, 'Currency Market'!$BB$10:$BB$178, 0), MATCH($N58, 'Currency Market'!$BE$9:$BL$9, 0)), ""))</f>
        <v/>
      </c>
      <c r="BN58" s="68" t="str">
        <f t="shared" si="24"/>
        <v/>
      </c>
      <c r="BO58" s="57" t="str">
        <f t="shared" si="30"/>
        <v/>
      </c>
      <c r="BP58" s="58" t="str">
        <f t="shared" si="30"/>
        <v/>
      </c>
      <c r="BQ58" s="58" t="str">
        <f t="shared" si="30"/>
        <v/>
      </c>
      <c r="BR58" s="58" t="str">
        <f t="shared" si="30"/>
        <v/>
      </c>
      <c r="BS58" s="58" t="str">
        <f t="shared" si="30"/>
        <v/>
      </c>
      <c r="BT58" s="58" t="str">
        <f t="shared" si="30"/>
        <v/>
      </c>
      <c r="BU58" s="58" t="str">
        <f t="shared" si="30"/>
        <v/>
      </c>
      <c r="BV58" s="59" t="str">
        <f t="shared" si="30"/>
        <v/>
      </c>
      <c r="BX58" s="7" t="str">
        <f ca="1">IFERROR(INDEX('Currency Market'!$BX$10:$BX$178, MATCH($BJ58, 'Currency Market'!$BB$10:$BB$178, 0)), "")</f>
        <v/>
      </c>
      <c r="BZ58" s="65" t="str">
        <f t="shared" si="25"/>
        <v/>
      </c>
    </row>
    <row r="59" spans="1:78" x14ac:dyDescent="0.55000000000000004">
      <c r="A59" s="11"/>
      <c r="B59" s="175" t="str">
        <f t="shared" si="19"/>
        <v/>
      </c>
      <c r="C59" s="176"/>
      <c r="D59" s="176"/>
      <c r="E59" s="176"/>
      <c r="F59" s="269"/>
      <c r="G59" s="270"/>
      <c r="H59" s="271"/>
      <c r="I59" s="271"/>
      <c r="J59" s="271"/>
      <c r="K59" s="271"/>
      <c r="L59" s="271"/>
      <c r="M59" s="271"/>
      <c r="N59" s="270"/>
      <c r="O59" s="270"/>
      <c r="P59" s="272" t="str">
        <f t="shared" si="20"/>
        <v/>
      </c>
      <c r="Q59" s="267"/>
      <c r="R59" s="267"/>
      <c r="S59" s="267"/>
      <c r="T59" s="267"/>
      <c r="U59" s="267"/>
      <c r="V59" s="267" t="str">
        <f t="shared" si="14"/>
        <v/>
      </c>
      <c r="W59" s="267"/>
      <c r="X59" s="267"/>
      <c r="Y59" s="267"/>
      <c r="Z59" s="267"/>
      <c r="AA59" s="267" t="str">
        <f t="shared" si="21"/>
        <v/>
      </c>
      <c r="AB59" s="267"/>
      <c r="AC59" s="267"/>
      <c r="AD59" s="267"/>
      <c r="AE59" s="267"/>
      <c r="AF59" s="267"/>
      <c r="AG59" s="269"/>
      <c r="AH59" s="270"/>
      <c r="AI59" s="270"/>
      <c r="AJ59" s="270"/>
      <c r="AK59" s="270"/>
      <c r="AL59" s="273"/>
      <c r="AM59" s="11"/>
      <c r="AN59" s="175" t="str">
        <f t="shared" si="22"/>
        <v/>
      </c>
      <c r="AO59" s="176"/>
      <c r="AP59" s="267" t="str">
        <f t="shared" si="15"/>
        <v/>
      </c>
      <c r="AQ59" s="267"/>
      <c r="AR59" s="267"/>
      <c r="AS59" s="267"/>
      <c r="AT59" s="267"/>
      <c r="AU59" s="267"/>
      <c r="AV59" s="265" t="str">
        <f t="shared" si="23"/>
        <v/>
      </c>
      <c r="AW59" s="266"/>
      <c r="AX59" s="267" t="str">
        <f t="shared" si="16"/>
        <v/>
      </c>
      <c r="AY59" s="267"/>
      <c r="AZ59" s="267"/>
      <c r="BA59" s="267"/>
      <c r="BB59" s="267"/>
      <c r="BC59" s="268"/>
      <c r="BD59" s="11"/>
      <c r="BF59" s="7" t="str">
        <f t="shared" si="26"/>
        <v/>
      </c>
      <c r="BJ59" s="45" t="str">
        <f t="shared" ca="1" si="17"/>
        <v>20/09/2021 08:00</v>
      </c>
      <c r="BK59" s="44" t="str">
        <f>IF($F59="", "", IFERROR(INDEX('Currency Market'!$BE$10:$BL$178, MATCH($BJ59, 'Currency Market'!$BB$10:$BB$178, 0), MATCH($F59, 'Currency Market'!$BE$9:$BL$9, 0)), ""))</f>
        <v/>
      </c>
      <c r="BL59" s="43" t="str">
        <f>IF($F59="", "", IFERROR(INDEX('Currency Market'!$BE$10:$BL$178, MATCH($BJ59, 'Currency Market'!$BB$10:$BB$178, 0), MATCH($N59, 'Currency Market'!$BE$9:$BL$9, 0)), ""))</f>
        <v/>
      </c>
      <c r="BN59" s="68" t="str">
        <f t="shared" si="24"/>
        <v/>
      </c>
      <c r="BO59" s="57" t="str">
        <f t="shared" si="30"/>
        <v/>
      </c>
      <c r="BP59" s="58" t="str">
        <f t="shared" si="30"/>
        <v/>
      </c>
      <c r="BQ59" s="58" t="str">
        <f t="shared" si="30"/>
        <v/>
      </c>
      <c r="BR59" s="58" t="str">
        <f t="shared" si="30"/>
        <v/>
      </c>
      <c r="BS59" s="58" t="str">
        <f t="shared" si="30"/>
        <v/>
      </c>
      <c r="BT59" s="58" t="str">
        <f t="shared" si="30"/>
        <v/>
      </c>
      <c r="BU59" s="58" t="str">
        <f t="shared" si="30"/>
        <v/>
      </c>
      <c r="BV59" s="59" t="str">
        <f t="shared" si="30"/>
        <v/>
      </c>
      <c r="BX59" s="7" t="str">
        <f ca="1">IFERROR(INDEX('Currency Market'!$BX$10:$BX$178, MATCH($BJ59, 'Currency Market'!$BB$10:$BB$178, 0)), "")</f>
        <v/>
      </c>
      <c r="BZ59" s="65" t="str">
        <f t="shared" si="25"/>
        <v/>
      </c>
    </row>
    <row r="60" spans="1:78" x14ac:dyDescent="0.55000000000000004">
      <c r="A60" s="11"/>
      <c r="B60" s="175" t="str">
        <f t="shared" si="19"/>
        <v/>
      </c>
      <c r="C60" s="176"/>
      <c r="D60" s="176"/>
      <c r="E60" s="176"/>
      <c r="F60" s="269"/>
      <c r="G60" s="270"/>
      <c r="H60" s="271"/>
      <c r="I60" s="271"/>
      <c r="J60" s="271"/>
      <c r="K60" s="271"/>
      <c r="L60" s="271"/>
      <c r="M60" s="271"/>
      <c r="N60" s="270"/>
      <c r="O60" s="270"/>
      <c r="P60" s="272" t="str">
        <f t="shared" si="20"/>
        <v/>
      </c>
      <c r="Q60" s="267"/>
      <c r="R60" s="267"/>
      <c r="S60" s="267"/>
      <c r="T60" s="267"/>
      <c r="U60" s="267"/>
      <c r="V60" s="267" t="str">
        <f t="shared" si="14"/>
        <v/>
      </c>
      <c r="W60" s="267"/>
      <c r="X60" s="267"/>
      <c r="Y60" s="267"/>
      <c r="Z60" s="267"/>
      <c r="AA60" s="267" t="str">
        <f t="shared" si="21"/>
        <v/>
      </c>
      <c r="AB60" s="267"/>
      <c r="AC60" s="267"/>
      <c r="AD60" s="267"/>
      <c r="AE60" s="267"/>
      <c r="AF60" s="267"/>
      <c r="AG60" s="269"/>
      <c r="AH60" s="270"/>
      <c r="AI60" s="270"/>
      <c r="AJ60" s="270"/>
      <c r="AK60" s="270"/>
      <c r="AL60" s="273"/>
      <c r="AM60" s="11"/>
      <c r="AN60" s="175" t="str">
        <f t="shared" si="22"/>
        <v/>
      </c>
      <c r="AO60" s="176"/>
      <c r="AP60" s="267" t="str">
        <f t="shared" si="15"/>
        <v/>
      </c>
      <c r="AQ60" s="267"/>
      <c r="AR60" s="267"/>
      <c r="AS60" s="267"/>
      <c r="AT60" s="267"/>
      <c r="AU60" s="267"/>
      <c r="AV60" s="265" t="str">
        <f t="shared" si="23"/>
        <v/>
      </c>
      <c r="AW60" s="266"/>
      <c r="AX60" s="267" t="str">
        <f t="shared" si="16"/>
        <v/>
      </c>
      <c r="AY60" s="267"/>
      <c r="AZ60" s="267"/>
      <c r="BA60" s="267"/>
      <c r="BB60" s="267"/>
      <c r="BC60" s="268"/>
      <c r="BD60" s="11"/>
      <c r="BF60" s="7" t="str">
        <f t="shared" si="26"/>
        <v/>
      </c>
      <c r="BJ60" s="45" t="str">
        <f t="shared" ca="1" si="17"/>
        <v>20/09/2021 08:00</v>
      </c>
      <c r="BK60" s="44" t="str">
        <f>IF($F60="", "", IFERROR(INDEX('Currency Market'!$BE$10:$BL$178, MATCH($BJ60, 'Currency Market'!$BB$10:$BB$178, 0), MATCH($F60, 'Currency Market'!$BE$9:$BL$9, 0)), ""))</f>
        <v/>
      </c>
      <c r="BL60" s="43" t="str">
        <f>IF($F60="", "", IFERROR(INDEX('Currency Market'!$BE$10:$BL$178, MATCH($BJ60, 'Currency Market'!$BB$10:$BB$178, 0), MATCH($N60, 'Currency Market'!$BE$9:$BL$9, 0)), ""))</f>
        <v/>
      </c>
      <c r="BN60" s="68" t="str">
        <f t="shared" si="24"/>
        <v/>
      </c>
      <c r="BO60" s="57" t="str">
        <f t="shared" si="30"/>
        <v/>
      </c>
      <c r="BP60" s="58" t="str">
        <f t="shared" si="30"/>
        <v/>
      </c>
      <c r="BQ60" s="58" t="str">
        <f t="shared" si="30"/>
        <v/>
      </c>
      <c r="BR60" s="58" t="str">
        <f t="shared" si="30"/>
        <v/>
      </c>
      <c r="BS60" s="58" t="str">
        <f t="shared" si="30"/>
        <v/>
      </c>
      <c r="BT60" s="58" t="str">
        <f t="shared" si="30"/>
        <v/>
      </c>
      <c r="BU60" s="58" t="str">
        <f t="shared" si="30"/>
        <v/>
      </c>
      <c r="BV60" s="59" t="str">
        <f t="shared" si="30"/>
        <v/>
      </c>
      <c r="BX60" s="7" t="str">
        <f ca="1">IFERROR(INDEX('Currency Market'!$BX$10:$BX$178, MATCH($BJ60, 'Currency Market'!$BB$10:$BB$178, 0)), "")</f>
        <v/>
      </c>
      <c r="BZ60" s="65" t="str">
        <f t="shared" si="25"/>
        <v/>
      </c>
    </row>
    <row r="61" spans="1:78" x14ac:dyDescent="0.55000000000000004">
      <c r="A61" s="11"/>
      <c r="B61" s="175" t="str">
        <f t="shared" si="19"/>
        <v/>
      </c>
      <c r="C61" s="176"/>
      <c r="D61" s="176"/>
      <c r="E61" s="176"/>
      <c r="F61" s="269"/>
      <c r="G61" s="270"/>
      <c r="H61" s="271"/>
      <c r="I61" s="271"/>
      <c r="J61" s="271"/>
      <c r="K61" s="271"/>
      <c r="L61" s="271"/>
      <c r="M61" s="271"/>
      <c r="N61" s="270"/>
      <c r="O61" s="270"/>
      <c r="P61" s="272" t="str">
        <f t="shared" si="20"/>
        <v/>
      </c>
      <c r="Q61" s="267"/>
      <c r="R61" s="267"/>
      <c r="S61" s="267"/>
      <c r="T61" s="267"/>
      <c r="U61" s="267"/>
      <c r="V61" s="267" t="str">
        <f t="shared" si="14"/>
        <v/>
      </c>
      <c r="W61" s="267"/>
      <c r="X61" s="267"/>
      <c r="Y61" s="267"/>
      <c r="Z61" s="267"/>
      <c r="AA61" s="267" t="str">
        <f t="shared" si="21"/>
        <v/>
      </c>
      <c r="AB61" s="267"/>
      <c r="AC61" s="267"/>
      <c r="AD61" s="267"/>
      <c r="AE61" s="267"/>
      <c r="AF61" s="267"/>
      <c r="AG61" s="269"/>
      <c r="AH61" s="270"/>
      <c r="AI61" s="270"/>
      <c r="AJ61" s="270"/>
      <c r="AK61" s="270"/>
      <c r="AL61" s="273"/>
      <c r="AM61" s="11"/>
      <c r="AN61" s="175" t="str">
        <f t="shared" si="22"/>
        <v/>
      </c>
      <c r="AO61" s="176"/>
      <c r="AP61" s="267" t="str">
        <f t="shared" si="15"/>
        <v/>
      </c>
      <c r="AQ61" s="267"/>
      <c r="AR61" s="267"/>
      <c r="AS61" s="267"/>
      <c r="AT61" s="267"/>
      <c r="AU61" s="267"/>
      <c r="AV61" s="265" t="str">
        <f t="shared" si="23"/>
        <v/>
      </c>
      <c r="AW61" s="266"/>
      <c r="AX61" s="267" t="str">
        <f t="shared" si="16"/>
        <v/>
      </c>
      <c r="AY61" s="267"/>
      <c r="AZ61" s="267"/>
      <c r="BA61" s="267"/>
      <c r="BB61" s="267"/>
      <c r="BC61" s="268"/>
      <c r="BD61" s="11"/>
      <c r="BF61" s="7" t="str">
        <f t="shared" si="26"/>
        <v/>
      </c>
      <c r="BJ61" s="45" t="str">
        <f t="shared" ca="1" si="17"/>
        <v>20/09/2021 08:00</v>
      </c>
      <c r="BK61" s="44" t="str">
        <f>IF($F61="", "", IFERROR(INDEX('Currency Market'!$BE$10:$BL$178, MATCH($BJ61, 'Currency Market'!$BB$10:$BB$178, 0), MATCH($F61, 'Currency Market'!$BE$9:$BL$9, 0)), ""))</f>
        <v/>
      </c>
      <c r="BL61" s="43" t="str">
        <f>IF($F61="", "", IFERROR(INDEX('Currency Market'!$BE$10:$BL$178, MATCH($BJ61, 'Currency Market'!$BB$10:$BB$178, 0), MATCH($N61, 'Currency Market'!$BE$9:$BL$9, 0)), ""))</f>
        <v/>
      </c>
      <c r="BN61" s="68" t="str">
        <f t="shared" si="24"/>
        <v/>
      </c>
      <c r="BO61" s="57" t="str">
        <f t="shared" si="30"/>
        <v/>
      </c>
      <c r="BP61" s="58" t="str">
        <f t="shared" si="30"/>
        <v/>
      </c>
      <c r="BQ61" s="58" t="str">
        <f t="shared" si="30"/>
        <v/>
      </c>
      <c r="BR61" s="58" t="str">
        <f t="shared" si="30"/>
        <v/>
      </c>
      <c r="BS61" s="58" t="str">
        <f t="shared" si="30"/>
        <v/>
      </c>
      <c r="BT61" s="58" t="str">
        <f t="shared" si="30"/>
        <v/>
      </c>
      <c r="BU61" s="58" t="str">
        <f t="shared" si="30"/>
        <v/>
      </c>
      <c r="BV61" s="59" t="str">
        <f t="shared" si="30"/>
        <v/>
      </c>
      <c r="BX61" s="7" t="str">
        <f ca="1">IFERROR(INDEX('Currency Market'!$BX$10:$BX$178, MATCH($BJ61, 'Currency Market'!$BB$10:$BB$178, 0)), "")</f>
        <v/>
      </c>
      <c r="BZ61" s="65" t="str">
        <f t="shared" si="25"/>
        <v/>
      </c>
    </row>
    <row r="62" spans="1:78" x14ac:dyDescent="0.55000000000000004">
      <c r="A62" s="11"/>
      <c r="B62" s="175" t="str">
        <f t="shared" si="19"/>
        <v/>
      </c>
      <c r="C62" s="176"/>
      <c r="D62" s="176"/>
      <c r="E62" s="176"/>
      <c r="F62" s="269"/>
      <c r="G62" s="270"/>
      <c r="H62" s="271"/>
      <c r="I62" s="271"/>
      <c r="J62" s="271"/>
      <c r="K62" s="271"/>
      <c r="L62" s="271"/>
      <c r="M62" s="271"/>
      <c r="N62" s="270"/>
      <c r="O62" s="270"/>
      <c r="P62" s="272" t="str">
        <f t="shared" si="20"/>
        <v/>
      </c>
      <c r="Q62" s="267"/>
      <c r="R62" s="267"/>
      <c r="S62" s="267"/>
      <c r="T62" s="267"/>
      <c r="U62" s="267"/>
      <c r="V62" s="267" t="str">
        <f t="shared" si="14"/>
        <v/>
      </c>
      <c r="W62" s="267"/>
      <c r="X62" s="267"/>
      <c r="Y62" s="267"/>
      <c r="Z62" s="267"/>
      <c r="AA62" s="267" t="str">
        <f t="shared" si="21"/>
        <v/>
      </c>
      <c r="AB62" s="267"/>
      <c r="AC62" s="267"/>
      <c r="AD62" s="267"/>
      <c r="AE62" s="267"/>
      <c r="AF62" s="267"/>
      <c r="AG62" s="269"/>
      <c r="AH62" s="270"/>
      <c r="AI62" s="270"/>
      <c r="AJ62" s="270"/>
      <c r="AK62" s="270"/>
      <c r="AL62" s="273"/>
      <c r="AM62" s="11"/>
      <c r="AN62" s="175" t="str">
        <f t="shared" si="22"/>
        <v/>
      </c>
      <c r="AO62" s="176"/>
      <c r="AP62" s="267" t="str">
        <f t="shared" si="15"/>
        <v/>
      </c>
      <c r="AQ62" s="267"/>
      <c r="AR62" s="267"/>
      <c r="AS62" s="267"/>
      <c r="AT62" s="267"/>
      <c r="AU62" s="267"/>
      <c r="AV62" s="265" t="str">
        <f t="shared" si="23"/>
        <v/>
      </c>
      <c r="AW62" s="266"/>
      <c r="AX62" s="267" t="str">
        <f t="shared" si="16"/>
        <v/>
      </c>
      <c r="AY62" s="267"/>
      <c r="AZ62" s="267"/>
      <c r="BA62" s="267"/>
      <c r="BB62" s="267"/>
      <c r="BC62" s="268"/>
      <c r="BD62" s="11"/>
      <c r="BF62" s="7" t="str">
        <f t="shared" si="26"/>
        <v/>
      </c>
      <c r="BJ62" s="45" t="str">
        <f t="shared" ca="1" si="17"/>
        <v>20/09/2021 08:00</v>
      </c>
      <c r="BK62" s="44" t="str">
        <f>IF($F62="", "", IFERROR(INDEX('Currency Market'!$BE$10:$BL$178, MATCH($BJ62, 'Currency Market'!$BB$10:$BB$178, 0), MATCH($F62, 'Currency Market'!$BE$9:$BL$9, 0)), ""))</f>
        <v/>
      </c>
      <c r="BL62" s="43" t="str">
        <f>IF($F62="", "", IFERROR(INDEX('Currency Market'!$BE$10:$BL$178, MATCH($BJ62, 'Currency Market'!$BB$10:$BB$178, 0), MATCH($N62, 'Currency Market'!$BE$9:$BL$9, 0)), ""))</f>
        <v/>
      </c>
      <c r="BN62" s="68" t="str">
        <f t="shared" si="24"/>
        <v/>
      </c>
      <c r="BO62" s="57" t="str">
        <f t="shared" si="30"/>
        <v/>
      </c>
      <c r="BP62" s="58" t="str">
        <f t="shared" si="30"/>
        <v/>
      </c>
      <c r="BQ62" s="58" t="str">
        <f t="shared" si="30"/>
        <v/>
      </c>
      <c r="BR62" s="58" t="str">
        <f t="shared" si="30"/>
        <v/>
      </c>
      <c r="BS62" s="58" t="str">
        <f t="shared" si="30"/>
        <v/>
      </c>
      <c r="BT62" s="58" t="str">
        <f t="shared" si="30"/>
        <v/>
      </c>
      <c r="BU62" s="58" t="str">
        <f t="shared" si="30"/>
        <v/>
      </c>
      <c r="BV62" s="59" t="str">
        <f t="shared" si="30"/>
        <v/>
      </c>
      <c r="BX62" s="7" t="str">
        <f ca="1">IFERROR(INDEX('Currency Market'!$BX$10:$BX$178, MATCH($BJ62, 'Currency Market'!$BB$10:$BB$178, 0)), "")</f>
        <v/>
      </c>
      <c r="BZ62" s="65" t="str">
        <f t="shared" si="25"/>
        <v/>
      </c>
    </row>
    <row r="63" spans="1:78" x14ac:dyDescent="0.55000000000000004">
      <c r="A63" s="11"/>
      <c r="B63" s="175" t="str">
        <f t="shared" si="19"/>
        <v/>
      </c>
      <c r="C63" s="176"/>
      <c r="D63" s="176"/>
      <c r="E63" s="176"/>
      <c r="F63" s="269"/>
      <c r="G63" s="270"/>
      <c r="H63" s="271"/>
      <c r="I63" s="271"/>
      <c r="J63" s="271"/>
      <c r="K63" s="271"/>
      <c r="L63" s="271"/>
      <c r="M63" s="271"/>
      <c r="N63" s="270"/>
      <c r="O63" s="270"/>
      <c r="P63" s="272" t="str">
        <f t="shared" si="20"/>
        <v/>
      </c>
      <c r="Q63" s="267"/>
      <c r="R63" s="267"/>
      <c r="S63" s="267"/>
      <c r="T63" s="267"/>
      <c r="U63" s="267"/>
      <c r="V63" s="267" t="str">
        <f t="shared" si="14"/>
        <v/>
      </c>
      <c r="W63" s="267"/>
      <c r="X63" s="267"/>
      <c r="Y63" s="267"/>
      <c r="Z63" s="267"/>
      <c r="AA63" s="267" t="str">
        <f t="shared" si="21"/>
        <v/>
      </c>
      <c r="AB63" s="267"/>
      <c r="AC63" s="267"/>
      <c r="AD63" s="267"/>
      <c r="AE63" s="267"/>
      <c r="AF63" s="267"/>
      <c r="AG63" s="269"/>
      <c r="AH63" s="270"/>
      <c r="AI63" s="270"/>
      <c r="AJ63" s="270"/>
      <c r="AK63" s="270"/>
      <c r="AL63" s="273"/>
      <c r="AM63" s="11"/>
      <c r="AN63" s="175" t="str">
        <f t="shared" si="22"/>
        <v/>
      </c>
      <c r="AO63" s="176"/>
      <c r="AP63" s="267" t="str">
        <f t="shared" si="15"/>
        <v/>
      </c>
      <c r="AQ63" s="267"/>
      <c r="AR63" s="267"/>
      <c r="AS63" s="267"/>
      <c r="AT63" s="267"/>
      <c r="AU63" s="267"/>
      <c r="AV63" s="265" t="str">
        <f t="shared" si="23"/>
        <v/>
      </c>
      <c r="AW63" s="266"/>
      <c r="AX63" s="267" t="str">
        <f t="shared" si="16"/>
        <v/>
      </c>
      <c r="AY63" s="267"/>
      <c r="AZ63" s="267"/>
      <c r="BA63" s="267"/>
      <c r="BB63" s="267"/>
      <c r="BC63" s="268"/>
      <c r="BD63" s="11"/>
      <c r="BF63" s="7" t="str">
        <f t="shared" si="26"/>
        <v/>
      </c>
      <c r="BJ63" s="45" t="str">
        <f t="shared" ca="1" si="17"/>
        <v>20/09/2021 08:00</v>
      </c>
      <c r="BK63" s="44" t="str">
        <f>IF($F63="", "", IFERROR(INDEX('Currency Market'!$BE$10:$BL$178, MATCH($BJ63, 'Currency Market'!$BB$10:$BB$178, 0), MATCH($F63, 'Currency Market'!$BE$9:$BL$9, 0)), ""))</f>
        <v/>
      </c>
      <c r="BL63" s="43" t="str">
        <f>IF($F63="", "", IFERROR(INDEX('Currency Market'!$BE$10:$BL$178, MATCH($BJ63, 'Currency Market'!$BB$10:$BB$178, 0), MATCH($N63, 'Currency Market'!$BE$9:$BL$9, 0)), ""))</f>
        <v/>
      </c>
      <c r="BN63" s="68" t="str">
        <f t="shared" si="24"/>
        <v/>
      </c>
      <c r="BO63" s="57" t="str">
        <f t="shared" ref="BO63:BV72" si="31">IF($B63=$BF$4, IF($F63=BO$2, $H63*-1, IF($N63=BO$2, $AA63, "")), "")</f>
        <v/>
      </c>
      <c r="BP63" s="58" t="str">
        <f t="shared" si="31"/>
        <v/>
      </c>
      <c r="BQ63" s="58" t="str">
        <f t="shared" si="31"/>
        <v/>
      </c>
      <c r="BR63" s="58" t="str">
        <f t="shared" si="31"/>
        <v/>
      </c>
      <c r="BS63" s="58" t="str">
        <f t="shared" si="31"/>
        <v/>
      </c>
      <c r="BT63" s="58" t="str">
        <f t="shared" si="31"/>
        <v/>
      </c>
      <c r="BU63" s="58" t="str">
        <f t="shared" si="31"/>
        <v/>
      </c>
      <c r="BV63" s="59" t="str">
        <f t="shared" si="31"/>
        <v/>
      </c>
      <c r="BX63" s="7" t="str">
        <f ca="1">IFERROR(INDEX('Currency Market'!$BX$10:$BX$178, MATCH($BJ63, 'Currency Market'!$BB$10:$BB$178, 0)), "")</f>
        <v/>
      </c>
      <c r="BZ63" s="65" t="str">
        <f t="shared" si="25"/>
        <v/>
      </c>
    </row>
    <row r="64" spans="1:78" x14ac:dyDescent="0.55000000000000004">
      <c r="A64" s="11"/>
      <c r="B64" s="175" t="str">
        <f t="shared" si="19"/>
        <v/>
      </c>
      <c r="C64" s="176"/>
      <c r="D64" s="176"/>
      <c r="E64" s="176"/>
      <c r="F64" s="269"/>
      <c r="G64" s="270"/>
      <c r="H64" s="271"/>
      <c r="I64" s="271"/>
      <c r="J64" s="271"/>
      <c r="K64" s="271"/>
      <c r="L64" s="271"/>
      <c r="M64" s="271"/>
      <c r="N64" s="270"/>
      <c r="O64" s="270"/>
      <c r="P64" s="272" t="str">
        <f t="shared" si="20"/>
        <v/>
      </c>
      <c r="Q64" s="267"/>
      <c r="R64" s="267"/>
      <c r="S64" s="267"/>
      <c r="T64" s="267"/>
      <c r="U64" s="267"/>
      <c r="V64" s="267" t="str">
        <f t="shared" si="14"/>
        <v/>
      </c>
      <c r="W64" s="267"/>
      <c r="X64" s="267"/>
      <c r="Y64" s="267"/>
      <c r="Z64" s="267"/>
      <c r="AA64" s="267" t="str">
        <f t="shared" si="21"/>
        <v/>
      </c>
      <c r="AB64" s="267"/>
      <c r="AC64" s="267"/>
      <c r="AD64" s="267"/>
      <c r="AE64" s="267"/>
      <c r="AF64" s="267"/>
      <c r="AG64" s="269"/>
      <c r="AH64" s="270"/>
      <c r="AI64" s="270"/>
      <c r="AJ64" s="270"/>
      <c r="AK64" s="270"/>
      <c r="AL64" s="273"/>
      <c r="AM64" s="11"/>
      <c r="AN64" s="175" t="str">
        <f t="shared" si="22"/>
        <v/>
      </c>
      <c r="AO64" s="176"/>
      <c r="AP64" s="267" t="str">
        <f t="shared" si="15"/>
        <v/>
      </c>
      <c r="AQ64" s="267"/>
      <c r="AR64" s="267"/>
      <c r="AS64" s="267"/>
      <c r="AT64" s="267"/>
      <c r="AU64" s="267"/>
      <c r="AV64" s="265" t="str">
        <f t="shared" si="23"/>
        <v/>
      </c>
      <c r="AW64" s="266"/>
      <c r="AX64" s="267" t="str">
        <f t="shared" si="16"/>
        <v/>
      </c>
      <c r="AY64" s="267"/>
      <c r="AZ64" s="267"/>
      <c r="BA64" s="267"/>
      <c r="BB64" s="267"/>
      <c r="BC64" s="268"/>
      <c r="BD64" s="11"/>
      <c r="BF64" s="7" t="str">
        <f t="shared" si="26"/>
        <v/>
      </c>
      <c r="BJ64" s="45" t="str">
        <f t="shared" ca="1" si="17"/>
        <v>20/09/2021 08:00</v>
      </c>
      <c r="BK64" s="44" t="str">
        <f>IF($F64="", "", IFERROR(INDEX('Currency Market'!$BE$10:$BL$178, MATCH($BJ64, 'Currency Market'!$BB$10:$BB$178, 0), MATCH($F64, 'Currency Market'!$BE$9:$BL$9, 0)), ""))</f>
        <v/>
      </c>
      <c r="BL64" s="43" t="str">
        <f>IF($F64="", "", IFERROR(INDEX('Currency Market'!$BE$10:$BL$178, MATCH($BJ64, 'Currency Market'!$BB$10:$BB$178, 0), MATCH($N64, 'Currency Market'!$BE$9:$BL$9, 0)), ""))</f>
        <v/>
      </c>
      <c r="BN64" s="68" t="str">
        <f t="shared" si="24"/>
        <v/>
      </c>
      <c r="BO64" s="57" t="str">
        <f t="shared" si="31"/>
        <v/>
      </c>
      <c r="BP64" s="58" t="str">
        <f t="shared" si="31"/>
        <v/>
      </c>
      <c r="BQ64" s="58" t="str">
        <f t="shared" si="31"/>
        <v/>
      </c>
      <c r="BR64" s="58" t="str">
        <f t="shared" si="31"/>
        <v/>
      </c>
      <c r="BS64" s="58" t="str">
        <f t="shared" si="31"/>
        <v/>
      </c>
      <c r="BT64" s="58" t="str">
        <f t="shared" si="31"/>
        <v/>
      </c>
      <c r="BU64" s="58" t="str">
        <f t="shared" si="31"/>
        <v/>
      </c>
      <c r="BV64" s="59" t="str">
        <f t="shared" si="31"/>
        <v/>
      </c>
      <c r="BX64" s="7" t="str">
        <f ca="1">IFERROR(INDEX('Currency Market'!$BX$10:$BX$178, MATCH($BJ64, 'Currency Market'!$BB$10:$BB$178, 0)), "")</f>
        <v/>
      </c>
      <c r="BZ64" s="65" t="str">
        <f t="shared" si="25"/>
        <v/>
      </c>
    </row>
    <row r="65" spans="1:78" x14ac:dyDescent="0.55000000000000004">
      <c r="A65" s="11"/>
      <c r="B65" s="175" t="str">
        <f t="shared" si="19"/>
        <v/>
      </c>
      <c r="C65" s="176"/>
      <c r="D65" s="176"/>
      <c r="E65" s="176"/>
      <c r="F65" s="269"/>
      <c r="G65" s="270"/>
      <c r="H65" s="271"/>
      <c r="I65" s="271"/>
      <c r="J65" s="271"/>
      <c r="K65" s="271"/>
      <c r="L65" s="271"/>
      <c r="M65" s="271"/>
      <c r="N65" s="270"/>
      <c r="O65" s="270"/>
      <c r="P65" s="272" t="str">
        <f t="shared" si="20"/>
        <v/>
      </c>
      <c r="Q65" s="267"/>
      <c r="R65" s="267"/>
      <c r="S65" s="267"/>
      <c r="T65" s="267"/>
      <c r="U65" s="267"/>
      <c r="V65" s="267" t="str">
        <f t="shared" si="14"/>
        <v/>
      </c>
      <c r="W65" s="267"/>
      <c r="X65" s="267"/>
      <c r="Y65" s="267"/>
      <c r="Z65" s="267"/>
      <c r="AA65" s="267" t="str">
        <f t="shared" si="21"/>
        <v/>
      </c>
      <c r="AB65" s="267"/>
      <c r="AC65" s="267"/>
      <c r="AD65" s="267"/>
      <c r="AE65" s="267"/>
      <c r="AF65" s="267"/>
      <c r="AG65" s="269"/>
      <c r="AH65" s="270"/>
      <c r="AI65" s="270"/>
      <c r="AJ65" s="270"/>
      <c r="AK65" s="270"/>
      <c r="AL65" s="273"/>
      <c r="AM65" s="11"/>
      <c r="AN65" s="175" t="str">
        <f t="shared" si="22"/>
        <v/>
      </c>
      <c r="AO65" s="176"/>
      <c r="AP65" s="267" t="str">
        <f t="shared" si="15"/>
        <v/>
      </c>
      <c r="AQ65" s="267"/>
      <c r="AR65" s="267"/>
      <c r="AS65" s="267"/>
      <c r="AT65" s="267"/>
      <c r="AU65" s="267"/>
      <c r="AV65" s="265" t="str">
        <f t="shared" si="23"/>
        <v/>
      </c>
      <c r="AW65" s="266"/>
      <c r="AX65" s="267" t="str">
        <f t="shared" si="16"/>
        <v/>
      </c>
      <c r="AY65" s="267"/>
      <c r="AZ65" s="267"/>
      <c r="BA65" s="267"/>
      <c r="BB65" s="267"/>
      <c r="BC65" s="268"/>
      <c r="BD65" s="11"/>
      <c r="BF65" s="7" t="str">
        <f t="shared" si="26"/>
        <v/>
      </c>
      <c r="BJ65" s="45" t="str">
        <f t="shared" ca="1" si="17"/>
        <v>20/09/2021 08:00</v>
      </c>
      <c r="BK65" s="44" t="str">
        <f>IF($F65="", "", IFERROR(INDEX('Currency Market'!$BE$10:$BL$178, MATCH($BJ65, 'Currency Market'!$BB$10:$BB$178, 0), MATCH($F65, 'Currency Market'!$BE$9:$BL$9, 0)), ""))</f>
        <v/>
      </c>
      <c r="BL65" s="43" t="str">
        <f>IF($F65="", "", IFERROR(INDEX('Currency Market'!$BE$10:$BL$178, MATCH($BJ65, 'Currency Market'!$BB$10:$BB$178, 0), MATCH($N65, 'Currency Market'!$BE$9:$BL$9, 0)), ""))</f>
        <v/>
      </c>
      <c r="BN65" s="68" t="str">
        <f t="shared" si="24"/>
        <v/>
      </c>
      <c r="BO65" s="57" t="str">
        <f t="shared" si="31"/>
        <v/>
      </c>
      <c r="BP65" s="58" t="str">
        <f t="shared" si="31"/>
        <v/>
      </c>
      <c r="BQ65" s="58" t="str">
        <f t="shared" si="31"/>
        <v/>
      </c>
      <c r="BR65" s="58" t="str">
        <f t="shared" si="31"/>
        <v/>
      </c>
      <c r="BS65" s="58" t="str">
        <f t="shared" si="31"/>
        <v/>
      </c>
      <c r="BT65" s="58" t="str">
        <f t="shared" si="31"/>
        <v/>
      </c>
      <c r="BU65" s="58" t="str">
        <f t="shared" si="31"/>
        <v/>
      </c>
      <c r="BV65" s="59" t="str">
        <f t="shared" si="31"/>
        <v/>
      </c>
      <c r="BX65" s="7" t="str">
        <f ca="1">IFERROR(INDEX('Currency Market'!$BX$10:$BX$178, MATCH($BJ65, 'Currency Market'!$BB$10:$BB$178, 0)), "")</f>
        <v/>
      </c>
      <c r="BZ65" s="65" t="str">
        <f t="shared" si="25"/>
        <v/>
      </c>
    </row>
    <row r="66" spans="1:78" x14ac:dyDescent="0.55000000000000004">
      <c r="A66" s="11"/>
      <c r="B66" s="175" t="str">
        <f t="shared" si="19"/>
        <v/>
      </c>
      <c r="C66" s="176"/>
      <c r="D66" s="176"/>
      <c r="E66" s="176"/>
      <c r="F66" s="269"/>
      <c r="G66" s="270"/>
      <c r="H66" s="271"/>
      <c r="I66" s="271"/>
      <c r="J66" s="271"/>
      <c r="K66" s="271"/>
      <c r="L66" s="271"/>
      <c r="M66" s="271"/>
      <c r="N66" s="270"/>
      <c r="O66" s="270"/>
      <c r="P66" s="272" t="str">
        <f t="shared" si="20"/>
        <v/>
      </c>
      <c r="Q66" s="267"/>
      <c r="R66" s="267"/>
      <c r="S66" s="267"/>
      <c r="T66" s="267"/>
      <c r="U66" s="267"/>
      <c r="V66" s="267" t="str">
        <f t="shared" si="14"/>
        <v/>
      </c>
      <c r="W66" s="267"/>
      <c r="X66" s="267"/>
      <c r="Y66" s="267"/>
      <c r="Z66" s="267"/>
      <c r="AA66" s="267" t="str">
        <f t="shared" si="21"/>
        <v/>
      </c>
      <c r="AB66" s="267"/>
      <c r="AC66" s="267"/>
      <c r="AD66" s="267"/>
      <c r="AE66" s="267"/>
      <c r="AF66" s="267"/>
      <c r="AG66" s="269"/>
      <c r="AH66" s="270"/>
      <c r="AI66" s="270"/>
      <c r="AJ66" s="270"/>
      <c r="AK66" s="270"/>
      <c r="AL66" s="273"/>
      <c r="AM66" s="11"/>
      <c r="AN66" s="175" t="str">
        <f t="shared" si="22"/>
        <v/>
      </c>
      <c r="AO66" s="176"/>
      <c r="AP66" s="267" t="str">
        <f t="shared" si="15"/>
        <v/>
      </c>
      <c r="AQ66" s="267"/>
      <c r="AR66" s="267"/>
      <c r="AS66" s="267"/>
      <c r="AT66" s="267"/>
      <c r="AU66" s="267"/>
      <c r="AV66" s="265" t="str">
        <f t="shared" si="23"/>
        <v/>
      </c>
      <c r="AW66" s="266"/>
      <c r="AX66" s="267" t="str">
        <f t="shared" si="16"/>
        <v/>
      </c>
      <c r="AY66" s="267"/>
      <c r="AZ66" s="267"/>
      <c r="BA66" s="267"/>
      <c r="BB66" s="267"/>
      <c r="BC66" s="268"/>
      <c r="BD66" s="11"/>
      <c r="BF66" s="7" t="str">
        <f t="shared" si="26"/>
        <v/>
      </c>
      <c r="BJ66" s="45" t="str">
        <f t="shared" ca="1" si="17"/>
        <v>20/09/2021 08:00</v>
      </c>
      <c r="BK66" s="44" t="str">
        <f>IF($F66="", "", IFERROR(INDEX('Currency Market'!$BE$10:$BL$178, MATCH($BJ66, 'Currency Market'!$BB$10:$BB$178, 0), MATCH($F66, 'Currency Market'!$BE$9:$BL$9, 0)), ""))</f>
        <v/>
      </c>
      <c r="BL66" s="43" t="str">
        <f>IF($F66="", "", IFERROR(INDEX('Currency Market'!$BE$10:$BL$178, MATCH($BJ66, 'Currency Market'!$BB$10:$BB$178, 0), MATCH($N66, 'Currency Market'!$BE$9:$BL$9, 0)), ""))</f>
        <v/>
      </c>
      <c r="BN66" s="68" t="str">
        <f t="shared" si="24"/>
        <v/>
      </c>
      <c r="BO66" s="57" t="str">
        <f t="shared" si="31"/>
        <v/>
      </c>
      <c r="BP66" s="58" t="str">
        <f t="shared" si="31"/>
        <v/>
      </c>
      <c r="BQ66" s="58" t="str">
        <f t="shared" si="31"/>
        <v/>
      </c>
      <c r="BR66" s="58" t="str">
        <f t="shared" si="31"/>
        <v/>
      </c>
      <c r="BS66" s="58" t="str">
        <f t="shared" si="31"/>
        <v/>
      </c>
      <c r="BT66" s="58" t="str">
        <f t="shared" si="31"/>
        <v/>
      </c>
      <c r="BU66" s="58" t="str">
        <f t="shared" si="31"/>
        <v/>
      </c>
      <c r="BV66" s="59" t="str">
        <f t="shared" si="31"/>
        <v/>
      </c>
      <c r="BX66" s="7" t="str">
        <f ca="1">IFERROR(INDEX('Currency Market'!$BX$10:$BX$178, MATCH($BJ66, 'Currency Market'!$BB$10:$BB$178, 0)), "")</f>
        <v/>
      </c>
      <c r="BZ66" s="65" t="str">
        <f t="shared" si="25"/>
        <v/>
      </c>
    </row>
    <row r="67" spans="1:78" x14ac:dyDescent="0.55000000000000004">
      <c r="A67" s="11"/>
      <c r="B67" s="175" t="str">
        <f t="shared" si="19"/>
        <v/>
      </c>
      <c r="C67" s="176"/>
      <c r="D67" s="176"/>
      <c r="E67" s="176"/>
      <c r="F67" s="269"/>
      <c r="G67" s="270"/>
      <c r="H67" s="271"/>
      <c r="I67" s="271"/>
      <c r="J67" s="271"/>
      <c r="K67" s="271"/>
      <c r="L67" s="271"/>
      <c r="M67" s="271"/>
      <c r="N67" s="270"/>
      <c r="O67" s="270"/>
      <c r="P67" s="272" t="str">
        <f t="shared" si="20"/>
        <v/>
      </c>
      <c r="Q67" s="267"/>
      <c r="R67" s="267"/>
      <c r="S67" s="267"/>
      <c r="T67" s="267"/>
      <c r="U67" s="267"/>
      <c r="V67" s="267" t="str">
        <f t="shared" si="14"/>
        <v/>
      </c>
      <c r="W67" s="267"/>
      <c r="X67" s="267"/>
      <c r="Y67" s="267"/>
      <c r="Z67" s="267"/>
      <c r="AA67" s="267" t="str">
        <f t="shared" si="21"/>
        <v/>
      </c>
      <c r="AB67" s="267"/>
      <c r="AC67" s="267"/>
      <c r="AD67" s="267"/>
      <c r="AE67" s="267"/>
      <c r="AF67" s="267"/>
      <c r="AG67" s="269"/>
      <c r="AH67" s="270"/>
      <c r="AI67" s="270"/>
      <c r="AJ67" s="270"/>
      <c r="AK67" s="270"/>
      <c r="AL67" s="273"/>
      <c r="AM67" s="11"/>
      <c r="AN67" s="175" t="str">
        <f t="shared" si="22"/>
        <v/>
      </c>
      <c r="AO67" s="176"/>
      <c r="AP67" s="267" t="str">
        <f t="shared" si="15"/>
        <v/>
      </c>
      <c r="AQ67" s="267"/>
      <c r="AR67" s="267"/>
      <c r="AS67" s="267"/>
      <c r="AT67" s="267"/>
      <c r="AU67" s="267"/>
      <c r="AV67" s="265" t="str">
        <f t="shared" si="23"/>
        <v/>
      </c>
      <c r="AW67" s="266"/>
      <c r="AX67" s="267" t="str">
        <f t="shared" si="16"/>
        <v/>
      </c>
      <c r="AY67" s="267"/>
      <c r="AZ67" s="267"/>
      <c r="BA67" s="267"/>
      <c r="BB67" s="267"/>
      <c r="BC67" s="268"/>
      <c r="BD67" s="11"/>
      <c r="BF67" s="7" t="str">
        <f t="shared" si="26"/>
        <v/>
      </c>
      <c r="BJ67" s="45" t="str">
        <f t="shared" ca="1" si="17"/>
        <v>20/09/2021 08:00</v>
      </c>
      <c r="BK67" s="44" t="str">
        <f>IF($F67="", "", IFERROR(INDEX('Currency Market'!$BE$10:$BL$178, MATCH($BJ67, 'Currency Market'!$BB$10:$BB$178, 0), MATCH($F67, 'Currency Market'!$BE$9:$BL$9, 0)), ""))</f>
        <v/>
      </c>
      <c r="BL67" s="43" t="str">
        <f>IF($F67="", "", IFERROR(INDEX('Currency Market'!$BE$10:$BL$178, MATCH($BJ67, 'Currency Market'!$BB$10:$BB$178, 0), MATCH($N67, 'Currency Market'!$BE$9:$BL$9, 0)), ""))</f>
        <v/>
      </c>
      <c r="BN67" s="68" t="str">
        <f t="shared" si="24"/>
        <v/>
      </c>
      <c r="BO67" s="57" t="str">
        <f t="shared" si="31"/>
        <v/>
      </c>
      <c r="BP67" s="58" t="str">
        <f t="shared" si="31"/>
        <v/>
      </c>
      <c r="BQ67" s="58" t="str">
        <f t="shared" si="31"/>
        <v/>
      </c>
      <c r="BR67" s="58" t="str">
        <f t="shared" si="31"/>
        <v/>
      </c>
      <c r="BS67" s="58" t="str">
        <f t="shared" si="31"/>
        <v/>
      </c>
      <c r="BT67" s="58" t="str">
        <f t="shared" si="31"/>
        <v/>
      </c>
      <c r="BU67" s="58" t="str">
        <f t="shared" si="31"/>
        <v/>
      </c>
      <c r="BV67" s="59" t="str">
        <f t="shared" si="31"/>
        <v/>
      </c>
      <c r="BX67" s="7" t="str">
        <f ca="1">IFERROR(INDEX('Currency Market'!$BX$10:$BX$178, MATCH($BJ67, 'Currency Market'!$BB$10:$BB$178, 0)), "")</f>
        <v/>
      </c>
      <c r="BZ67" s="65" t="str">
        <f t="shared" si="25"/>
        <v/>
      </c>
    </row>
    <row r="68" spans="1:78" x14ac:dyDescent="0.55000000000000004">
      <c r="A68" s="11"/>
      <c r="B68" s="175" t="str">
        <f t="shared" si="19"/>
        <v/>
      </c>
      <c r="C68" s="176"/>
      <c r="D68" s="176"/>
      <c r="E68" s="176"/>
      <c r="F68" s="269"/>
      <c r="G68" s="270"/>
      <c r="H68" s="271"/>
      <c r="I68" s="271"/>
      <c r="J68" s="271"/>
      <c r="K68" s="271"/>
      <c r="L68" s="271"/>
      <c r="M68" s="271"/>
      <c r="N68" s="270"/>
      <c r="O68" s="270"/>
      <c r="P68" s="272" t="str">
        <f t="shared" si="20"/>
        <v/>
      </c>
      <c r="Q68" s="267"/>
      <c r="R68" s="267"/>
      <c r="S68" s="267"/>
      <c r="T68" s="267"/>
      <c r="U68" s="267"/>
      <c r="V68" s="267" t="str">
        <f t="shared" si="14"/>
        <v/>
      </c>
      <c r="W68" s="267"/>
      <c r="X68" s="267"/>
      <c r="Y68" s="267"/>
      <c r="Z68" s="267"/>
      <c r="AA68" s="267" t="str">
        <f t="shared" si="21"/>
        <v/>
      </c>
      <c r="AB68" s="267"/>
      <c r="AC68" s="267"/>
      <c r="AD68" s="267"/>
      <c r="AE68" s="267"/>
      <c r="AF68" s="267"/>
      <c r="AG68" s="269"/>
      <c r="AH68" s="270"/>
      <c r="AI68" s="270"/>
      <c r="AJ68" s="270"/>
      <c r="AK68" s="270"/>
      <c r="AL68" s="273"/>
      <c r="AM68" s="11"/>
      <c r="AN68" s="175" t="str">
        <f t="shared" si="22"/>
        <v/>
      </c>
      <c r="AO68" s="176"/>
      <c r="AP68" s="267" t="str">
        <f t="shared" si="15"/>
        <v/>
      </c>
      <c r="AQ68" s="267"/>
      <c r="AR68" s="267"/>
      <c r="AS68" s="267"/>
      <c r="AT68" s="267"/>
      <c r="AU68" s="267"/>
      <c r="AV68" s="265" t="str">
        <f t="shared" si="23"/>
        <v/>
      </c>
      <c r="AW68" s="266"/>
      <c r="AX68" s="267" t="str">
        <f t="shared" si="16"/>
        <v/>
      </c>
      <c r="AY68" s="267"/>
      <c r="AZ68" s="267"/>
      <c r="BA68" s="267"/>
      <c r="BB68" s="267"/>
      <c r="BC68" s="268"/>
      <c r="BD68" s="11"/>
      <c r="BF68" s="7" t="str">
        <f t="shared" si="26"/>
        <v/>
      </c>
      <c r="BJ68" s="45" t="str">
        <f t="shared" ca="1" si="17"/>
        <v>20/09/2021 08:00</v>
      </c>
      <c r="BK68" s="44" t="str">
        <f>IF($F68="", "", IFERROR(INDEX('Currency Market'!$BE$10:$BL$178, MATCH($BJ68, 'Currency Market'!$BB$10:$BB$178, 0), MATCH($F68, 'Currency Market'!$BE$9:$BL$9, 0)), ""))</f>
        <v/>
      </c>
      <c r="BL68" s="43" t="str">
        <f>IF($F68="", "", IFERROR(INDEX('Currency Market'!$BE$10:$BL$178, MATCH($BJ68, 'Currency Market'!$BB$10:$BB$178, 0), MATCH($N68, 'Currency Market'!$BE$9:$BL$9, 0)), ""))</f>
        <v/>
      </c>
      <c r="BN68" s="68" t="str">
        <f t="shared" si="24"/>
        <v/>
      </c>
      <c r="BO68" s="57" t="str">
        <f t="shared" si="31"/>
        <v/>
      </c>
      <c r="BP68" s="58" t="str">
        <f t="shared" si="31"/>
        <v/>
      </c>
      <c r="BQ68" s="58" t="str">
        <f t="shared" si="31"/>
        <v/>
      </c>
      <c r="BR68" s="58" t="str">
        <f t="shared" si="31"/>
        <v/>
      </c>
      <c r="BS68" s="58" t="str">
        <f t="shared" si="31"/>
        <v/>
      </c>
      <c r="BT68" s="58" t="str">
        <f t="shared" si="31"/>
        <v/>
      </c>
      <c r="BU68" s="58" t="str">
        <f t="shared" si="31"/>
        <v/>
      </c>
      <c r="BV68" s="59" t="str">
        <f t="shared" si="31"/>
        <v/>
      </c>
      <c r="BX68" s="7" t="str">
        <f ca="1">IFERROR(INDEX('Currency Market'!$BX$10:$BX$178, MATCH($BJ68, 'Currency Market'!$BB$10:$BB$178, 0)), "")</f>
        <v/>
      </c>
      <c r="BZ68" s="65" t="str">
        <f t="shared" si="25"/>
        <v/>
      </c>
    </row>
    <row r="69" spans="1:78" x14ac:dyDescent="0.55000000000000004">
      <c r="A69" s="11"/>
      <c r="B69" s="175" t="str">
        <f t="shared" si="19"/>
        <v/>
      </c>
      <c r="C69" s="176"/>
      <c r="D69" s="176"/>
      <c r="E69" s="176"/>
      <c r="F69" s="269"/>
      <c r="G69" s="270"/>
      <c r="H69" s="271"/>
      <c r="I69" s="271"/>
      <c r="J69" s="271"/>
      <c r="K69" s="271"/>
      <c r="L69" s="271"/>
      <c r="M69" s="271"/>
      <c r="N69" s="270"/>
      <c r="O69" s="270"/>
      <c r="P69" s="272" t="str">
        <f t="shared" si="20"/>
        <v/>
      </c>
      <c r="Q69" s="267"/>
      <c r="R69" s="267"/>
      <c r="S69" s="267"/>
      <c r="T69" s="267"/>
      <c r="U69" s="267"/>
      <c r="V69" s="267" t="str">
        <f t="shared" si="14"/>
        <v/>
      </c>
      <c r="W69" s="267"/>
      <c r="X69" s="267"/>
      <c r="Y69" s="267"/>
      <c r="Z69" s="267"/>
      <c r="AA69" s="267" t="str">
        <f t="shared" si="21"/>
        <v/>
      </c>
      <c r="AB69" s="267"/>
      <c r="AC69" s="267"/>
      <c r="AD69" s="267"/>
      <c r="AE69" s="267"/>
      <c r="AF69" s="267"/>
      <c r="AG69" s="269"/>
      <c r="AH69" s="270"/>
      <c r="AI69" s="270"/>
      <c r="AJ69" s="270"/>
      <c r="AK69" s="270"/>
      <c r="AL69" s="273"/>
      <c r="AM69" s="11"/>
      <c r="AN69" s="175" t="str">
        <f t="shared" si="22"/>
        <v/>
      </c>
      <c r="AO69" s="176"/>
      <c r="AP69" s="267" t="str">
        <f t="shared" si="15"/>
        <v/>
      </c>
      <c r="AQ69" s="267"/>
      <c r="AR69" s="267"/>
      <c r="AS69" s="267"/>
      <c r="AT69" s="267"/>
      <c r="AU69" s="267"/>
      <c r="AV69" s="265" t="str">
        <f t="shared" si="23"/>
        <v/>
      </c>
      <c r="AW69" s="266"/>
      <c r="AX69" s="267" t="str">
        <f t="shared" si="16"/>
        <v/>
      </c>
      <c r="AY69" s="267"/>
      <c r="AZ69" s="267"/>
      <c r="BA69" s="267"/>
      <c r="BB69" s="267"/>
      <c r="BC69" s="268"/>
      <c r="BD69" s="11"/>
      <c r="BF69" s="7" t="str">
        <f t="shared" si="26"/>
        <v/>
      </c>
      <c r="BJ69" s="45" t="str">
        <f t="shared" ca="1" si="17"/>
        <v>20/09/2021 08:00</v>
      </c>
      <c r="BK69" s="44" t="str">
        <f>IF($F69="", "", IFERROR(INDEX('Currency Market'!$BE$10:$BL$178, MATCH($BJ69, 'Currency Market'!$BB$10:$BB$178, 0), MATCH($F69, 'Currency Market'!$BE$9:$BL$9, 0)), ""))</f>
        <v/>
      </c>
      <c r="BL69" s="43" t="str">
        <f>IF($F69="", "", IFERROR(INDEX('Currency Market'!$BE$10:$BL$178, MATCH($BJ69, 'Currency Market'!$BB$10:$BB$178, 0), MATCH($N69, 'Currency Market'!$BE$9:$BL$9, 0)), ""))</f>
        <v/>
      </c>
      <c r="BN69" s="68" t="str">
        <f t="shared" si="24"/>
        <v/>
      </c>
      <c r="BO69" s="57" t="str">
        <f t="shared" si="31"/>
        <v/>
      </c>
      <c r="BP69" s="58" t="str">
        <f t="shared" si="31"/>
        <v/>
      </c>
      <c r="BQ69" s="58" t="str">
        <f t="shared" si="31"/>
        <v/>
      </c>
      <c r="BR69" s="58" t="str">
        <f t="shared" si="31"/>
        <v/>
      </c>
      <c r="BS69" s="58" t="str">
        <f t="shared" si="31"/>
        <v/>
      </c>
      <c r="BT69" s="58" t="str">
        <f t="shared" si="31"/>
        <v/>
      </c>
      <c r="BU69" s="58" t="str">
        <f t="shared" si="31"/>
        <v/>
      </c>
      <c r="BV69" s="59" t="str">
        <f t="shared" si="31"/>
        <v/>
      </c>
      <c r="BX69" s="7" t="str">
        <f ca="1">IFERROR(INDEX('Currency Market'!$BX$10:$BX$178, MATCH($BJ69, 'Currency Market'!$BB$10:$BB$178, 0)), "")</f>
        <v/>
      </c>
      <c r="BZ69" s="65" t="str">
        <f t="shared" si="25"/>
        <v/>
      </c>
    </row>
    <row r="70" spans="1:78" x14ac:dyDescent="0.55000000000000004">
      <c r="A70" s="11"/>
      <c r="B70" s="175" t="str">
        <f t="shared" si="19"/>
        <v/>
      </c>
      <c r="C70" s="176"/>
      <c r="D70" s="176"/>
      <c r="E70" s="176"/>
      <c r="F70" s="269"/>
      <c r="G70" s="270"/>
      <c r="H70" s="271"/>
      <c r="I70" s="271"/>
      <c r="J70" s="271"/>
      <c r="K70" s="271"/>
      <c r="L70" s="271"/>
      <c r="M70" s="271"/>
      <c r="N70" s="270"/>
      <c r="O70" s="270"/>
      <c r="P70" s="272" t="str">
        <f t="shared" si="20"/>
        <v/>
      </c>
      <c r="Q70" s="267"/>
      <c r="R70" s="267"/>
      <c r="S70" s="267"/>
      <c r="T70" s="267"/>
      <c r="U70" s="267"/>
      <c r="V70" s="267" t="str">
        <f t="shared" si="14"/>
        <v/>
      </c>
      <c r="W70" s="267"/>
      <c r="X70" s="267"/>
      <c r="Y70" s="267"/>
      <c r="Z70" s="267"/>
      <c r="AA70" s="267" t="str">
        <f t="shared" si="21"/>
        <v/>
      </c>
      <c r="AB70" s="267"/>
      <c r="AC70" s="267"/>
      <c r="AD70" s="267"/>
      <c r="AE70" s="267"/>
      <c r="AF70" s="267"/>
      <c r="AG70" s="269"/>
      <c r="AH70" s="270"/>
      <c r="AI70" s="270"/>
      <c r="AJ70" s="270"/>
      <c r="AK70" s="270"/>
      <c r="AL70" s="273"/>
      <c r="AM70" s="11"/>
      <c r="AN70" s="175" t="str">
        <f t="shared" si="22"/>
        <v/>
      </c>
      <c r="AO70" s="176"/>
      <c r="AP70" s="267" t="str">
        <f t="shared" si="15"/>
        <v/>
      </c>
      <c r="AQ70" s="267"/>
      <c r="AR70" s="267"/>
      <c r="AS70" s="267"/>
      <c r="AT70" s="267"/>
      <c r="AU70" s="267"/>
      <c r="AV70" s="265" t="str">
        <f t="shared" si="23"/>
        <v/>
      </c>
      <c r="AW70" s="266"/>
      <c r="AX70" s="267" t="str">
        <f t="shared" si="16"/>
        <v/>
      </c>
      <c r="AY70" s="267"/>
      <c r="AZ70" s="267"/>
      <c r="BA70" s="267"/>
      <c r="BB70" s="267"/>
      <c r="BC70" s="268"/>
      <c r="BD70" s="11"/>
      <c r="BF70" s="7" t="str">
        <f t="shared" si="26"/>
        <v/>
      </c>
      <c r="BJ70" s="45" t="str">
        <f t="shared" ca="1" si="17"/>
        <v>20/09/2021 08:00</v>
      </c>
      <c r="BK70" s="44" t="str">
        <f>IF($F70="", "", IFERROR(INDEX('Currency Market'!$BE$10:$BL$178, MATCH($BJ70, 'Currency Market'!$BB$10:$BB$178, 0), MATCH($F70, 'Currency Market'!$BE$9:$BL$9, 0)), ""))</f>
        <v/>
      </c>
      <c r="BL70" s="43" t="str">
        <f>IF($F70="", "", IFERROR(INDEX('Currency Market'!$BE$10:$BL$178, MATCH($BJ70, 'Currency Market'!$BB$10:$BB$178, 0), MATCH($N70, 'Currency Market'!$BE$9:$BL$9, 0)), ""))</f>
        <v/>
      </c>
      <c r="BN70" s="68" t="str">
        <f t="shared" si="24"/>
        <v/>
      </c>
      <c r="BO70" s="57" t="str">
        <f t="shared" si="31"/>
        <v/>
      </c>
      <c r="BP70" s="58" t="str">
        <f t="shared" si="31"/>
        <v/>
      </c>
      <c r="BQ70" s="58" t="str">
        <f t="shared" si="31"/>
        <v/>
      </c>
      <c r="BR70" s="58" t="str">
        <f t="shared" si="31"/>
        <v/>
      </c>
      <c r="BS70" s="58" t="str">
        <f t="shared" si="31"/>
        <v/>
      </c>
      <c r="BT70" s="58" t="str">
        <f t="shared" si="31"/>
        <v/>
      </c>
      <c r="BU70" s="58" t="str">
        <f t="shared" si="31"/>
        <v/>
      </c>
      <c r="BV70" s="59" t="str">
        <f t="shared" si="31"/>
        <v/>
      </c>
      <c r="BX70" s="7" t="str">
        <f ca="1">IFERROR(INDEX('Currency Market'!$BX$10:$BX$178, MATCH($BJ70, 'Currency Market'!$BB$10:$BB$178, 0)), "")</f>
        <v/>
      </c>
      <c r="BZ70" s="65" t="str">
        <f t="shared" si="25"/>
        <v/>
      </c>
    </row>
    <row r="71" spans="1:78" x14ac:dyDescent="0.55000000000000004">
      <c r="A71" s="11"/>
      <c r="B71" s="175" t="str">
        <f t="shared" si="19"/>
        <v/>
      </c>
      <c r="C71" s="176"/>
      <c r="D71" s="176"/>
      <c r="E71" s="176"/>
      <c r="F71" s="269"/>
      <c r="G71" s="270"/>
      <c r="H71" s="271"/>
      <c r="I71" s="271"/>
      <c r="J71" s="271"/>
      <c r="K71" s="271"/>
      <c r="L71" s="271"/>
      <c r="M71" s="271"/>
      <c r="N71" s="270"/>
      <c r="O71" s="270"/>
      <c r="P71" s="272" t="str">
        <f t="shared" si="20"/>
        <v/>
      </c>
      <c r="Q71" s="267"/>
      <c r="R71" s="267"/>
      <c r="S71" s="267"/>
      <c r="T71" s="267"/>
      <c r="U71" s="267"/>
      <c r="V71" s="267" t="str">
        <f t="shared" si="14"/>
        <v/>
      </c>
      <c r="W71" s="267"/>
      <c r="X71" s="267"/>
      <c r="Y71" s="267"/>
      <c r="Z71" s="267"/>
      <c r="AA71" s="267" t="str">
        <f t="shared" si="21"/>
        <v/>
      </c>
      <c r="AB71" s="267"/>
      <c r="AC71" s="267"/>
      <c r="AD71" s="267"/>
      <c r="AE71" s="267"/>
      <c r="AF71" s="267"/>
      <c r="AG71" s="269"/>
      <c r="AH71" s="270"/>
      <c r="AI71" s="270"/>
      <c r="AJ71" s="270"/>
      <c r="AK71" s="270"/>
      <c r="AL71" s="273"/>
      <c r="AM71" s="11"/>
      <c r="AN71" s="175" t="str">
        <f t="shared" si="22"/>
        <v/>
      </c>
      <c r="AO71" s="176"/>
      <c r="AP71" s="267" t="str">
        <f t="shared" si="15"/>
        <v/>
      </c>
      <c r="AQ71" s="267"/>
      <c r="AR71" s="267"/>
      <c r="AS71" s="267"/>
      <c r="AT71" s="267"/>
      <c r="AU71" s="267"/>
      <c r="AV71" s="265" t="str">
        <f t="shared" si="23"/>
        <v/>
      </c>
      <c r="AW71" s="266"/>
      <c r="AX71" s="267" t="str">
        <f t="shared" si="16"/>
        <v/>
      </c>
      <c r="AY71" s="267"/>
      <c r="AZ71" s="267"/>
      <c r="BA71" s="267"/>
      <c r="BB71" s="267"/>
      <c r="BC71" s="268"/>
      <c r="BD71" s="11"/>
      <c r="BF71" s="7" t="str">
        <f t="shared" si="26"/>
        <v/>
      </c>
      <c r="BJ71" s="45" t="str">
        <f t="shared" ca="1" si="17"/>
        <v>20/09/2021 08:00</v>
      </c>
      <c r="BK71" s="44" t="str">
        <f>IF($F71="", "", IFERROR(INDEX('Currency Market'!$BE$10:$BL$178, MATCH($BJ71, 'Currency Market'!$BB$10:$BB$178, 0), MATCH($F71, 'Currency Market'!$BE$9:$BL$9, 0)), ""))</f>
        <v/>
      </c>
      <c r="BL71" s="43" t="str">
        <f>IF($F71="", "", IFERROR(INDEX('Currency Market'!$BE$10:$BL$178, MATCH($BJ71, 'Currency Market'!$BB$10:$BB$178, 0), MATCH($N71, 'Currency Market'!$BE$9:$BL$9, 0)), ""))</f>
        <v/>
      </c>
      <c r="BN71" s="68" t="str">
        <f t="shared" si="24"/>
        <v/>
      </c>
      <c r="BO71" s="57" t="str">
        <f t="shared" si="31"/>
        <v/>
      </c>
      <c r="BP71" s="58" t="str">
        <f t="shared" si="31"/>
        <v/>
      </c>
      <c r="BQ71" s="58" t="str">
        <f t="shared" si="31"/>
        <v/>
      </c>
      <c r="BR71" s="58" t="str">
        <f t="shared" si="31"/>
        <v/>
      </c>
      <c r="BS71" s="58" t="str">
        <f t="shared" si="31"/>
        <v/>
      </c>
      <c r="BT71" s="58" t="str">
        <f t="shared" si="31"/>
        <v/>
      </c>
      <c r="BU71" s="58" t="str">
        <f t="shared" si="31"/>
        <v/>
      </c>
      <c r="BV71" s="59" t="str">
        <f t="shared" si="31"/>
        <v/>
      </c>
      <c r="BX71" s="7" t="str">
        <f ca="1">IFERROR(INDEX('Currency Market'!$BX$10:$BX$178, MATCH($BJ71, 'Currency Market'!$BB$10:$BB$178, 0)), "")</f>
        <v/>
      </c>
      <c r="BZ71" s="65" t="str">
        <f t="shared" si="25"/>
        <v/>
      </c>
    </row>
    <row r="72" spans="1:78" x14ac:dyDescent="0.55000000000000004">
      <c r="A72" s="11"/>
      <c r="B72" s="175" t="str">
        <f t="shared" si="19"/>
        <v/>
      </c>
      <c r="C72" s="176"/>
      <c r="D72" s="176"/>
      <c r="E72" s="176"/>
      <c r="F72" s="269"/>
      <c r="G72" s="270"/>
      <c r="H72" s="271"/>
      <c r="I72" s="271"/>
      <c r="J72" s="271"/>
      <c r="K72" s="271"/>
      <c r="L72" s="271"/>
      <c r="M72" s="271"/>
      <c r="N72" s="270"/>
      <c r="O72" s="270"/>
      <c r="P72" s="272" t="str">
        <f t="shared" si="20"/>
        <v/>
      </c>
      <c r="Q72" s="267"/>
      <c r="R72" s="267"/>
      <c r="S72" s="267"/>
      <c r="T72" s="267"/>
      <c r="U72" s="267"/>
      <c r="V72" s="267" t="str">
        <f t="shared" si="14"/>
        <v/>
      </c>
      <c r="W72" s="267"/>
      <c r="X72" s="267"/>
      <c r="Y72" s="267"/>
      <c r="Z72" s="267"/>
      <c r="AA72" s="267" t="str">
        <f t="shared" si="21"/>
        <v/>
      </c>
      <c r="AB72" s="267"/>
      <c r="AC72" s="267"/>
      <c r="AD72" s="267"/>
      <c r="AE72" s="267"/>
      <c r="AF72" s="267"/>
      <c r="AG72" s="269"/>
      <c r="AH72" s="270"/>
      <c r="AI72" s="270"/>
      <c r="AJ72" s="270"/>
      <c r="AK72" s="270"/>
      <c r="AL72" s="273"/>
      <c r="AM72" s="11"/>
      <c r="AN72" s="175" t="str">
        <f t="shared" si="22"/>
        <v/>
      </c>
      <c r="AO72" s="176"/>
      <c r="AP72" s="267" t="str">
        <f t="shared" si="15"/>
        <v/>
      </c>
      <c r="AQ72" s="267"/>
      <c r="AR72" s="267"/>
      <c r="AS72" s="267"/>
      <c r="AT72" s="267"/>
      <c r="AU72" s="267"/>
      <c r="AV72" s="265" t="str">
        <f t="shared" si="23"/>
        <v/>
      </c>
      <c r="AW72" s="266"/>
      <c r="AX72" s="267" t="str">
        <f t="shared" si="16"/>
        <v/>
      </c>
      <c r="AY72" s="267"/>
      <c r="AZ72" s="267"/>
      <c r="BA72" s="267"/>
      <c r="BB72" s="267"/>
      <c r="BC72" s="268"/>
      <c r="BD72" s="11"/>
      <c r="BF72" s="7" t="str">
        <f t="shared" si="26"/>
        <v/>
      </c>
      <c r="BJ72" s="45" t="str">
        <f t="shared" ca="1" si="17"/>
        <v>20/09/2021 08:00</v>
      </c>
      <c r="BK72" s="44" t="str">
        <f>IF($F72="", "", IFERROR(INDEX('Currency Market'!$BE$10:$BL$178, MATCH($BJ72, 'Currency Market'!$BB$10:$BB$178, 0), MATCH($F72, 'Currency Market'!$BE$9:$BL$9, 0)), ""))</f>
        <v/>
      </c>
      <c r="BL72" s="43" t="str">
        <f>IF($F72="", "", IFERROR(INDEX('Currency Market'!$BE$10:$BL$178, MATCH($BJ72, 'Currency Market'!$BB$10:$BB$178, 0), MATCH($N72, 'Currency Market'!$BE$9:$BL$9, 0)), ""))</f>
        <v/>
      </c>
      <c r="BN72" s="68" t="str">
        <f t="shared" si="24"/>
        <v/>
      </c>
      <c r="BO72" s="57" t="str">
        <f t="shared" si="31"/>
        <v/>
      </c>
      <c r="BP72" s="58" t="str">
        <f t="shared" si="31"/>
        <v/>
      </c>
      <c r="BQ72" s="58" t="str">
        <f t="shared" si="31"/>
        <v/>
      </c>
      <c r="BR72" s="58" t="str">
        <f t="shared" si="31"/>
        <v/>
      </c>
      <c r="BS72" s="58" t="str">
        <f t="shared" si="31"/>
        <v/>
      </c>
      <c r="BT72" s="58" t="str">
        <f t="shared" si="31"/>
        <v/>
      </c>
      <c r="BU72" s="58" t="str">
        <f t="shared" si="31"/>
        <v/>
      </c>
      <c r="BV72" s="59" t="str">
        <f t="shared" si="31"/>
        <v/>
      </c>
      <c r="BX72" s="7" t="str">
        <f ca="1">IFERROR(INDEX('Currency Market'!$BX$10:$BX$178, MATCH($BJ72, 'Currency Market'!$BB$10:$BB$178, 0)), "")</f>
        <v/>
      </c>
      <c r="BZ72" s="65" t="str">
        <f t="shared" si="25"/>
        <v/>
      </c>
    </row>
    <row r="73" spans="1:78" x14ac:dyDescent="0.55000000000000004">
      <c r="A73" s="11"/>
      <c r="B73" s="175" t="str">
        <f t="shared" si="19"/>
        <v/>
      </c>
      <c r="C73" s="176"/>
      <c r="D73" s="176"/>
      <c r="E73" s="176"/>
      <c r="F73" s="269"/>
      <c r="G73" s="270"/>
      <c r="H73" s="271"/>
      <c r="I73" s="271"/>
      <c r="J73" s="271"/>
      <c r="K73" s="271"/>
      <c r="L73" s="271"/>
      <c r="M73" s="271"/>
      <c r="N73" s="270"/>
      <c r="O73" s="270"/>
      <c r="P73" s="272" t="str">
        <f t="shared" si="20"/>
        <v/>
      </c>
      <c r="Q73" s="267"/>
      <c r="R73" s="267"/>
      <c r="S73" s="267"/>
      <c r="T73" s="267"/>
      <c r="U73" s="267"/>
      <c r="V73" s="267" t="str">
        <f t="shared" si="14"/>
        <v/>
      </c>
      <c r="W73" s="267"/>
      <c r="X73" s="267"/>
      <c r="Y73" s="267"/>
      <c r="Z73" s="267"/>
      <c r="AA73" s="267" t="str">
        <f t="shared" si="21"/>
        <v/>
      </c>
      <c r="AB73" s="267"/>
      <c r="AC73" s="267"/>
      <c r="AD73" s="267"/>
      <c r="AE73" s="267"/>
      <c r="AF73" s="267"/>
      <c r="AG73" s="269"/>
      <c r="AH73" s="270"/>
      <c r="AI73" s="270"/>
      <c r="AJ73" s="270"/>
      <c r="AK73" s="270"/>
      <c r="AL73" s="273"/>
      <c r="AM73" s="11"/>
      <c r="AN73" s="175" t="str">
        <f t="shared" si="22"/>
        <v/>
      </c>
      <c r="AO73" s="176"/>
      <c r="AP73" s="267" t="str">
        <f t="shared" si="15"/>
        <v/>
      </c>
      <c r="AQ73" s="267"/>
      <c r="AR73" s="267"/>
      <c r="AS73" s="267"/>
      <c r="AT73" s="267"/>
      <c r="AU73" s="267"/>
      <c r="AV73" s="265" t="str">
        <f t="shared" si="23"/>
        <v/>
      </c>
      <c r="AW73" s="266"/>
      <c r="AX73" s="267" t="str">
        <f t="shared" si="16"/>
        <v/>
      </c>
      <c r="AY73" s="267"/>
      <c r="AZ73" s="267"/>
      <c r="BA73" s="267"/>
      <c r="BB73" s="267"/>
      <c r="BC73" s="268"/>
      <c r="BD73" s="11"/>
      <c r="BF73" s="7" t="str">
        <f t="shared" si="26"/>
        <v/>
      </c>
      <c r="BJ73" s="45" t="str">
        <f t="shared" ca="1" si="17"/>
        <v>20/09/2021 08:00</v>
      </c>
      <c r="BK73" s="44" t="str">
        <f>IF($F73="", "", IFERROR(INDEX('Currency Market'!$BE$10:$BL$178, MATCH($BJ73, 'Currency Market'!$BB$10:$BB$178, 0), MATCH($F73, 'Currency Market'!$BE$9:$BL$9, 0)), ""))</f>
        <v/>
      </c>
      <c r="BL73" s="43" t="str">
        <f>IF($F73="", "", IFERROR(INDEX('Currency Market'!$BE$10:$BL$178, MATCH($BJ73, 'Currency Market'!$BB$10:$BB$178, 0), MATCH($N73, 'Currency Market'!$BE$9:$BL$9, 0)), ""))</f>
        <v/>
      </c>
      <c r="BN73" s="68" t="str">
        <f t="shared" si="24"/>
        <v/>
      </c>
      <c r="BO73" s="57" t="str">
        <f t="shared" ref="BO73:BV82" si="32">IF($B73=$BF$4, IF($F73=BO$2, $H73*-1, IF($N73=BO$2, $AA73, "")), "")</f>
        <v/>
      </c>
      <c r="BP73" s="58" t="str">
        <f t="shared" si="32"/>
        <v/>
      </c>
      <c r="BQ73" s="58" t="str">
        <f t="shared" si="32"/>
        <v/>
      </c>
      <c r="BR73" s="58" t="str">
        <f t="shared" si="32"/>
        <v/>
      </c>
      <c r="BS73" s="58" t="str">
        <f t="shared" si="32"/>
        <v/>
      </c>
      <c r="BT73" s="58" t="str">
        <f t="shared" si="32"/>
        <v/>
      </c>
      <c r="BU73" s="58" t="str">
        <f t="shared" si="32"/>
        <v/>
      </c>
      <c r="BV73" s="59" t="str">
        <f t="shared" si="32"/>
        <v/>
      </c>
      <c r="BX73" s="7" t="str">
        <f ca="1">IFERROR(INDEX('Currency Market'!$BX$10:$BX$178, MATCH($BJ73, 'Currency Market'!$BB$10:$BB$178, 0)), "")</f>
        <v/>
      </c>
      <c r="BZ73" s="65" t="str">
        <f t="shared" si="25"/>
        <v/>
      </c>
    </row>
    <row r="74" spans="1:78" x14ac:dyDescent="0.55000000000000004">
      <c r="A74" s="11"/>
      <c r="B74" s="175" t="str">
        <f t="shared" si="19"/>
        <v/>
      </c>
      <c r="C74" s="176"/>
      <c r="D74" s="176"/>
      <c r="E74" s="176"/>
      <c r="F74" s="269"/>
      <c r="G74" s="270"/>
      <c r="H74" s="271"/>
      <c r="I74" s="271"/>
      <c r="J74" s="271"/>
      <c r="K74" s="271"/>
      <c r="L74" s="271"/>
      <c r="M74" s="271"/>
      <c r="N74" s="270"/>
      <c r="O74" s="270"/>
      <c r="P74" s="272" t="str">
        <f t="shared" si="20"/>
        <v/>
      </c>
      <c r="Q74" s="267"/>
      <c r="R74" s="267"/>
      <c r="S74" s="267"/>
      <c r="T74" s="267"/>
      <c r="U74" s="267"/>
      <c r="V74" s="267" t="str">
        <f t="shared" si="14"/>
        <v/>
      </c>
      <c r="W74" s="267"/>
      <c r="X74" s="267"/>
      <c r="Y74" s="267"/>
      <c r="Z74" s="267"/>
      <c r="AA74" s="267" t="str">
        <f t="shared" si="21"/>
        <v/>
      </c>
      <c r="AB74" s="267"/>
      <c r="AC74" s="267"/>
      <c r="AD74" s="267"/>
      <c r="AE74" s="267"/>
      <c r="AF74" s="267"/>
      <c r="AG74" s="269"/>
      <c r="AH74" s="270"/>
      <c r="AI74" s="270"/>
      <c r="AJ74" s="270"/>
      <c r="AK74" s="270"/>
      <c r="AL74" s="273"/>
      <c r="AM74" s="11"/>
      <c r="AN74" s="175" t="str">
        <f t="shared" si="22"/>
        <v/>
      </c>
      <c r="AO74" s="176"/>
      <c r="AP74" s="267" t="str">
        <f t="shared" si="15"/>
        <v/>
      </c>
      <c r="AQ74" s="267"/>
      <c r="AR74" s="267"/>
      <c r="AS74" s="267"/>
      <c r="AT74" s="267"/>
      <c r="AU74" s="267"/>
      <c r="AV74" s="265" t="str">
        <f t="shared" si="23"/>
        <v/>
      </c>
      <c r="AW74" s="266"/>
      <c r="AX74" s="267" t="str">
        <f t="shared" si="16"/>
        <v/>
      </c>
      <c r="AY74" s="267"/>
      <c r="AZ74" s="267"/>
      <c r="BA74" s="267"/>
      <c r="BB74" s="267"/>
      <c r="BC74" s="268"/>
      <c r="BD74" s="11"/>
      <c r="BF74" s="7" t="str">
        <f t="shared" si="26"/>
        <v/>
      </c>
      <c r="BJ74" s="45" t="str">
        <f t="shared" ca="1" si="17"/>
        <v>20/09/2021 08:00</v>
      </c>
      <c r="BK74" s="44" t="str">
        <f>IF($F74="", "", IFERROR(INDEX('Currency Market'!$BE$10:$BL$178, MATCH($BJ74, 'Currency Market'!$BB$10:$BB$178, 0), MATCH($F74, 'Currency Market'!$BE$9:$BL$9, 0)), ""))</f>
        <v/>
      </c>
      <c r="BL74" s="43" t="str">
        <f>IF($F74="", "", IFERROR(INDEX('Currency Market'!$BE$10:$BL$178, MATCH($BJ74, 'Currency Market'!$BB$10:$BB$178, 0), MATCH($N74, 'Currency Market'!$BE$9:$BL$9, 0)), ""))</f>
        <v/>
      </c>
      <c r="BN74" s="68" t="str">
        <f t="shared" si="24"/>
        <v/>
      </c>
      <c r="BO74" s="57" t="str">
        <f t="shared" si="32"/>
        <v/>
      </c>
      <c r="BP74" s="58" t="str">
        <f t="shared" si="32"/>
        <v/>
      </c>
      <c r="BQ74" s="58" t="str">
        <f t="shared" si="32"/>
        <v/>
      </c>
      <c r="BR74" s="58" t="str">
        <f t="shared" si="32"/>
        <v/>
      </c>
      <c r="BS74" s="58" t="str">
        <f t="shared" si="32"/>
        <v/>
      </c>
      <c r="BT74" s="58" t="str">
        <f t="shared" si="32"/>
        <v/>
      </c>
      <c r="BU74" s="58" t="str">
        <f t="shared" si="32"/>
        <v/>
      </c>
      <c r="BV74" s="59" t="str">
        <f t="shared" si="32"/>
        <v/>
      </c>
      <c r="BX74" s="7" t="str">
        <f ca="1">IFERROR(INDEX('Currency Market'!$BX$10:$BX$178, MATCH($BJ74, 'Currency Market'!$BB$10:$BB$178, 0)), "")</f>
        <v/>
      </c>
      <c r="BZ74" s="65" t="str">
        <f t="shared" si="25"/>
        <v/>
      </c>
    </row>
    <row r="75" spans="1:78" x14ac:dyDescent="0.55000000000000004">
      <c r="A75" s="11"/>
      <c r="B75" s="175" t="str">
        <f t="shared" si="19"/>
        <v/>
      </c>
      <c r="C75" s="176"/>
      <c r="D75" s="176"/>
      <c r="E75" s="176"/>
      <c r="F75" s="269"/>
      <c r="G75" s="270"/>
      <c r="H75" s="271"/>
      <c r="I75" s="271"/>
      <c r="J75" s="271"/>
      <c r="K75" s="271"/>
      <c r="L75" s="271"/>
      <c r="M75" s="271"/>
      <c r="N75" s="270"/>
      <c r="O75" s="270"/>
      <c r="P75" s="272" t="str">
        <f t="shared" si="20"/>
        <v/>
      </c>
      <c r="Q75" s="267"/>
      <c r="R75" s="267"/>
      <c r="S75" s="267"/>
      <c r="T75" s="267"/>
      <c r="U75" s="267"/>
      <c r="V75" s="267" t="str">
        <f t="shared" si="14"/>
        <v/>
      </c>
      <c r="W75" s="267"/>
      <c r="X75" s="267"/>
      <c r="Y75" s="267"/>
      <c r="Z75" s="267"/>
      <c r="AA75" s="267" t="str">
        <f t="shared" si="21"/>
        <v/>
      </c>
      <c r="AB75" s="267"/>
      <c r="AC75" s="267"/>
      <c r="AD75" s="267"/>
      <c r="AE75" s="267"/>
      <c r="AF75" s="267"/>
      <c r="AG75" s="269"/>
      <c r="AH75" s="270"/>
      <c r="AI75" s="270"/>
      <c r="AJ75" s="270"/>
      <c r="AK75" s="270"/>
      <c r="AL75" s="273"/>
      <c r="AM75" s="11"/>
      <c r="AN75" s="175" t="str">
        <f t="shared" si="22"/>
        <v/>
      </c>
      <c r="AO75" s="176"/>
      <c r="AP75" s="267" t="str">
        <f t="shared" si="15"/>
        <v/>
      </c>
      <c r="AQ75" s="267"/>
      <c r="AR75" s="267"/>
      <c r="AS75" s="267"/>
      <c r="AT75" s="267"/>
      <c r="AU75" s="267"/>
      <c r="AV75" s="265" t="str">
        <f t="shared" si="23"/>
        <v/>
      </c>
      <c r="AW75" s="266"/>
      <c r="AX75" s="267" t="str">
        <f t="shared" si="16"/>
        <v/>
      </c>
      <c r="AY75" s="267"/>
      <c r="AZ75" s="267"/>
      <c r="BA75" s="267"/>
      <c r="BB75" s="267"/>
      <c r="BC75" s="268"/>
      <c r="BD75" s="11"/>
      <c r="BF75" s="7" t="str">
        <f t="shared" si="26"/>
        <v/>
      </c>
      <c r="BJ75" s="45" t="str">
        <f t="shared" ca="1" si="17"/>
        <v>20/09/2021 08:00</v>
      </c>
      <c r="BK75" s="44" t="str">
        <f>IF($F75="", "", IFERROR(INDEX('Currency Market'!$BE$10:$BL$178, MATCH($BJ75, 'Currency Market'!$BB$10:$BB$178, 0), MATCH($F75, 'Currency Market'!$BE$9:$BL$9, 0)), ""))</f>
        <v/>
      </c>
      <c r="BL75" s="43" t="str">
        <f>IF($F75="", "", IFERROR(INDEX('Currency Market'!$BE$10:$BL$178, MATCH($BJ75, 'Currency Market'!$BB$10:$BB$178, 0), MATCH($N75, 'Currency Market'!$BE$9:$BL$9, 0)), ""))</f>
        <v/>
      </c>
      <c r="BN75" s="68" t="str">
        <f t="shared" si="24"/>
        <v/>
      </c>
      <c r="BO75" s="57" t="str">
        <f t="shared" si="32"/>
        <v/>
      </c>
      <c r="BP75" s="58" t="str">
        <f t="shared" si="32"/>
        <v/>
      </c>
      <c r="BQ75" s="58" t="str">
        <f t="shared" si="32"/>
        <v/>
      </c>
      <c r="BR75" s="58" t="str">
        <f t="shared" si="32"/>
        <v/>
      </c>
      <c r="BS75" s="58" t="str">
        <f t="shared" si="32"/>
        <v/>
      </c>
      <c r="BT75" s="58" t="str">
        <f t="shared" si="32"/>
        <v/>
      </c>
      <c r="BU75" s="58" t="str">
        <f t="shared" si="32"/>
        <v/>
      </c>
      <c r="BV75" s="59" t="str">
        <f t="shared" si="32"/>
        <v/>
      </c>
      <c r="BX75" s="7" t="str">
        <f ca="1">IFERROR(INDEX('Currency Market'!$BX$10:$BX$178, MATCH($BJ75, 'Currency Market'!$BB$10:$BB$178, 0)), "")</f>
        <v/>
      </c>
      <c r="BZ75" s="65" t="str">
        <f t="shared" si="25"/>
        <v/>
      </c>
    </row>
    <row r="76" spans="1:78" x14ac:dyDescent="0.55000000000000004">
      <c r="A76" s="11"/>
      <c r="B76" s="175" t="str">
        <f t="shared" si="19"/>
        <v/>
      </c>
      <c r="C76" s="176"/>
      <c r="D76" s="176"/>
      <c r="E76" s="176"/>
      <c r="F76" s="269"/>
      <c r="G76" s="270"/>
      <c r="H76" s="271"/>
      <c r="I76" s="271"/>
      <c r="J76" s="271"/>
      <c r="K76" s="271"/>
      <c r="L76" s="271"/>
      <c r="M76" s="271"/>
      <c r="N76" s="270"/>
      <c r="O76" s="270"/>
      <c r="P76" s="272" t="str">
        <f t="shared" si="20"/>
        <v/>
      </c>
      <c r="Q76" s="267"/>
      <c r="R76" s="267"/>
      <c r="S76" s="267"/>
      <c r="T76" s="267"/>
      <c r="U76" s="267"/>
      <c r="V76" s="267" t="str">
        <f t="shared" si="14"/>
        <v/>
      </c>
      <c r="W76" s="267"/>
      <c r="X76" s="267"/>
      <c r="Y76" s="267"/>
      <c r="Z76" s="267"/>
      <c r="AA76" s="267" t="str">
        <f t="shared" si="21"/>
        <v/>
      </c>
      <c r="AB76" s="267"/>
      <c r="AC76" s="267"/>
      <c r="AD76" s="267"/>
      <c r="AE76" s="267"/>
      <c r="AF76" s="267"/>
      <c r="AG76" s="269"/>
      <c r="AH76" s="270"/>
      <c r="AI76" s="270"/>
      <c r="AJ76" s="270"/>
      <c r="AK76" s="270"/>
      <c r="AL76" s="273"/>
      <c r="AM76" s="11"/>
      <c r="AN76" s="175" t="str">
        <f t="shared" si="22"/>
        <v/>
      </c>
      <c r="AO76" s="176"/>
      <c r="AP76" s="267" t="str">
        <f t="shared" si="15"/>
        <v/>
      </c>
      <c r="AQ76" s="267"/>
      <c r="AR76" s="267"/>
      <c r="AS76" s="267"/>
      <c r="AT76" s="267"/>
      <c r="AU76" s="267"/>
      <c r="AV76" s="265" t="str">
        <f t="shared" si="23"/>
        <v/>
      </c>
      <c r="AW76" s="266"/>
      <c r="AX76" s="267" t="str">
        <f t="shared" si="16"/>
        <v/>
      </c>
      <c r="AY76" s="267"/>
      <c r="AZ76" s="267"/>
      <c r="BA76" s="267"/>
      <c r="BB76" s="267"/>
      <c r="BC76" s="268"/>
      <c r="BD76" s="11"/>
      <c r="BF76" s="7" t="str">
        <f t="shared" si="26"/>
        <v/>
      </c>
      <c r="BJ76" s="45" t="str">
        <f t="shared" ca="1" si="17"/>
        <v>20/09/2021 08:00</v>
      </c>
      <c r="BK76" s="44" t="str">
        <f>IF($F76="", "", IFERROR(INDEX('Currency Market'!$BE$10:$BL$178, MATCH($BJ76, 'Currency Market'!$BB$10:$BB$178, 0), MATCH($F76, 'Currency Market'!$BE$9:$BL$9, 0)), ""))</f>
        <v/>
      </c>
      <c r="BL76" s="43" t="str">
        <f>IF($F76="", "", IFERROR(INDEX('Currency Market'!$BE$10:$BL$178, MATCH($BJ76, 'Currency Market'!$BB$10:$BB$178, 0), MATCH($N76, 'Currency Market'!$BE$9:$BL$9, 0)), ""))</f>
        <v/>
      </c>
      <c r="BN76" s="68" t="str">
        <f t="shared" si="24"/>
        <v/>
      </c>
      <c r="BO76" s="57" t="str">
        <f t="shared" si="32"/>
        <v/>
      </c>
      <c r="BP76" s="58" t="str">
        <f t="shared" si="32"/>
        <v/>
      </c>
      <c r="BQ76" s="58" t="str">
        <f t="shared" si="32"/>
        <v/>
      </c>
      <c r="BR76" s="58" t="str">
        <f t="shared" si="32"/>
        <v/>
      </c>
      <c r="BS76" s="58" t="str">
        <f t="shared" si="32"/>
        <v/>
      </c>
      <c r="BT76" s="58" t="str">
        <f t="shared" si="32"/>
        <v/>
      </c>
      <c r="BU76" s="58" t="str">
        <f t="shared" si="32"/>
        <v/>
      </c>
      <c r="BV76" s="59" t="str">
        <f t="shared" si="32"/>
        <v/>
      </c>
      <c r="BX76" s="7" t="str">
        <f ca="1">IFERROR(INDEX('Currency Market'!$BX$10:$BX$178, MATCH($BJ76, 'Currency Market'!$BB$10:$BB$178, 0)), "")</f>
        <v/>
      </c>
      <c r="BZ76" s="65" t="str">
        <f t="shared" si="25"/>
        <v/>
      </c>
    </row>
    <row r="77" spans="1:78" x14ac:dyDescent="0.55000000000000004">
      <c r="A77" s="11"/>
      <c r="B77" s="175" t="str">
        <f t="shared" ref="B77:B140" si="33">IF(AND(F77="", H77="", N77=""), "", IF($AG77="", $BF$3, $BF$4))</f>
        <v/>
      </c>
      <c r="C77" s="176"/>
      <c r="D77" s="176"/>
      <c r="E77" s="176"/>
      <c r="F77" s="269"/>
      <c r="G77" s="270"/>
      <c r="H77" s="271"/>
      <c r="I77" s="271"/>
      <c r="J77" s="271"/>
      <c r="K77" s="271"/>
      <c r="L77" s="271"/>
      <c r="M77" s="271"/>
      <c r="N77" s="270"/>
      <c r="O77" s="270"/>
      <c r="P77" s="272" t="str">
        <f t="shared" si="20"/>
        <v/>
      </c>
      <c r="Q77" s="267"/>
      <c r="R77" s="267"/>
      <c r="S77" s="267"/>
      <c r="T77" s="267"/>
      <c r="U77" s="267"/>
      <c r="V77" s="267" t="str">
        <f t="shared" ref="V77:V140" si="34">IFERROR(ROUND($P77*$BJ$7, 2), "")</f>
        <v/>
      </c>
      <c r="W77" s="267"/>
      <c r="X77" s="267"/>
      <c r="Y77" s="267"/>
      <c r="Z77" s="267"/>
      <c r="AA77" s="267" t="str">
        <f t="shared" si="21"/>
        <v/>
      </c>
      <c r="AB77" s="267"/>
      <c r="AC77" s="267"/>
      <c r="AD77" s="267"/>
      <c r="AE77" s="267"/>
      <c r="AF77" s="267"/>
      <c r="AG77" s="269"/>
      <c r="AH77" s="270"/>
      <c r="AI77" s="270"/>
      <c r="AJ77" s="270"/>
      <c r="AK77" s="270"/>
      <c r="AL77" s="273"/>
      <c r="AM77" s="11"/>
      <c r="AN77" s="175" t="str">
        <f t="shared" si="22"/>
        <v/>
      </c>
      <c r="AO77" s="176"/>
      <c r="AP77" s="267" t="str">
        <f t="shared" ref="AP77:AP140" si="35">IF($B77=$BF$3, IF(OR(F77="", H77=""), "", IFERROR(INDEX($BO$7:$BV$7, $BM$7, MATCH(F77, $BO$2:$BV$2, 0))-H77, "")), "")</f>
        <v/>
      </c>
      <c r="AQ77" s="267"/>
      <c r="AR77" s="267"/>
      <c r="AS77" s="267"/>
      <c r="AT77" s="267"/>
      <c r="AU77" s="267"/>
      <c r="AV77" s="265" t="str">
        <f t="shared" si="23"/>
        <v/>
      </c>
      <c r="AW77" s="266"/>
      <c r="AX77" s="267" t="str">
        <f t="shared" ref="AX77:AX140" si="36">IF($B77=$BF$3, IF(OR(N77="", AA77=""), "", IFERROR(INDEX($BO$7:$BV$7, $BM$7, MATCH(N77, $BO$2:$BV$2, 0))+AA77, "")), "")</f>
        <v/>
      </c>
      <c r="AY77" s="267"/>
      <c r="AZ77" s="267"/>
      <c r="BA77" s="267"/>
      <c r="BB77" s="267"/>
      <c r="BC77" s="268"/>
      <c r="BD77" s="11"/>
      <c r="BF77" s="7" t="str">
        <f t="shared" ref="BF77:BF140" si="37">IF(AND($B77=$BF$3, $AP77&gt;=0, $AX77&gt;=0), $BJ$4, "")</f>
        <v/>
      </c>
      <c r="BJ77" s="45" t="str">
        <f t="shared" ref="BJ77:BJ140" ca="1" si="38">IF($AG77="", $BJ$4, $AG77)</f>
        <v>20/09/2021 08:00</v>
      </c>
      <c r="BK77" s="44" t="str">
        <f>IF($F77="", "", IFERROR(INDEX('Currency Market'!$BE$10:$BL$178, MATCH($BJ77, 'Currency Market'!$BB$10:$BB$178, 0), MATCH($F77, 'Currency Market'!$BE$9:$BL$9, 0)), ""))</f>
        <v/>
      </c>
      <c r="BL77" s="43" t="str">
        <f>IF($F77="", "", IFERROR(INDEX('Currency Market'!$BE$10:$BL$178, MATCH($BJ77, 'Currency Market'!$BB$10:$BB$178, 0), MATCH($N77, 'Currency Market'!$BE$9:$BL$9, 0)), ""))</f>
        <v/>
      </c>
      <c r="BN77" s="68" t="str">
        <f t="shared" si="24"/>
        <v/>
      </c>
      <c r="BO77" s="57" t="str">
        <f t="shared" si="32"/>
        <v/>
      </c>
      <c r="BP77" s="58" t="str">
        <f t="shared" si="32"/>
        <v/>
      </c>
      <c r="BQ77" s="58" t="str">
        <f t="shared" si="32"/>
        <v/>
      </c>
      <c r="BR77" s="58" t="str">
        <f t="shared" si="32"/>
        <v/>
      </c>
      <c r="BS77" s="58" t="str">
        <f t="shared" si="32"/>
        <v/>
      </c>
      <c r="BT77" s="58" t="str">
        <f t="shared" si="32"/>
        <v/>
      </c>
      <c r="BU77" s="58" t="str">
        <f t="shared" si="32"/>
        <v/>
      </c>
      <c r="BV77" s="59" t="str">
        <f t="shared" si="32"/>
        <v/>
      </c>
      <c r="BX77" s="7" t="str">
        <f ca="1">IFERROR(INDEX('Currency Market'!$BX$10:$BX$178, MATCH($BJ77, 'Currency Market'!$BB$10:$BB$178, 0)), "")</f>
        <v/>
      </c>
      <c r="BZ77" s="65" t="str">
        <f t="shared" si="25"/>
        <v/>
      </c>
    </row>
    <row r="78" spans="1:78" x14ac:dyDescent="0.55000000000000004">
      <c r="A78" s="11"/>
      <c r="B78" s="175" t="str">
        <f t="shared" si="33"/>
        <v/>
      </c>
      <c r="C78" s="176"/>
      <c r="D78" s="176"/>
      <c r="E78" s="176"/>
      <c r="F78" s="269"/>
      <c r="G78" s="270"/>
      <c r="H78" s="271"/>
      <c r="I78" s="271"/>
      <c r="J78" s="271"/>
      <c r="K78" s="271"/>
      <c r="L78" s="271"/>
      <c r="M78" s="271"/>
      <c r="N78" s="270"/>
      <c r="O78" s="270"/>
      <c r="P78" s="272" t="str">
        <f t="shared" ref="P78:P141" si="39">IF(OR(F78="", H78="", N78=""), "", IFERROR(ROUND($H78*$BK78/$BL78, 2), ""))</f>
        <v/>
      </c>
      <c r="Q78" s="267"/>
      <c r="R78" s="267"/>
      <c r="S78" s="267"/>
      <c r="T78" s="267"/>
      <c r="U78" s="267"/>
      <c r="V78" s="267" t="str">
        <f t="shared" si="34"/>
        <v/>
      </c>
      <c r="W78" s="267"/>
      <c r="X78" s="267"/>
      <c r="Y78" s="267"/>
      <c r="Z78" s="267"/>
      <c r="AA78" s="267" t="str">
        <f t="shared" ref="AA78:AA141" si="40">IF(OR(P78="", V78=""), "", P78-V78)</f>
        <v/>
      </c>
      <c r="AB78" s="267"/>
      <c r="AC78" s="267"/>
      <c r="AD78" s="267"/>
      <c r="AE78" s="267"/>
      <c r="AF78" s="267"/>
      <c r="AG78" s="269"/>
      <c r="AH78" s="270"/>
      <c r="AI78" s="270"/>
      <c r="AJ78" s="270"/>
      <c r="AK78" s="270"/>
      <c r="AL78" s="273"/>
      <c r="AM78" s="11"/>
      <c r="AN78" s="175" t="str">
        <f t="shared" ref="AN78:AN141" si="41">IF(AP78="", "", IF(F78="", "", F78))</f>
        <v/>
      </c>
      <c r="AO78" s="176"/>
      <c r="AP78" s="267" t="str">
        <f t="shared" si="35"/>
        <v/>
      </c>
      <c r="AQ78" s="267"/>
      <c r="AR78" s="267"/>
      <c r="AS78" s="267"/>
      <c r="AT78" s="267"/>
      <c r="AU78" s="267"/>
      <c r="AV78" s="265" t="str">
        <f t="shared" ref="AV78:AV141" si="42">IF(AX78="", "", IF(N78="", "", N78))</f>
        <v/>
      </c>
      <c r="AW78" s="266"/>
      <c r="AX78" s="267" t="str">
        <f t="shared" si="36"/>
        <v/>
      </c>
      <c r="AY78" s="267"/>
      <c r="AZ78" s="267"/>
      <c r="BA78" s="267"/>
      <c r="BB78" s="267"/>
      <c r="BC78" s="268"/>
      <c r="BD78" s="11"/>
      <c r="BF78" s="7" t="str">
        <f t="shared" si="37"/>
        <v/>
      </c>
      <c r="BJ78" s="45" t="str">
        <f t="shared" ca="1" si="38"/>
        <v>20/09/2021 08:00</v>
      </c>
      <c r="BK78" s="44" t="str">
        <f>IF($F78="", "", IFERROR(INDEX('Currency Market'!$BE$10:$BL$178, MATCH($BJ78, 'Currency Market'!$BB$10:$BB$178, 0), MATCH($F78, 'Currency Market'!$BE$9:$BL$9, 0)), ""))</f>
        <v/>
      </c>
      <c r="BL78" s="43" t="str">
        <f>IF($F78="", "", IFERROR(INDEX('Currency Market'!$BE$10:$BL$178, MATCH($BJ78, 'Currency Market'!$BB$10:$BB$178, 0), MATCH($N78, 'Currency Market'!$BE$9:$BL$9, 0)), ""))</f>
        <v/>
      </c>
      <c r="BN78" s="68" t="str">
        <f t="shared" ref="BN78:BN141" si="43">IF(OR(NOT(F78=""), NOT(H78=""), NOT(N78=""), NOT(AG78="")), "X", "")</f>
        <v/>
      </c>
      <c r="BO78" s="57" t="str">
        <f t="shared" si="32"/>
        <v/>
      </c>
      <c r="BP78" s="58" t="str">
        <f t="shared" si="32"/>
        <v/>
      </c>
      <c r="BQ78" s="58" t="str">
        <f t="shared" si="32"/>
        <v/>
      </c>
      <c r="BR78" s="58" t="str">
        <f t="shared" si="32"/>
        <v/>
      </c>
      <c r="BS78" s="58" t="str">
        <f t="shared" si="32"/>
        <v/>
      </c>
      <c r="BT78" s="58" t="str">
        <f t="shared" si="32"/>
        <v/>
      </c>
      <c r="BU78" s="58" t="str">
        <f t="shared" si="32"/>
        <v/>
      </c>
      <c r="BV78" s="59" t="str">
        <f t="shared" si="32"/>
        <v/>
      </c>
      <c r="BX78" s="7" t="str">
        <f ca="1">IFERROR(INDEX('Currency Market'!$BX$10:$BX$178, MATCH($BJ78, 'Currency Market'!$BB$10:$BB$178, 0)), "")</f>
        <v/>
      </c>
      <c r="BZ78" s="65" t="str">
        <f t="shared" ref="BZ78:BZ141" si="44">IF($B78=$BF$4, IF(OR($V78="", $BL78=""), "", IFERROR(ROUND($V78*$BL78/$BX78, 2), "")), "")</f>
        <v/>
      </c>
    </row>
    <row r="79" spans="1:78" x14ac:dyDescent="0.55000000000000004">
      <c r="A79" s="11"/>
      <c r="B79" s="175" t="str">
        <f t="shared" si="33"/>
        <v/>
      </c>
      <c r="C79" s="176"/>
      <c r="D79" s="176"/>
      <c r="E79" s="176"/>
      <c r="F79" s="269"/>
      <c r="G79" s="270"/>
      <c r="H79" s="271"/>
      <c r="I79" s="271"/>
      <c r="J79" s="271"/>
      <c r="K79" s="271"/>
      <c r="L79" s="271"/>
      <c r="M79" s="271"/>
      <c r="N79" s="270"/>
      <c r="O79" s="270"/>
      <c r="P79" s="272" t="str">
        <f t="shared" si="39"/>
        <v/>
      </c>
      <c r="Q79" s="267"/>
      <c r="R79" s="267"/>
      <c r="S79" s="267"/>
      <c r="T79" s="267"/>
      <c r="U79" s="267"/>
      <c r="V79" s="267" t="str">
        <f t="shared" si="34"/>
        <v/>
      </c>
      <c r="W79" s="267"/>
      <c r="X79" s="267"/>
      <c r="Y79" s="267"/>
      <c r="Z79" s="267"/>
      <c r="AA79" s="267" t="str">
        <f t="shared" si="40"/>
        <v/>
      </c>
      <c r="AB79" s="267"/>
      <c r="AC79" s="267"/>
      <c r="AD79" s="267"/>
      <c r="AE79" s="267"/>
      <c r="AF79" s="267"/>
      <c r="AG79" s="269"/>
      <c r="AH79" s="270"/>
      <c r="AI79" s="270"/>
      <c r="AJ79" s="270"/>
      <c r="AK79" s="270"/>
      <c r="AL79" s="273"/>
      <c r="AM79" s="11"/>
      <c r="AN79" s="175" t="str">
        <f t="shared" si="41"/>
        <v/>
      </c>
      <c r="AO79" s="176"/>
      <c r="AP79" s="267" t="str">
        <f t="shared" si="35"/>
        <v/>
      </c>
      <c r="AQ79" s="267"/>
      <c r="AR79" s="267"/>
      <c r="AS79" s="267"/>
      <c r="AT79" s="267"/>
      <c r="AU79" s="267"/>
      <c r="AV79" s="265" t="str">
        <f t="shared" si="42"/>
        <v/>
      </c>
      <c r="AW79" s="266"/>
      <c r="AX79" s="267" t="str">
        <f t="shared" si="36"/>
        <v/>
      </c>
      <c r="AY79" s="267"/>
      <c r="AZ79" s="267"/>
      <c r="BA79" s="267"/>
      <c r="BB79" s="267"/>
      <c r="BC79" s="268"/>
      <c r="BD79" s="11"/>
      <c r="BF79" s="7" t="str">
        <f t="shared" si="37"/>
        <v/>
      </c>
      <c r="BJ79" s="45" t="str">
        <f t="shared" ca="1" si="38"/>
        <v>20/09/2021 08:00</v>
      </c>
      <c r="BK79" s="44" t="str">
        <f>IF($F79="", "", IFERROR(INDEX('Currency Market'!$BE$10:$BL$178, MATCH($BJ79, 'Currency Market'!$BB$10:$BB$178, 0), MATCH($F79, 'Currency Market'!$BE$9:$BL$9, 0)), ""))</f>
        <v/>
      </c>
      <c r="BL79" s="43" t="str">
        <f>IF($F79="", "", IFERROR(INDEX('Currency Market'!$BE$10:$BL$178, MATCH($BJ79, 'Currency Market'!$BB$10:$BB$178, 0), MATCH($N79, 'Currency Market'!$BE$9:$BL$9, 0)), ""))</f>
        <v/>
      </c>
      <c r="BN79" s="68" t="str">
        <f t="shared" si="43"/>
        <v/>
      </c>
      <c r="BO79" s="57" t="str">
        <f t="shared" si="32"/>
        <v/>
      </c>
      <c r="BP79" s="58" t="str">
        <f t="shared" si="32"/>
        <v/>
      </c>
      <c r="BQ79" s="58" t="str">
        <f t="shared" si="32"/>
        <v/>
      </c>
      <c r="BR79" s="58" t="str">
        <f t="shared" si="32"/>
        <v/>
      </c>
      <c r="BS79" s="58" t="str">
        <f t="shared" si="32"/>
        <v/>
      </c>
      <c r="BT79" s="58" t="str">
        <f t="shared" si="32"/>
        <v/>
      </c>
      <c r="BU79" s="58" t="str">
        <f t="shared" si="32"/>
        <v/>
      </c>
      <c r="BV79" s="59" t="str">
        <f t="shared" si="32"/>
        <v/>
      </c>
      <c r="BX79" s="7" t="str">
        <f ca="1">IFERROR(INDEX('Currency Market'!$BX$10:$BX$178, MATCH($BJ79, 'Currency Market'!$BB$10:$BB$178, 0)), "")</f>
        <v/>
      </c>
      <c r="BZ79" s="65" t="str">
        <f t="shared" si="44"/>
        <v/>
      </c>
    </row>
    <row r="80" spans="1:78" x14ac:dyDescent="0.55000000000000004">
      <c r="A80" s="11"/>
      <c r="B80" s="175" t="str">
        <f t="shared" si="33"/>
        <v/>
      </c>
      <c r="C80" s="176"/>
      <c r="D80" s="176"/>
      <c r="E80" s="176"/>
      <c r="F80" s="269"/>
      <c r="G80" s="270"/>
      <c r="H80" s="271"/>
      <c r="I80" s="271"/>
      <c r="J80" s="271"/>
      <c r="K80" s="271"/>
      <c r="L80" s="271"/>
      <c r="M80" s="271"/>
      <c r="N80" s="270"/>
      <c r="O80" s="270"/>
      <c r="P80" s="272" t="str">
        <f t="shared" si="39"/>
        <v/>
      </c>
      <c r="Q80" s="267"/>
      <c r="R80" s="267"/>
      <c r="S80" s="267"/>
      <c r="T80" s="267"/>
      <c r="U80" s="267"/>
      <c r="V80" s="267" t="str">
        <f t="shared" si="34"/>
        <v/>
      </c>
      <c r="W80" s="267"/>
      <c r="X80" s="267"/>
      <c r="Y80" s="267"/>
      <c r="Z80" s="267"/>
      <c r="AA80" s="267" t="str">
        <f t="shared" si="40"/>
        <v/>
      </c>
      <c r="AB80" s="267"/>
      <c r="AC80" s="267"/>
      <c r="AD80" s="267"/>
      <c r="AE80" s="267"/>
      <c r="AF80" s="267"/>
      <c r="AG80" s="269"/>
      <c r="AH80" s="270"/>
      <c r="AI80" s="270"/>
      <c r="AJ80" s="270"/>
      <c r="AK80" s="270"/>
      <c r="AL80" s="273"/>
      <c r="AM80" s="11"/>
      <c r="AN80" s="175" t="str">
        <f t="shared" si="41"/>
        <v/>
      </c>
      <c r="AO80" s="176"/>
      <c r="AP80" s="267" t="str">
        <f t="shared" si="35"/>
        <v/>
      </c>
      <c r="AQ80" s="267"/>
      <c r="AR80" s="267"/>
      <c r="AS80" s="267"/>
      <c r="AT80" s="267"/>
      <c r="AU80" s="267"/>
      <c r="AV80" s="265" t="str">
        <f t="shared" si="42"/>
        <v/>
      </c>
      <c r="AW80" s="266"/>
      <c r="AX80" s="267" t="str">
        <f t="shared" si="36"/>
        <v/>
      </c>
      <c r="AY80" s="267"/>
      <c r="AZ80" s="267"/>
      <c r="BA80" s="267"/>
      <c r="BB80" s="267"/>
      <c r="BC80" s="268"/>
      <c r="BD80" s="11"/>
      <c r="BF80" s="7" t="str">
        <f t="shared" si="37"/>
        <v/>
      </c>
      <c r="BJ80" s="45" t="str">
        <f t="shared" ca="1" si="38"/>
        <v>20/09/2021 08:00</v>
      </c>
      <c r="BK80" s="44" t="str">
        <f>IF($F80="", "", IFERROR(INDEX('Currency Market'!$BE$10:$BL$178, MATCH($BJ80, 'Currency Market'!$BB$10:$BB$178, 0), MATCH($F80, 'Currency Market'!$BE$9:$BL$9, 0)), ""))</f>
        <v/>
      </c>
      <c r="BL80" s="43" t="str">
        <f>IF($F80="", "", IFERROR(INDEX('Currency Market'!$BE$10:$BL$178, MATCH($BJ80, 'Currency Market'!$BB$10:$BB$178, 0), MATCH($N80, 'Currency Market'!$BE$9:$BL$9, 0)), ""))</f>
        <v/>
      </c>
      <c r="BN80" s="68" t="str">
        <f t="shared" si="43"/>
        <v/>
      </c>
      <c r="BO80" s="57" t="str">
        <f t="shared" si="32"/>
        <v/>
      </c>
      <c r="BP80" s="58" t="str">
        <f t="shared" si="32"/>
        <v/>
      </c>
      <c r="BQ80" s="58" t="str">
        <f t="shared" si="32"/>
        <v/>
      </c>
      <c r="BR80" s="58" t="str">
        <f t="shared" si="32"/>
        <v/>
      </c>
      <c r="BS80" s="58" t="str">
        <f t="shared" si="32"/>
        <v/>
      </c>
      <c r="BT80" s="58" t="str">
        <f t="shared" si="32"/>
        <v/>
      </c>
      <c r="BU80" s="58" t="str">
        <f t="shared" si="32"/>
        <v/>
      </c>
      <c r="BV80" s="59" t="str">
        <f t="shared" si="32"/>
        <v/>
      </c>
      <c r="BX80" s="7" t="str">
        <f ca="1">IFERROR(INDEX('Currency Market'!$BX$10:$BX$178, MATCH($BJ80, 'Currency Market'!$BB$10:$BB$178, 0)), "")</f>
        <v/>
      </c>
      <c r="BZ80" s="65" t="str">
        <f t="shared" si="44"/>
        <v/>
      </c>
    </row>
    <row r="81" spans="1:78" x14ac:dyDescent="0.55000000000000004">
      <c r="A81" s="11"/>
      <c r="B81" s="175" t="str">
        <f t="shared" si="33"/>
        <v/>
      </c>
      <c r="C81" s="176"/>
      <c r="D81" s="176"/>
      <c r="E81" s="176"/>
      <c r="F81" s="269"/>
      <c r="G81" s="270"/>
      <c r="H81" s="271"/>
      <c r="I81" s="271"/>
      <c r="J81" s="271"/>
      <c r="K81" s="271"/>
      <c r="L81" s="271"/>
      <c r="M81" s="271"/>
      <c r="N81" s="270"/>
      <c r="O81" s="270"/>
      <c r="P81" s="272" t="str">
        <f t="shared" si="39"/>
        <v/>
      </c>
      <c r="Q81" s="267"/>
      <c r="R81" s="267"/>
      <c r="S81" s="267"/>
      <c r="T81" s="267"/>
      <c r="U81" s="267"/>
      <c r="V81" s="267" t="str">
        <f t="shared" si="34"/>
        <v/>
      </c>
      <c r="W81" s="267"/>
      <c r="X81" s="267"/>
      <c r="Y81" s="267"/>
      <c r="Z81" s="267"/>
      <c r="AA81" s="267" t="str">
        <f t="shared" si="40"/>
        <v/>
      </c>
      <c r="AB81" s="267"/>
      <c r="AC81" s="267"/>
      <c r="AD81" s="267"/>
      <c r="AE81" s="267"/>
      <c r="AF81" s="267"/>
      <c r="AG81" s="269"/>
      <c r="AH81" s="270"/>
      <c r="AI81" s="270"/>
      <c r="AJ81" s="270"/>
      <c r="AK81" s="270"/>
      <c r="AL81" s="273"/>
      <c r="AM81" s="11"/>
      <c r="AN81" s="175" t="str">
        <f t="shared" si="41"/>
        <v/>
      </c>
      <c r="AO81" s="176"/>
      <c r="AP81" s="267" t="str">
        <f t="shared" si="35"/>
        <v/>
      </c>
      <c r="AQ81" s="267"/>
      <c r="AR81" s="267"/>
      <c r="AS81" s="267"/>
      <c r="AT81" s="267"/>
      <c r="AU81" s="267"/>
      <c r="AV81" s="265" t="str">
        <f t="shared" si="42"/>
        <v/>
      </c>
      <c r="AW81" s="266"/>
      <c r="AX81" s="267" t="str">
        <f t="shared" si="36"/>
        <v/>
      </c>
      <c r="AY81" s="267"/>
      <c r="AZ81" s="267"/>
      <c r="BA81" s="267"/>
      <c r="BB81" s="267"/>
      <c r="BC81" s="268"/>
      <c r="BD81" s="11"/>
      <c r="BF81" s="7" t="str">
        <f t="shared" si="37"/>
        <v/>
      </c>
      <c r="BJ81" s="45" t="str">
        <f t="shared" ca="1" si="38"/>
        <v>20/09/2021 08:00</v>
      </c>
      <c r="BK81" s="44" t="str">
        <f>IF($F81="", "", IFERROR(INDEX('Currency Market'!$BE$10:$BL$178, MATCH($BJ81, 'Currency Market'!$BB$10:$BB$178, 0), MATCH($F81, 'Currency Market'!$BE$9:$BL$9, 0)), ""))</f>
        <v/>
      </c>
      <c r="BL81" s="43" t="str">
        <f>IF($F81="", "", IFERROR(INDEX('Currency Market'!$BE$10:$BL$178, MATCH($BJ81, 'Currency Market'!$BB$10:$BB$178, 0), MATCH($N81, 'Currency Market'!$BE$9:$BL$9, 0)), ""))</f>
        <v/>
      </c>
      <c r="BN81" s="68" t="str">
        <f t="shared" si="43"/>
        <v/>
      </c>
      <c r="BO81" s="57" t="str">
        <f t="shared" si="32"/>
        <v/>
      </c>
      <c r="BP81" s="58" t="str">
        <f t="shared" si="32"/>
        <v/>
      </c>
      <c r="BQ81" s="58" t="str">
        <f t="shared" si="32"/>
        <v/>
      </c>
      <c r="BR81" s="58" t="str">
        <f t="shared" si="32"/>
        <v/>
      </c>
      <c r="BS81" s="58" t="str">
        <f t="shared" si="32"/>
        <v/>
      </c>
      <c r="BT81" s="58" t="str">
        <f t="shared" si="32"/>
        <v/>
      </c>
      <c r="BU81" s="58" t="str">
        <f t="shared" si="32"/>
        <v/>
      </c>
      <c r="BV81" s="59" t="str">
        <f t="shared" si="32"/>
        <v/>
      </c>
      <c r="BX81" s="7" t="str">
        <f ca="1">IFERROR(INDEX('Currency Market'!$BX$10:$BX$178, MATCH($BJ81, 'Currency Market'!$BB$10:$BB$178, 0)), "")</f>
        <v/>
      </c>
      <c r="BZ81" s="65" t="str">
        <f t="shared" si="44"/>
        <v/>
      </c>
    </row>
    <row r="82" spans="1:78" x14ac:dyDescent="0.55000000000000004">
      <c r="A82" s="11"/>
      <c r="B82" s="175" t="str">
        <f t="shared" si="33"/>
        <v/>
      </c>
      <c r="C82" s="176"/>
      <c r="D82" s="176"/>
      <c r="E82" s="176"/>
      <c r="F82" s="269"/>
      <c r="G82" s="270"/>
      <c r="H82" s="271"/>
      <c r="I82" s="271"/>
      <c r="J82" s="271"/>
      <c r="K82" s="271"/>
      <c r="L82" s="271"/>
      <c r="M82" s="271"/>
      <c r="N82" s="270"/>
      <c r="O82" s="270"/>
      <c r="P82" s="272" t="str">
        <f t="shared" si="39"/>
        <v/>
      </c>
      <c r="Q82" s="267"/>
      <c r="R82" s="267"/>
      <c r="S82" s="267"/>
      <c r="T82" s="267"/>
      <c r="U82" s="267"/>
      <c r="V82" s="267" t="str">
        <f t="shared" si="34"/>
        <v/>
      </c>
      <c r="W82" s="267"/>
      <c r="X82" s="267"/>
      <c r="Y82" s="267"/>
      <c r="Z82" s="267"/>
      <c r="AA82" s="267" t="str">
        <f t="shared" si="40"/>
        <v/>
      </c>
      <c r="AB82" s="267"/>
      <c r="AC82" s="267"/>
      <c r="AD82" s="267"/>
      <c r="AE82" s="267"/>
      <c r="AF82" s="267"/>
      <c r="AG82" s="269"/>
      <c r="AH82" s="270"/>
      <c r="AI82" s="270"/>
      <c r="AJ82" s="270"/>
      <c r="AK82" s="270"/>
      <c r="AL82" s="273"/>
      <c r="AM82" s="11"/>
      <c r="AN82" s="175" t="str">
        <f t="shared" si="41"/>
        <v/>
      </c>
      <c r="AO82" s="176"/>
      <c r="AP82" s="267" t="str">
        <f t="shared" si="35"/>
        <v/>
      </c>
      <c r="AQ82" s="267"/>
      <c r="AR82" s="267"/>
      <c r="AS82" s="267"/>
      <c r="AT82" s="267"/>
      <c r="AU82" s="267"/>
      <c r="AV82" s="265" t="str">
        <f t="shared" si="42"/>
        <v/>
      </c>
      <c r="AW82" s="266"/>
      <c r="AX82" s="267" t="str">
        <f t="shared" si="36"/>
        <v/>
      </c>
      <c r="AY82" s="267"/>
      <c r="AZ82" s="267"/>
      <c r="BA82" s="267"/>
      <c r="BB82" s="267"/>
      <c r="BC82" s="268"/>
      <c r="BD82" s="11"/>
      <c r="BF82" s="7" t="str">
        <f t="shared" si="37"/>
        <v/>
      </c>
      <c r="BJ82" s="45" t="str">
        <f t="shared" ca="1" si="38"/>
        <v>20/09/2021 08:00</v>
      </c>
      <c r="BK82" s="44" t="str">
        <f>IF($F82="", "", IFERROR(INDEX('Currency Market'!$BE$10:$BL$178, MATCH($BJ82, 'Currency Market'!$BB$10:$BB$178, 0), MATCH($F82, 'Currency Market'!$BE$9:$BL$9, 0)), ""))</f>
        <v/>
      </c>
      <c r="BL82" s="43" t="str">
        <f>IF($F82="", "", IFERROR(INDEX('Currency Market'!$BE$10:$BL$178, MATCH($BJ82, 'Currency Market'!$BB$10:$BB$178, 0), MATCH($N82, 'Currency Market'!$BE$9:$BL$9, 0)), ""))</f>
        <v/>
      </c>
      <c r="BN82" s="68" t="str">
        <f t="shared" si="43"/>
        <v/>
      </c>
      <c r="BO82" s="57" t="str">
        <f t="shared" si="32"/>
        <v/>
      </c>
      <c r="BP82" s="58" t="str">
        <f t="shared" si="32"/>
        <v/>
      </c>
      <c r="BQ82" s="58" t="str">
        <f t="shared" si="32"/>
        <v/>
      </c>
      <c r="BR82" s="58" t="str">
        <f t="shared" si="32"/>
        <v/>
      </c>
      <c r="BS82" s="58" t="str">
        <f t="shared" si="32"/>
        <v/>
      </c>
      <c r="BT82" s="58" t="str">
        <f t="shared" si="32"/>
        <v/>
      </c>
      <c r="BU82" s="58" t="str">
        <f t="shared" si="32"/>
        <v/>
      </c>
      <c r="BV82" s="59" t="str">
        <f t="shared" si="32"/>
        <v/>
      </c>
      <c r="BX82" s="7" t="str">
        <f ca="1">IFERROR(INDEX('Currency Market'!$BX$10:$BX$178, MATCH($BJ82, 'Currency Market'!$BB$10:$BB$178, 0)), "")</f>
        <v/>
      </c>
      <c r="BZ82" s="65" t="str">
        <f t="shared" si="44"/>
        <v/>
      </c>
    </row>
    <row r="83" spans="1:78" x14ac:dyDescent="0.55000000000000004">
      <c r="A83" s="11"/>
      <c r="B83" s="175" t="str">
        <f t="shared" si="33"/>
        <v/>
      </c>
      <c r="C83" s="176"/>
      <c r="D83" s="176"/>
      <c r="E83" s="176"/>
      <c r="F83" s="269"/>
      <c r="G83" s="270"/>
      <c r="H83" s="271"/>
      <c r="I83" s="271"/>
      <c r="J83" s="271"/>
      <c r="K83" s="271"/>
      <c r="L83" s="271"/>
      <c r="M83" s="271"/>
      <c r="N83" s="270"/>
      <c r="O83" s="270"/>
      <c r="P83" s="272" t="str">
        <f t="shared" si="39"/>
        <v/>
      </c>
      <c r="Q83" s="267"/>
      <c r="R83" s="267"/>
      <c r="S83" s="267"/>
      <c r="T83" s="267"/>
      <c r="U83" s="267"/>
      <c r="V83" s="267" t="str">
        <f t="shared" si="34"/>
        <v/>
      </c>
      <c r="W83" s="267"/>
      <c r="X83" s="267"/>
      <c r="Y83" s="267"/>
      <c r="Z83" s="267"/>
      <c r="AA83" s="267" t="str">
        <f t="shared" si="40"/>
        <v/>
      </c>
      <c r="AB83" s="267"/>
      <c r="AC83" s="267"/>
      <c r="AD83" s="267"/>
      <c r="AE83" s="267"/>
      <c r="AF83" s="267"/>
      <c r="AG83" s="269"/>
      <c r="AH83" s="270"/>
      <c r="AI83" s="270"/>
      <c r="AJ83" s="270"/>
      <c r="AK83" s="270"/>
      <c r="AL83" s="273"/>
      <c r="AM83" s="11"/>
      <c r="AN83" s="175" t="str">
        <f t="shared" si="41"/>
        <v/>
      </c>
      <c r="AO83" s="176"/>
      <c r="AP83" s="267" t="str">
        <f t="shared" si="35"/>
        <v/>
      </c>
      <c r="AQ83" s="267"/>
      <c r="AR83" s="267"/>
      <c r="AS83" s="267"/>
      <c r="AT83" s="267"/>
      <c r="AU83" s="267"/>
      <c r="AV83" s="265" t="str">
        <f t="shared" si="42"/>
        <v/>
      </c>
      <c r="AW83" s="266"/>
      <c r="AX83" s="267" t="str">
        <f t="shared" si="36"/>
        <v/>
      </c>
      <c r="AY83" s="267"/>
      <c r="AZ83" s="267"/>
      <c r="BA83" s="267"/>
      <c r="BB83" s="267"/>
      <c r="BC83" s="268"/>
      <c r="BD83" s="11"/>
      <c r="BF83" s="7" t="str">
        <f t="shared" si="37"/>
        <v/>
      </c>
      <c r="BJ83" s="45" t="str">
        <f t="shared" ca="1" si="38"/>
        <v>20/09/2021 08:00</v>
      </c>
      <c r="BK83" s="44" t="str">
        <f>IF($F83="", "", IFERROR(INDEX('Currency Market'!$BE$10:$BL$178, MATCH($BJ83, 'Currency Market'!$BB$10:$BB$178, 0), MATCH($F83, 'Currency Market'!$BE$9:$BL$9, 0)), ""))</f>
        <v/>
      </c>
      <c r="BL83" s="43" t="str">
        <f>IF($F83="", "", IFERROR(INDEX('Currency Market'!$BE$10:$BL$178, MATCH($BJ83, 'Currency Market'!$BB$10:$BB$178, 0), MATCH($N83, 'Currency Market'!$BE$9:$BL$9, 0)), ""))</f>
        <v/>
      </c>
      <c r="BN83" s="68" t="str">
        <f t="shared" si="43"/>
        <v/>
      </c>
      <c r="BO83" s="57" t="str">
        <f t="shared" ref="BO83:BV92" si="45">IF($B83=$BF$4, IF($F83=BO$2, $H83*-1, IF($N83=BO$2, $AA83, "")), "")</f>
        <v/>
      </c>
      <c r="BP83" s="58" t="str">
        <f t="shared" si="45"/>
        <v/>
      </c>
      <c r="BQ83" s="58" t="str">
        <f t="shared" si="45"/>
        <v/>
      </c>
      <c r="BR83" s="58" t="str">
        <f t="shared" si="45"/>
        <v/>
      </c>
      <c r="BS83" s="58" t="str">
        <f t="shared" si="45"/>
        <v/>
      </c>
      <c r="BT83" s="58" t="str">
        <f t="shared" si="45"/>
        <v/>
      </c>
      <c r="BU83" s="58" t="str">
        <f t="shared" si="45"/>
        <v/>
      </c>
      <c r="BV83" s="59" t="str">
        <f t="shared" si="45"/>
        <v/>
      </c>
      <c r="BX83" s="7" t="str">
        <f ca="1">IFERROR(INDEX('Currency Market'!$BX$10:$BX$178, MATCH($BJ83, 'Currency Market'!$BB$10:$BB$178, 0)), "")</f>
        <v/>
      </c>
      <c r="BZ83" s="65" t="str">
        <f t="shared" si="44"/>
        <v/>
      </c>
    </row>
    <row r="84" spans="1:78" x14ac:dyDescent="0.55000000000000004">
      <c r="A84" s="11"/>
      <c r="B84" s="175" t="str">
        <f t="shared" si="33"/>
        <v/>
      </c>
      <c r="C84" s="176"/>
      <c r="D84" s="176"/>
      <c r="E84" s="176"/>
      <c r="F84" s="269"/>
      <c r="G84" s="270"/>
      <c r="H84" s="271"/>
      <c r="I84" s="271"/>
      <c r="J84" s="271"/>
      <c r="K84" s="271"/>
      <c r="L84" s="271"/>
      <c r="M84" s="271"/>
      <c r="N84" s="270"/>
      <c r="O84" s="270"/>
      <c r="P84" s="272" t="str">
        <f t="shared" si="39"/>
        <v/>
      </c>
      <c r="Q84" s="267"/>
      <c r="R84" s="267"/>
      <c r="S84" s="267"/>
      <c r="T84" s="267"/>
      <c r="U84" s="267"/>
      <c r="V84" s="267" t="str">
        <f t="shared" si="34"/>
        <v/>
      </c>
      <c r="W84" s="267"/>
      <c r="X84" s="267"/>
      <c r="Y84" s="267"/>
      <c r="Z84" s="267"/>
      <c r="AA84" s="267" t="str">
        <f t="shared" si="40"/>
        <v/>
      </c>
      <c r="AB84" s="267"/>
      <c r="AC84" s="267"/>
      <c r="AD84" s="267"/>
      <c r="AE84" s="267"/>
      <c r="AF84" s="267"/>
      <c r="AG84" s="269"/>
      <c r="AH84" s="270"/>
      <c r="AI84" s="270"/>
      <c r="AJ84" s="270"/>
      <c r="AK84" s="270"/>
      <c r="AL84" s="273"/>
      <c r="AM84" s="11"/>
      <c r="AN84" s="175" t="str">
        <f t="shared" si="41"/>
        <v/>
      </c>
      <c r="AO84" s="176"/>
      <c r="AP84" s="267" t="str">
        <f t="shared" si="35"/>
        <v/>
      </c>
      <c r="AQ84" s="267"/>
      <c r="AR84" s="267"/>
      <c r="AS84" s="267"/>
      <c r="AT84" s="267"/>
      <c r="AU84" s="267"/>
      <c r="AV84" s="265" t="str">
        <f t="shared" si="42"/>
        <v/>
      </c>
      <c r="AW84" s="266"/>
      <c r="AX84" s="267" t="str">
        <f t="shared" si="36"/>
        <v/>
      </c>
      <c r="AY84" s="267"/>
      <c r="AZ84" s="267"/>
      <c r="BA84" s="267"/>
      <c r="BB84" s="267"/>
      <c r="BC84" s="268"/>
      <c r="BD84" s="11"/>
      <c r="BF84" s="7" t="str">
        <f t="shared" si="37"/>
        <v/>
      </c>
      <c r="BJ84" s="45" t="str">
        <f t="shared" ca="1" si="38"/>
        <v>20/09/2021 08:00</v>
      </c>
      <c r="BK84" s="44" t="str">
        <f>IF($F84="", "", IFERROR(INDEX('Currency Market'!$BE$10:$BL$178, MATCH($BJ84, 'Currency Market'!$BB$10:$BB$178, 0), MATCH($F84, 'Currency Market'!$BE$9:$BL$9, 0)), ""))</f>
        <v/>
      </c>
      <c r="BL84" s="43" t="str">
        <f>IF($F84="", "", IFERROR(INDEX('Currency Market'!$BE$10:$BL$178, MATCH($BJ84, 'Currency Market'!$BB$10:$BB$178, 0), MATCH($N84, 'Currency Market'!$BE$9:$BL$9, 0)), ""))</f>
        <v/>
      </c>
      <c r="BN84" s="68" t="str">
        <f t="shared" si="43"/>
        <v/>
      </c>
      <c r="BO84" s="57" t="str">
        <f t="shared" si="45"/>
        <v/>
      </c>
      <c r="BP84" s="58" t="str">
        <f t="shared" si="45"/>
        <v/>
      </c>
      <c r="BQ84" s="58" t="str">
        <f t="shared" si="45"/>
        <v/>
      </c>
      <c r="BR84" s="58" t="str">
        <f t="shared" si="45"/>
        <v/>
      </c>
      <c r="BS84" s="58" t="str">
        <f t="shared" si="45"/>
        <v/>
      </c>
      <c r="BT84" s="58" t="str">
        <f t="shared" si="45"/>
        <v/>
      </c>
      <c r="BU84" s="58" t="str">
        <f t="shared" si="45"/>
        <v/>
      </c>
      <c r="BV84" s="59" t="str">
        <f t="shared" si="45"/>
        <v/>
      </c>
      <c r="BX84" s="7" t="str">
        <f ca="1">IFERROR(INDEX('Currency Market'!$BX$10:$BX$178, MATCH($BJ84, 'Currency Market'!$BB$10:$BB$178, 0)), "")</f>
        <v/>
      </c>
      <c r="BZ84" s="65" t="str">
        <f t="shared" si="44"/>
        <v/>
      </c>
    </row>
    <row r="85" spans="1:78" x14ac:dyDescent="0.55000000000000004">
      <c r="A85" s="11"/>
      <c r="B85" s="175" t="str">
        <f t="shared" si="33"/>
        <v/>
      </c>
      <c r="C85" s="176"/>
      <c r="D85" s="176"/>
      <c r="E85" s="176"/>
      <c r="F85" s="269"/>
      <c r="G85" s="270"/>
      <c r="H85" s="271"/>
      <c r="I85" s="271"/>
      <c r="J85" s="271"/>
      <c r="K85" s="271"/>
      <c r="L85" s="271"/>
      <c r="M85" s="271"/>
      <c r="N85" s="270"/>
      <c r="O85" s="270"/>
      <c r="P85" s="272" t="str">
        <f t="shared" si="39"/>
        <v/>
      </c>
      <c r="Q85" s="267"/>
      <c r="R85" s="267"/>
      <c r="S85" s="267"/>
      <c r="T85" s="267"/>
      <c r="U85" s="267"/>
      <c r="V85" s="267" t="str">
        <f t="shared" si="34"/>
        <v/>
      </c>
      <c r="W85" s="267"/>
      <c r="X85" s="267"/>
      <c r="Y85" s="267"/>
      <c r="Z85" s="267"/>
      <c r="AA85" s="267" t="str">
        <f t="shared" si="40"/>
        <v/>
      </c>
      <c r="AB85" s="267"/>
      <c r="AC85" s="267"/>
      <c r="AD85" s="267"/>
      <c r="AE85" s="267"/>
      <c r="AF85" s="267"/>
      <c r="AG85" s="269"/>
      <c r="AH85" s="270"/>
      <c r="AI85" s="270"/>
      <c r="AJ85" s="270"/>
      <c r="AK85" s="270"/>
      <c r="AL85" s="273"/>
      <c r="AM85" s="11"/>
      <c r="AN85" s="175" t="str">
        <f t="shared" si="41"/>
        <v/>
      </c>
      <c r="AO85" s="176"/>
      <c r="AP85" s="267" t="str">
        <f t="shared" si="35"/>
        <v/>
      </c>
      <c r="AQ85" s="267"/>
      <c r="AR85" s="267"/>
      <c r="AS85" s="267"/>
      <c r="AT85" s="267"/>
      <c r="AU85" s="267"/>
      <c r="AV85" s="265" t="str">
        <f t="shared" si="42"/>
        <v/>
      </c>
      <c r="AW85" s="266"/>
      <c r="AX85" s="267" t="str">
        <f t="shared" si="36"/>
        <v/>
      </c>
      <c r="AY85" s="267"/>
      <c r="AZ85" s="267"/>
      <c r="BA85" s="267"/>
      <c r="BB85" s="267"/>
      <c r="BC85" s="268"/>
      <c r="BD85" s="11"/>
      <c r="BF85" s="7" t="str">
        <f t="shared" si="37"/>
        <v/>
      </c>
      <c r="BJ85" s="45" t="str">
        <f t="shared" ca="1" si="38"/>
        <v>20/09/2021 08:00</v>
      </c>
      <c r="BK85" s="44" t="str">
        <f>IF($F85="", "", IFERROR(INDEX('Currency Market'!$BE$10:$BL$178, MATCH($BJ85, 'Currency Market'!$BB$10:$BB$178, 0), MATCH($F85, 'Currency Market'!$BE$9:$BL$9, 0)), ""))</f>
        <v/>
      </c>
      <c r="BL85" s="43" t="str">
        <f>IF($F85="", "", IFERROR(INDEX('Currency Market'!$BE$10:$BL$178, MATCH($BJ85, 'Currency Market'!$BB$10:$BB$178, 0), MATCH($N85, 'Currency Market'!$BE$9:$BL$9, 0)), ""))</f>
        <v/>
      </c>
      <c r="BN85" s="68" t="str">
        <f t="shared" si="43"/>
        <v/>
      </c>
      <c r="BO85" s="57" t="str">
        <f t="shared" si="45"/>
        <v/>
      </c>
      <c r="BP85" s="58" t="str">
        <f t="shared" si="45"/>
        <v/>
      </c>
      <c r="BQ85" s="58" t="str">
        <f t="shared" si="45"/>
        <v/>
      </c>
      <c r="BR85" s="58" t="str">
        <f t="shared" si="45"/>
        <v/>
      </c>
      <c r="BS85" s="58" t="str">
        <f t="shared" si="45"/>
        <v/>
      </c>
      <c r="BT85" s="58" t="str">
        <f t="shared" si="45"/>
        <v/>
      </c>
      <c r="BU85" s="58" t="str">
        <f t="shared" si="45"/>
        <v/>
      </c>
      <c r="BV85" s="59" t="str">
        <f t="shared" si="45"/>
        <v/>
      </c>
      <c r="BX85" s="7" t="str">
        <f ca="1">IFERROR(INDEX('Currency Market'!$BX$10:$BX$178, MATCH($BJ85, 'Currency Market'!$BB$10:$BB$178, 0)), "")</f>
        <v/>
      </c>
      <c r="BZ85" s="65" t="str">
        <f t="shared" si="44"/>
        <v/>
      </c>
    </row>
    <row r="86" spans="1:78" x14ac:dyDescent="0.55000000000000004">
      <c r="A86" s="11"/>
      <c r="B86" s="175" t="str">
        <f t="shared" si="33"/>
        <v/>
      </c>
      <c r="C86" s="176"/>
      <c r="D86" s="176"/>
      <c r="E86" s="176"/>
      <c r="F86" s="269"/>
      <c r="G86" s="270"/>
      <c r="H86" s="271"/>
      <c r="I86" s="271"/>
      <c r="J86" s="271"/>
      <c r="K86" s="271"/>
      <c r="L86" s="271"/>
      <c r="M86" s="271"/>
      <c r="N86" s="270"/>
      <c r="O86" s="270"/>
      <c r="P86" s="272" t="str">
        <f t="shared" si="39"/>
        <v/>
      </c>
      <c r="Q86" s="267"/>
      <c r="R86" s="267"/>
      <c r="S86" s="267"/>
      <c r="T86" s="267"/>
      <c r="U86" s="267"/>
      <c r="V86" s="267" t="str">
        <f t="shared" si="34"/>
        <v/>
      </c>
      <c r="W86" s="267"/>
      <c r="X86" s="267"/>
      <c r="Y86" s="267"/>
      <c r="Z86" s="267"/>
      <c r="AA86" s="267" t="str">
        <f t="shared" si="40"/>
        <v/>
      </c>
      <c r="AB86" s="267"/>
      <c r="AC86" s="267"/>
      <c r="AD86" s="267"/>
      <c r="AE86" s="267"/>
      <c r="AF86" s="267"/>
      <c r="AG86" s="269"/>
      <c r="AH86" s="270"/>
      <c r="AI86" s="270"/>
      <c r="AJ86" s="270"/>
      <c r="AK86" s="270"/>
      <c r="AL86" s="273"/>
      <c r="AM86" s="11"/>
      <c r="AN86" s="175" t="str">
        <f t="shared" si="41"/>
        <v/>
      </c>
      <c r="AO86" s="176"/>
      <c r="AP86" s="267" t="str">
        <f t="shared" si="35"/>
        <v/>
      </c>
      <c r="AQ86" s="267"/>
      <c r="AR86" s="267"/>
      <c r="AS86" s="267"/>
      <c r="AT86" s="267"/>
      <c r="AU86" s="267"/>
      <c r="AV86" s="265" t="str">
        <f t="shared" si="42"/>
        <v/>
      </c>
      <c r="AW86" s="266"/>
      <c r="AX86" s="267" t="str">
        <f t="shared" si="36"/>
        <v/>
      </c>
      <c r="AY86" s="267"/>
      <c r="AZ86" s="267"/>
      <c r="BA86" s="267"/>
      <c r="BB86" s="267"/>
      <c r="BC86" s="268"/>
      <c r="BD86" s="11"/>
      <c r="BF86" s="7" t="str">
        <f t="shared" si="37"/>
        <v/>
      </c>
      <c r="BJ86" s="45" t="str">
        <f t="shared" ca="1" si="38"/>
        <v>20/09/2021 08:00</v>
      </c>
      <c r="BK86" s="44" t="str">
        <f>IF($F86="", "", IFERROR(INDEX('Currency Market'!$BE$10:$BL$178, MATCH($BJ86, 'Currency Market'!$BB$10:$BB$178, 0), MATCH($F86, 'Currency Market'!$BE$9:$BL$9, 0)), ""))</f>
        <v/>
      </c>
      <c r="BL86" s="43" t="str">
        <f>IF($F86="", "", IFERROR(INDEX('Currency Market'!$BE$10:$BL$178, MATCH($BJ86, 'Currency Market'!$BB$10:$BB$178, 0), MATCH($N86, 'Currency Market'!$BE$9:$BL$9, 0)), ""))</f>
        <v/>
      </c>
      <c r="BN86" s="68" t="str">
        <f t="shared" si="43"/>
        <v/>
      </c>
      <c r="BO86" s="57" t="str">
        <f t="shared" si="45"/>
        <v/>
      </c>
      <c r="BP86" s="58" t="str">
        <f t="shared" si="45"/>
        <v/>
      </c>
      <c r="BQ86" s="58" t="str">
        <f t="shared" si="45"/>
        <v/>
      </c>
      <c r="BR86" s="58" t="str">
        <f t="shared" si="45"/>
        <v/>
      </c>
      <c r="BS86" s="58" t="str">
        <f t="shared" si="45"/>
        <v/>
      </c>
      <c r="BT86" s="58" t="str">
        <f t="shared" si="45"/>
        <v/>
      </c>
      <c r="BU86" s="58" t="str">
        <f t="shared" si="45"/>
        <v/>
      </c>
      <c r="BV86" s="59" t="str">
        <f t="shared" si="45"/>
        <v/>
      </c>
      <c r="BX86" s="7" t="str">
        <f ca="1">IFERROR(INDEX('Currency Market'!$BX$10:$BX$178, MATCH($BJ86, 'Currency Market'!$BB$10:$BB$178, 0)), "")</f>
        <v/>
      </c>
      <c r="BZ86" s="65" t="str">
        <f t="shared" si="44"/>
        <v/>
      </c>
    </row>
    <row r="87" spans="1:78" x14ac:dyDescent="0.55000000000000004">
      <c r="A87" s="11"/>
      <c r="B87" s="175" t="str">
        <f t="shared" si="33"/>
        <v/>
      </c>
      <c r="C87" s="176"/>
      <c r="D87" s="176"/>
      <c r="E87" s="176"/>
      <c r="F87" s="269"/>
      <c r="G87" s="270"/>
      <c r="H87" s="271"/>
      <c r="I87" s="271"/>
      <c r="J87" s="271"/>
      <c r="K87" s="271"/>
      <c r="L87" s="271"/>
      <c r="M87" s="271"/>
      <c r="N87" s="270"/>
      <c r="O87" s="270"/>
      <c r="P87" s="272" t="str">
        <f t="shared" si="39"/>
        <v/>
      </c>
      <c r="Q87" s="267"/>
      <c r="R87" s="267"/>
      <c r="S87" s="267"/>
      <c r="T87" s="267"/>
      <c r="U87" s="267"/>
      <c r="V87" s="267" t="str">
        <f t="shared" si="34"/>
        <v/>
      </c>
      <c r="W87" s="267"/>
      <c r="X87" s="267"/>
      <c r="Y87" s="267"/>
      <c r="Z87" s="267"/>
      <c r="AA87" s="267" t="str">
        <f t="shared" si="40"/>
        <v/>
      </c>
      <c r="AB87" s="267"/>
      <c r="AC87" s="267"/>
      <c r="AD87" s="267"/>
      <c r="AE87" s="267"/>
      <c r="AF87" s="267"/>
      <c r="AG87" s="269"/>
      <c r="AH87" s="270"/>
      <c r="AI87" s="270"/>
      <c r="AJ87" s="270"/>
      <c r="AK87" s="270"/>
      <c r="AL87" s="273"/>
      <c r="AM87" s="11"/>
      <c r="AN87" s="175" t="str">
        <f t="shared" si="41"/>
        <v/>
      </c>
      <c r="AO87" s="176"/>
      <c r="AP87" s="267" t="str">
        <f t="shared" si="35"/>
        <v/>
      </c>
      <c r="AQ87" s="267"/>
      <c r="AR87" s="267"/>
      <c r="AS87" s="267"/>
      <c r="AT87" s="267"/>
      <c r="AU87" s="267"/>
      <c r="AV87" s="265" t="str">
        <f t="shared" si="42"/>
        <v/>
      </c>
      <c r="AW87" s="266"/>
      <c r="AX87" s="267" t="str">
        <f t="shared" si="36"/>
        <v/>
      </c>
      <c r="AY87" s="267"/>
      <c r="AZ87" s="267"/>
      <c r="BA87" s="267"/>
      <c r="BB87" s="267"/>
      <c r="BC87" s="268"/>
      <c r="BD87" s="11"/>
      <c r="BF87" s="7" t="str">
        <f t="shared" si="37"/>
        <v/>
      </c>
      <c r="BJ87" s="45" t="str">
        <f t="shared" ca="1" si="38"/>
        <v>20/09/2021 08:00</v>
      </c>
      <c r="BK87" s="44" t="str">
        <f>IF($F87="", "", IFERROR(INDEX('Currency Market'!$BE$10:$BL$178, MATCH($BJ87, 'Currency Market'!$BB$10:$BB$178, 0), MATCH($F87, 'Currency Market'!$BE$9:$BL$9, 0)), ""))</f>
        <v/>
      </c>
      <c r="BL87" s="43" t="str">
        <f>IF($F87="", "", IFERROR(INDEX('Currency Market'!$BE$10:$BL$178, MATCH($BJ87, 'Currency Market'!$BB$10:$BB$178, 0), MATCH($N87, 'Currency Market'!$BE$9:$BL$9, 0)), ""))</f>
        <v/>
      </c>
      <c r="BN87" s="68" t="str">
        <f t="shared" si="43"/>
        <v/>
      </c>
      <c r="BO87" s="57" t="str">
        <f t="shared" si="45"/>
        <v/>
      </c>
      <c r="BP87" s="58" t="str">
        <f t="shared" si="45"/>
        <v/>
      </c>
      <c r="BQ87" s="58" t="str">
        <f t="shared" si="45"/>
        <v/>
      </c>
      <c r="BR87" s="58" t="str">
        <f t="shared" si="45"/>
        <v/>
      </c>
      <c r="BS87" s="58" t="str">
        <f t="shared" si="45"/>
        <v/>
      </c>
      <c r="BT87" s="58" t="str">
        <f t="shared" si="45"/>
        <v/>
      </c>
      <c r="BU87" s="58" t="str">
        <f t="shared" si="45"/>
        <v/>
      </c>
      <c r="BV87" s="59" t="str">
        <f t="shared" si="45"/>
        <v/>
      </c>
      <c r="BX87" s="7" t="str">
        <f ca="1">IFERROR(INDEX('Currency Market'!$BX$10:$BX$178, MATCH($BJ87, 'Currency Market'!$BB$10:$BB$178, 0)), "")</f>
        <v/>
      </c>
      <c r="BZ87" s="65" t="str">
        <f t="shared" si="44"/>
        <v/>
      </c>
    </row>
    <row r="88" spans="1:78" x14ac:dyDescent="0.55000000000000004">
      <c r="A88" s="11"/>
      <c r="B88" s="175" t="str">
        <f t="shared" si="33"/>
        <v/>
      </c>
      <c r="C88" s="176"/>
      <c r="D88" s="176"/>
      <c r="E88" s="176"/>
      <c r="F88" s="269"/>
      <c r="G88" s="270"/>
      <c r="H88" s="271"/>
      <c r="I88" s="271"/>
      <c r="J88" s="271"/>
      <c r="K88" s="271"/>
      <c r="L88" s="271"/>
      <c r="M88" s="271"/>
      <c r="N88" s="270"/>
      <c r="O88" s="270"/>
      <c r="P88" s="272" t="str">
        <f t="shared" si="39"/>
        <v/>
      </c>
      <c r="Q88" s="267"/>
      <c r="R88" s="267"/>
      <c r="S88" s="267"/>
      <c r="T88" s="267"/>
      <c r="U88" s="267"/>
      <c r="V88" s="267" t="str">
        <f t="shared" si="34"/>
        <v/>
      </c>
      <c r="W88" s="267"/>
      <c r="X88" s="267"/>
      <c r="Y88" s="267"/>
      <c r="Z88" s="267"/>
      <c r="AA88" s="267" t="str">
        <f t="shared" si="40"/>
        <v/>
      </c>
      <c r="AB88" s="267"/>
      <c r="AC88" s="267"/>
      <c r="AD88" s="267"/>
      <c r="AE88" s="267"/>
      <c r="AF88" s="267"/>
      <c r="AG88" s="269"/>
      <c r="AH88" s="270"/>
      <c r="AI88" s="270"/>
      <c r="AJ88" s="270"/>
      <c r="AK88" s="270"/>
      <c r="AL88" s="273"/>
      <c r="AM88" s="11"/>
      <c r="AN88" s="175" t="str">
        <f t="shared" si="41"/>
        <v/>
      </c>
      <c r="AO88" s="176"/>
      <c r="AP88" s="267" t="str">
        <f t="shared" si="35"/>
        <v/>
      </c>
      <c r="AQ88" s="267"/>
      <c r="AR88" s="267"/>
      <c r="AS88" s="267"/>
      <c r="AT88" s="267"/>
      <c r="AU88" s="267"/>
      <c r="AV88" s="265" t="str">
        <f t="shared" si="42"/>
        <v/>
      </c>
      <c r="AW88" s="266"/>
      <c r="AX88" s="267" t="str">
        <f t="shared" si="36"/>
        <v/>
      </c>
      <c r="AY88" s="267"/>
      <c r="AZ88" s="267"/>
      <c r="BA88" s="267"/>
      <c r="BB88" s="267"/>
      <c r="BC88" s="268"/>
      <c r="BD88" s="11"/>
      <c r="BF88" s="7" t="str">
        <f t="shared" si="37"/>
        <v/>
      </c>
      <c r="BJ88" s="45" t="str">
        <f t="shared" ca="1" si="38"/>
        <v>20/09/2021 08:00</v>
      </c>
      <c r="BK88" s="44" t="str">
        <f>IF($F88="", "", IFERROR(INDEX('Currency Market'!$BE$10:$BL$178, MATCH($BJ88, 'Currency Market'!$BB$10:$BB$178, 0), MATCH($F88, 'Currency Market'!$BE$9:$BL$9, 0)), ""))</f>
        <v/>
      </c>
      <c r="BL88" s="43" t="str">
        <f>IF($F88="", "", IFERROR(INDEX('Currency Market'!$BE$10:$BL$178, MATCH($BJ88, 'Currency Market'!$BB$10:$BB$178, 0), MATCH($N88, 'Currency Market'!$BE$9:$BL$9, 0)), ""))</f>
        <v/>
      </c>
      <c r="BN88" s="68" t="str">
        <f t="shared" si="43"/>
        <v/>
      </c>
      <c r="BO88" s="57" t="str">
        <f t="shared" si="45"/>
        <v/>
      </c>
      <c r="BP88" s="58" t="str">
        <f t="shared" si="45"/>
        <v/>
      </c>
      <c r="BQ88" s="58" t="str">
        <f t="shared" si="45"/>
        <v/>
      </c>
      <c r="BR88" s="58" t="str">
        <f t="shared" si="45"/>
        <v/>
      </c>
      <c r="BS88" s="58" t="str">
        <f t="shared" si="45"/>
        <v/>
      </c>
      <c r="BT88" s="58" t="str">
        <f t="shared" si="45"/>
        <v/>
      </c>
      <c r="BU88" s="58" t="str">
        <f t="shared" si="45"/>
        <v/>
      </c>
      <c r="BV88" s="59" t="str">
        <f t="shared" si="45"/>
        <v/>
      </c>
      <c r="BX88" s="7" t="str">
        <f ca="1">IFERROR(INDEX('Currency Market'!$BX$10:$BX$178, MATCH($BJ88, 'Currency Market'!$BB$10:$BB$178, 0)), "")</f>
        <v/>
      </c>
      <c r="BZ88" s="65" t="str">
        <f t="shared" si="44"/>
        <v/>
      </c>
    </row>
    <row r="89" spans="1:78" x14ac:dyDescent="0.55000000000000004">
      <c r="A89" s="11"/>
      <c r="B89" s="175" t="str">
        <f t="shared" si="33"/>
        <v/>
      </c>
      <c r="C89" s="176"/>
      <c r="D89" s="176"/>
      <c r="E89" s="176"/>
      <c r="F89" s="269"/>
      <c r="G89" s="270"/>
      <c r="H89" s="271"/>
      <c r="I89" s="271"/>
      <c r="J89" s="271"/>
      <c r="K89" s="271"/>
      <c r="L89" s="271"/>
      <c r="M89" s="271"/>
      <c r="N89" s="270"/>
      <c r="O89" s="270"/>
      <c r="P89" s="272" t="str">
        <f t="shared" si="39"/>
        <v/>
      </c>
      <c r="Q89" s="267"/>
      <c r="R89" s="267"/>
      <c r="S89" s="267"/>
      <c r="T89" s="267"/>
      <c r="U89" s="267"/>
      <c r="V89" s="267" t="str">
        <f t="shared" si="34"/>
        <v/>
      </c>
      <c r="W89" s="267"/>
      <c r="X89" s="267"/>
      <c r="Y89" s="267"/>
      <c r="Z89" s="267"/>
      <c r="AA89" s="267" t="str">
        <f t="shared" si="40"/>
        <v/>
      </c>
      <c r="AB89" s="267"/>
      <c r="AC89" s="267"/>
      <c r="AD89" s="267"/>
      <c r="AE89" s="267"/>
      <c r="AF89" s="267"/>
      <c r="AG89" s="269"/>
      <c r="AH89" s="270"/>
      <c r="AI89" s="270"/>
      <c r="AJ89" s="270"/>
      <c r="AK89" s="270"/>
      <c r="AL89" s="273"/>
      <c r="AM89" s="11"/>
      <c r="AN89" s="175" t="str">
        <f t="shared" si="41"/>
        <v/>
      </c>
      <c r="AO89" s="176"/>
      <c r="AP89" s="267" t="str">
        <f t="shared" si="35"/>
        <v/>
      </c>
      <c r="AQ89" s="267"/>
      <c r="AR89" s="267"/>
      <c r="AS89" s="267"/>
      <c r="AT89" s="267"/>
      <c r="AU89" s="267"/>
      <c r="AV89" s="265" t="str">
        <f t="shared" si="42"/>
        <v/>
      </c>
      <c r="AW89" s="266"/>
      <c r="AX89" s="267" t="str">
        <f t="shared" si="36"/>
        <v/>
      </c>
      <c r="AY89" s="267"/>
      <c r="AZ89" s="267"/>
      <c r="BA89" s="267"/>
      <c r="BB89" s="267"/>
      <c r="BC89" s="268"/>
      <c r="BD89" s="11"/>
      <c r="BF89" s="7" t="str">
        <f t="shared" si="37"/>
        <v/>
      </c>
      <c r="BJ89" s="45" t="str">
        <f t="shared" ca="1" si="38"/>
        <v>20/09/2021 08:00</v>
      </c>
      <c r="BK89" s="44" t="str">
        <f>IF($F89="", "", IFERROR(INDEX('Currency Market'!$BE$10:$BL$178, MATCH($BJ89, 'Currency Market'!$BB$10:$BB$178, 0), MATCH($F89, 'Currency Market'!$BE$9:$BL$9, 0)), ""))</f>
        <v/>
      </c>
      <c r="BL89" s="43" t="str">
        <f>IF($F89="", "", IFERROR(INDEX('Currency Market'!$BE$10:$BL$178, MATCH($BJ89, 'Currency Market'!$BB$10:$BB$178, 0), MATCH($N89, 'Currency Market'!$BE$9:$BL$9, 0)), ""))</f>
        <v/>
      </c>
      <c r="BN89" s="68" t="str">
        <f t="shared" si="43"/>
        <v/>
      </c>
      <c r="BO89" s="57" t="str">
        <f t="shared" si="45"/>
        <v/>
      </c>
      <c r="BP89" s="58" t="str">
        <f t="shared" si="45"/>
        <v/>
      </c>
      <c r="BQ89" s="58" t="str">
        <f t="shared" si="45"/>
        <v/>
      </c>
      <c r="BR89" s="58" t="str">
        <f t="shared" si="45"/>
        <v/>
      </c>
      <c r="BS89" s="58" t="str">
        <f t="shared" si="45"/>
        <v/>
      </c>
      <c r="BT89" s="58" t="str">
        <f t="shared" si="45"/>
        <v/>
      </c>
      <c r="BU89" s="58" t="str">
        <f t="shared" si="45"/>
        <v/>
      </c>
      <c r="BV89" s="59" t="str">
        <f t="shared" si="45"/>
        <v/>
      </c>
      <c r="BX89" s="7" t="str">
        <f ca="1">IFERROR(INDEX('Currency Market'!$BX$10:$BX$178, MATCH($BJ89, 'Currency Market'!$BB$10:$BB$178, 0)), "")</f>
        <v/>
      </c>
      <c r="BZ89" s="65" t="str">
        <f t="shared" si="44"/>
        <v/>
      </c>
    </row>
    <row r="90" spans="1:78" x14ac:dyDescent="0.55000000000000004">
      <c r="A90" s="11"/>
      <c r="B90" s="175" t="str">
        <f t="shared" si="33"/>
        <v/>
      </c>
      <c r="C90" s="176"/>
      <c r="D90" s="176"/>
      <c r="E90" s="176"/>
      <c r="F90" s="269"/>
      <c r="G90" s="270"/>
      <c r="H90" s="271"/>
      <c r="I90" s="271"/>
      <c r="J90" s="271"/>
      <c r="K90" s="271"/>
      <c r="L90" s="271"/>
      <c r="M90" s="271"/>
      <c r="N90" s="270"/>
      <c r="O90" s="270"/>
      <c r="P90" s="272" t="str">
        <f t="shared" si="39"/>
        <v/>
      </c>
      <c r="Q90" s="267"/>
      <c r="R90" s="267"/>
      <c r="S90" s="267"/>
      <c r="T90" s="267"/>
      <c r="U90" s="267"/>
      <c r="V90" s="267" t="str">
        <f t="shared" si="34"/>
        <v/>
      </c>
      <c r="W90" s="267"/>
      <c r="X90" s="267"/>
      <c r="Y90" s="267"/>
      <c r="Z90" s="267"/>
      <c r="AA90" s="267" t="str">
        <f t="shared" si="40"/>
        <v/>
      </c>
      <c r="AB90" s="267"/>
      <c r="AC90" s="267"/>
      <c r="AD90" s="267"/>
      <c r="AE90" s="267"/>
      <c r="AF90" s="267"/>
      <c r="AG90" s="269"/>
      <c r="AH90" s="270"/>
      <c r="AI90" s="270"/>
      <c r="AJ90" s="270"/>
      <c r="AK90" s="270"/>
      <c r="AL90" s="273"/>
      <c r="AM90" s="11"/>
      <c r="AN90" s="175" t="str">
        <f t="shared" si="41"/>
        <v/>
      </c>
      <c r="AO90" s="176"/>
      <c r="AP90" s="267" t="str">
        <f t="shared" si="35"/>
        <v/>
      </c>
      <c r="AQ90" s="267"/>
      <c r="AR90" s="267"/>
      <c r="AS90" s="267"/>
      <c r="AT90" s="267"/>
      <c r="AU90" s="267"/>
      <c r="AV90" s="265" t="str">
        <f t="shared" si="42"/>
        <v/>
      </c>
      <c r="AW90" s="266"/>
      <c r="AX90" s="267" t="str">
        <f t="shared" si="36"/>
        <v/>
      </c>
      <c r="AY90" s="267"/>
      <c r="AZ90" s="267"/>
      <c r="BA90" s="267"/>
      <c r="BB90" s="267"/>
      <c r="BC90" s="268"/>
      <c r="BD90" s="11"/>
      <c r="BF90" s="7" t="str">
        <f t="shared" si="37"/>
        <v/>
      </c>
      <c r="BJ90" s="45" t="str">
        <f t="shared" ca="1" si="38"/>
        <v>20/09/2021 08:00</v>
      </c>
      <c r="BK90" s="44" t="str">
        <f>IF($F90="", "", IFERROR(INDEX('Currency Market'!$BE$10:$BL$178, MATCH($BJ90, 'Currency Market'!$BB$10:$BB$178, 0), MATCH($F90, 'Currency Market'!$BE$9:$BL$9, 0)), ""))</f>
        <v/>
      </c>
      <c r="BL90" s="43" t="str">
        <f>IF($F90="", "", IFERROR(INDEX('Currency Market'!$BE$10:$BL$178, MATCH($BJ90, 'Currency Market'!$BB$10:$BB$178, 0), MATCH($N90, 'Currency Market'!$BE$9:$BL$9, 0)), ""))</f>
        <v/>
      </c>
      <c r="BN90" s="68" t="str">
        <f t="shared" si="43"/>
        <v/>
      </c>
      <c r="BO90" s="57" t="str">
        <f t="shared" si="45"/>
        <v/>
      </c>
      <c r="BP90" s="58" t="str">
        <f t="shared" si="45"/>
        <v/>
      </c>
      <c r="BQ90" s="58" t="str">
        <f t="shared" si="45"/>
        <v/>
      </c>
      <c r="BR90" s="58" t="str">
        <f t="shared" si="45"/>
        <v/>
      </c>
      <c r="BS90" s="58" t="str">
        <f t="shared" si="45"/>
        <v/>
      </c>
      <c r="BT90" s="58" t="str">
        <f t="shared" si="45"/>
        <v/>
      </c>
      <c r="BU90" s="58" t="str">
        <f t="shared" si="45"/>
        <v/>
      </c>
      <c r="BV90" s="59" t="str">
        <f t="shared" si="45"/>
        <v/>
      </c>
      <c r="BX90" s="7" t="str">
        <f ca="1">IFERROR(INDEX('Currency Market'!$BX$10:$BX$178, MATCH($BJ90, 'Currency Market'!$BB$10:$BB$178, 0)), "")</f>
        <v/>
      </c>
      <c r="BZ90" s="65" t="str">
        <f t="shared" si="44"/>
        <v/>
      </c>
    </row>
    <row r="91" spans="1:78" x14ac:dyDescent="0.55000000000000004">
      <c r="A91" s="11"/>
      <c r="B91" s="175" t="str">
        <f t="shared" si="33"/>
        <v/>
      </c>
      <c r="C91" s="176"/>
      <c r="D91" s="176"/>
      <c r="E91" s="176"/>
      <c r="F91" s="269"/>
      <c r="G91" s="270"/>
      <c r="H91" s="271"/>
      <c r="I91" s="271"/>
      <c r="J91" s="271"/>
      <c r="K91" s="271"/>
      <c r="L91" s="271"/>
      <c r="M91" s="271"/>
      <c r="N91" s="270"/>
      <c r="O91" s="270"/>
      <c r="P91" s="272" t="str">
        <f t="shared" si="39"/>
        <v/>
      </c>
      <c r="Q91" s="267"/>
      <c r="R91" s="267"/>
      <c r="S91" s="267"/>
      <c r="T91" s="267"/>
      <c r="U91" s="267"/>
      <c r="V91" s="267" t="str">
        <f t="shared" si="34"/>
        <v/>
      </c>
      <c r="W91" s="267"/>
      <c r="X91" s="267"/>
      <c r="Y91" s="267"/>
      <c r="Z91" s="267"/>
      <c r="AA91" s="267" t="str">
        <f t="shared" si="40"/>
        <v/>
      </c>
      <c r="AB91" s="267"/>
      <c r="AC91" s="267"/>
      <c r="AD91" s="267"/>
      <c r="AE91" s="267"/>
      <c r="AF91" s="267"/>
      <c r="AG91" s="269"/>
      <c r="AH91" s="270"/>
      <c r="AI91" s="270"/>
      <c r="AJ91" s="270"/>
      <c r="AK91" s="270"/>
      <c r="AL91" s="273"/>
      <c r="AM91" s="11"/>
      <c r="AN91" s="175" t="str">
        <f t="shared" si="41"/>
        <v/>
      </c>
      <c r="AO91" s="176"/>
      <c r="AP91" s="267" t="str">
        <f t="shared" si="35"/>
        <v/>
      </c>
      <c r="AQ91" s="267"/>
      <c r="AR91" s="267"/>
      <c r="AS91" s="267"/>
      <c r="AT91" s="267"/>
      <c r="AU91" s="267"/>
      <c r="AV91" s="265" t="str">
        <f t="shared" si="42"/>
        <v/>
      </c>
      <c r="AW91" s="266"/>
      <c r="AX91" s="267" t="str">
        <f t="shared" si="36"/>
        <v/>
      </c>
      <c r="AY91" s="267"/>
      <c r="AZ91" s="267"/>
      <c r="BA91" s="267"/>
      <c r="BB91" s="267"/>
      <c r="BC91" s="268"/>
      <c r="BD91" s="11"/>
      <c r="BF91" s="7" t="str">
        <f t="shared" si="37"/>
        <v/>
      </c>
      <c r="BJ91" s="45" t="str">
        <f t="shared" ca="1" si="38"/>
        <v>20/09/2021 08:00</v>
      </c>
      <c r="BK91" s="44" t="str">
        <f>IF($F91="", "", IFERROR(INDEX('Currency Market'!$BE$10:$BL$178, MATCH($BJ91, 'Currency Market'!$BB$10:$BB$178, 0), MATCH($F91, 'Currency Market'!$BE$9:$BL$9, 0)), ""))</f>
        <v/>
      </c>
      <c r="BL91" s="43" t="str">
        <f>IF($F91="", "", IFERROR(INDEX('Currency Market'!$BE$10:$BL$178, MATCH($BJ91, 'Currency Market'!$BB$10:$BB$178, 0), MATCH($N91, 'Currency Market'!$BE$9:$BL$9, 0)), ""))</f>
        <v/>
      </c>
      <c r="BN91" s="68" t="str">
        <f t="shared" si="43"/>
        <v/>
      </c>
      <c r="BO91" s="57" t="str">
        <f t="shared" si="45"/>
        <v/>
      </c>
      <c r="BP91" s="58" t="str">
        <f t="shared" si="45"/>
        <v/>
      </c>
      <c r="BQ91" s="58" t="str">
        <f t="shared" si="45"/>
        <v/>
      </c>
      <c r="BR91" s="58" t="str">
        <f t="shared" si="45"/>
        <v/>
      </c>
      <c r="BS91" s="58" t="str">
        <f t="shared" si="45"/>
        <v/>
      </c>
      <c r="BT91" s="58" t="str">
        <f t="shared" si="45"/>
        <v/>
      </c>
      <c r="BU91" s="58" t="str">
        <f t="shared" si="45"/>
        <v/>
      </c>
      <c r="BV91" s="59" t="str">
        <f t="shared" si="45"/>
        <v/>
      </c>
      <c r="BX91" s="7" t="str">
        <f ca="1">IFERROR(INDEX('Currency Market'!$BX$10:$BX$178, MATCH($BJ91, 'Currency Market'!$BB$10:$BB$178, 0)), "")</f>
        <v/>
      </c>
      <c r="BZ91" s="65" t="str">
        <f t="shared" si="44"/>
        <v/>
      </c>
    </row>
    <row r="92" spans="1:78" x14ac:dyDescent="0.55000000000000004">
      <c r="A92" s="11"/>
      <c r="B92" s="175" t="str">
        <f t="shared" si="33"/>
        <v/>
      </c>
      <c r="C92" s="176"/>
      <c r="D92" s="176"/>
      <c r="E92" s="176"/>
      <c r="F92" s="269"/>
      <c r="G92" s="270"/>
      <c r="H92" s="271"/>
      <c r="I92" s="271"/>
      <c r="J92" s="271"/>
      <c r="K92" s="271"/>
      <c r="L92" s="271"/>
      <c r="M92" s="271"/>
      <c r="N92" s="270"/>
      <c r="O92" s="270"/>
      <c r="P92" s="272" t="str">
        <f t="shared" si="39"/>
        <v/>
      </c>
      <c r="Q92" s="267"/>
      <c r="R92" s="267"/>
      <c r="S92" s="267"/>
      <c r="T92" s="267"/>
      <c r="U92" s="267"/>
      <c r="V92" s="267" t="str">
        <f t="shared" si="34"/>
        <v/>
      </c>
      <c r="W92" s="267"/>
      <c r="X92" s="267"/>
      <c r="Y92" s="267"/>
      <c r="Z92" s="267"/>
      <c r="AA92" s="267" t="str">
        <f t="shared" si="40"/>
        <v/>
      </c>
      <c r="AB92" s="267"/>
      <c r="AC92" s="267"/>
      <c r="AD92" s="267"/>
      <c r="AE92" s="267"/>
      <c r="AF92" s="267"/>
      <c r="AG92" s="269"/>
      <c r="AH92" s="270"/>
      <c r="AI92" s="270"/>
      <c r="AJ92" s="270"/>
      <c r="AK92" s="270"/>
      <c r="AL92" s="273"/>
      <c r="AM92" s="11"/>
      <c r="AN92" s="175" t="str">
        <f t="shared" si="41"/>
        <v/>
      </c>
      <c r="AO92" s="176"/>
      <c r="AP92" s="267" t="str">
        <f t="shared" si="35"/>
        <v/>
      </c>
      <c r="AQ92" s="267"/>
      <c r="AR92" s="267"/>
      <c r="AS92" s="267"/>
      <c r="AT92" s="267"/>
      <c r="AU92" s="267"/>
      <c r="AV92" s="265" t="str">
        <f t="shared" si="42"/>
        <v/>
      </c>
      <c r="AW92" s="266"/>
      <c r="AX92" s="267" t="str">
        <f t="shared" si="36"/>
        <v/>
      </c>
      <c r="AY92" s="267"/>
      <c r="AZ92" s="267"/>
      <c r="BA92" s="267"/>
      <c r="BB92" s="267"/>
      <c r="BC92" s="268"/>
      <c r="BD92" s="11"/>
      <c r="BF92" s="7" t="str">
        <f t="shared" si="37"/>
        <v/>
      </c>
      <c r="BJ92" s="45" t="str">
        <f t="shared" ca="1" si="38"/>
        <v>20/09/2021 08:00</v>
      </c>
      <c r="BK92" s="44" t="str">
        <f>IF($F92="", "", IFERROR(INDEX('Currency Market'!$BE$10:$BL$178, MATCH($BJ92, 'Currency Market'!$BB$10:$BB$178, 0), MATCH($F92, 'Currency Market'!$BE$9:$BL$9, 0)), ""))</f>
        <v/>
      </c>
      <c r="BL92" s="43" t="str">
        <f>IF($F92="", "", IFERROR(INDEX('Currency Market'!$BE$10:$BL$178, MATCH($BJ92, 'Currency Market'!$BB$10:$BB$178, 0), MATCH($N92, 'Currency Market'!$BE$9:$BL$9, 0)), ""))</f>
        <v/>
      </c>
      <c r="BN92" s="68" t="str">
        <f t="shared" si="43"/>
        <v/>
      </c>
      <c r="BO92" s="57" t="str">
        <f t="shared" si="45"/>
        <v/>
      </c>
      <c r="BP92" s="58" t="str">
        <f t="shared" si="45"/>
        <v/>
      </c>
      <c r="BQ92" s="58" t="str">
        <f t="shared" si="45"/>
        <v/>
      </c>
      <c r="BR92" s="58" t="str">
        <f t="shared" si="45"/>
        <v/>
      </c>
      <c r="BS92" s="58" t="str">
        <f t="shared" si="45"/>
        <v/>
      </c>
      <c r="BT92" s="58" t="str">
        <f t="shared" si="45"/>
        <v/>
      </c>
      <c r="BU92" s="58" t="str">
        <f t="shared" si="45"/>
        <v/>
      </c>
      <c r="BV92" s="59" t="str">
        <f t="shared" si="45"/>
        <v/>
      </c>
      <c r="BX92" s="7" t="str">
        <f ca="1">IFERROR(INDEX('Currency Market'!$BX$10:$BX$178, MATCH($BJ92, 'Currency Market'!$BB$10:$BB$178, 0)), "")</f>
        <v/>
      </c>
      <c r="BZ92" s="65" t="str">
        <f t="shared" si="44"/>
        <v/>
      </c>
    </row>
    <row r="93" spans="1:78" x14ac:dyDescent="0.55000000000000004">
      <c r="A93" s="11"/>
      <c r="B93" s="175" t="str">
        <f t="shared" si="33"/>
        <v/>
      </c>
      <c r="C93" s="176"/>
      <c r="D93" s="176"/>
      <c r="E93" s="176"/>
      <c r="F93" s="269"/>
      <c r="G93" s="270"/>
      <c r="H93" s="271"/>
      <c r="I93" s="271"/>
      <c r="J93" s="271"/>
      <c r="K93" s="271"/>
      <c r="L93" s="271"/>
      <c r="M93" s="271"/>
      <c r="N93" s="270"/>
      <c r="O93" s="270"/>
      <c r="P93" s="272" t="str">
        <f t="shared" si="39"/>
        <v/>
      </c>
      <c r="Q93" s="267"/>
      <c r="R93" s="267"/>
      <c r="S93" s="267"/>
      <c r="T93" s="267"/>
      <c r="U93" s="267"/>
      <c r="V93" s="267" t="str">
        <f t="shared" si="34"/>
        <v/>
      </c>
      <c r="W93" s="267"/>
      <c r="X93" s="267"/>
      <c r="Y93" s="267"/>
      <c r="Z93" s="267"/>
      <c r="AA93" s="267" t="str">
        <f t="shared" si="40"/>
        <v/>
      </c>
      <c r="AB93" s="267"/>
      <c r="AC93" s="267"/>
      <c r="AD93" s="267"/>
      <c r="AE93" s="267"/>
      <c r="AF93" s="267"/>
      <c r="AG93" s="269"/>
      <c r="AH93" s="270"/>
      <c r="AI93" s="270"/>
      <c r="AJ93" s="270"/>
      <c r="AK93" s="270"/>
      <c r="AL93" s="273"/>
      <c r="AM93" s="11"/>
      <c r="AN93" s="175" t="str">
        <f t="shared" si="41"/>
        <v/>
      </c>
      <c r="AO93" s="176"/>
      <c r="AP93" s="267" t="str">
        <f t="shared" si="35"/>
        <v/>
      </c>
      <c r="AQ93" s="267"/>
      <c r="AR93" s="267"/>
      <c r="AS93" s="267"/>
      <c r="AT93" s="267"/>
      <c r="AU93" s="267"/>
      <c r="AV93" s="265" t="str">
        <f t="shared" si="42"/>
        <v/>
      </c>
      <c r="AW93" s="266"/>
      <c r="AX93" s="267" t="str">
        <f t="shared" si="36"/>
        <v/>
      </c>
      <c r="AY93" s="267"/>
      <c r="AZ93" s="267"/>
      <c r="BA93" s="267"/>
      <c r="BB93" s="267"/>
      <c r="BC93" s="268"/>
      <c r="BD93" s="11"/>
      <c r="BF93" s="7" t="str">
        <f t="shared" si="37"/>
        <v/>
      </c>
      <c r="BJ93" s="45" t="str">
        <f t="shared" ca="1" si="38"/>
        <v>20/09/2021 08:00</v>
      </c>
      <c r="BK93" s="44" t="str">
        <f>IF($F93="", "", IFERROR(INDEX('Currency Market'!$BE$10:$BL$178, MATCH($BJ93, 'Currency Market'!$BB$10:$BB$178, 0), MATCH($F93, 'Currency Market'!$BE$9:$BL$9, 0)), ""))</f>
        <v/>
      </c>
      <c r="BL93" s="43" t="str">
        <f>IF($F93="", "", IFERROR(INDEX('Currency Market'!$BE$10:$BL$178, MATCH($BJ93, 'Currency Market'!$BB$10:$BB$178, 0), MATCH($N93, 'Currency Market'!$BE$9:$BL$9, 0)), ""))</f>
        <v/>
      </c>
      <c r="BN93" s="68" t="str">
        <f t="shared" si="43"/>
        <v/>
      </c>
      <c r="BO93" s="57" t="str">
        <f t="shared" ref="BO93:BV102" si="46">IF($B93=$BF$4, IF($F93=BO$2, $H93*-1, IF($N93=BO$2, $AA93, "")), "")</f>
        <v/>
      </c>
      <c r="BP93" s="58" t="str">
        <f t="shared" si="46"/>
        <v/>
      </c>
      <c r="BQ93" s="58" t="str">
        <f t="shared" si="46"/>
        <v/>
      </c>
      <c r="BR93" s="58" t="str">
        <f t="shared" si="46"/>
        <v/>
      </c>
      <c r="BS93" s="58" t="str">
        <f t="shared" si="46"/>
        <v/>
      </c>
      <c r="BT93" s="58" t="str">
        <f t="shared" si="46"/>
        <v/>
      </c>
      <c r="BU93" s="58" t="str">
        <f t="shared" si="46"/>
        <v/>
      </c>
      <c r="BV93" s="59" t="str">
        <f t="shared" si="46"/>
        <v/>
      </c>
      <c r="BX93" s="7" t="str">
        <f ca="1">IFERROR(INDEX('Currency Market'!$BX$10:$BX$178, MATCH($BJ93, 'Currency Market'!$BB$10:$BB$178, 0)), "")</f>
        <v/>
      </c>
      <c r="BZ93" s="65" t="str">
        <f t="shared" si="44"/>
        <v/>
      </c>
    </row>
    <row r="94" spans="1:78" x14ac:dyDescent="0.55000000000000004">
      <c r="A94" s="11"/>
      <c r="B94" s="175" t="str">
        <f t="shared" si="33"/>
        <v/>
      </c>
      <c r="C94" s="176"/>
      <c r="D94" s="176"/>
      <c r="E94" s="176"/>
      <c r="F94" s="269"/>
      <c r="G94" s="270"/>
      <c r="H94" s="271"/>
      <c r="I94" s="271"/>
      <c r="J94" s="271"/>
      <c r="K94" s="271"/>
      <c r="L94" s="271"/>
      <c r="M94" s="271"/>
      <c r="N94" s="270"/>
      <c r="O94" s="270"/>
      <c r="P94" s="272" t="str">
        <f t="shared" si="39"/>
        <v/>
      </c>
      <c r="Q94" s="267"/>
      <c r="R94" s="267"/>
      <c r="S94" s="267"/>
      <c r="T94" s="267"/>
      <c r="U94" s="267"/>
      <c r="V94" s="267" t="str">
        <f t="shared" si="34"/>
        <v/>
      </c>
      <c r="W94" s="267"/>
      <c r="X94" s="267"/>
      <c r="Y94" s="267"/>
      <c r="Z94" s="267"/>
      <c r="AA94" s="267" t="str">
        <f t="shared" si="40"/>
        <v/>
      </c>
      <c r="AB94" s="267"/>
      <c r="AC94" s="267"/>
      <c r="AD94" s="267"/>
      <c r="AE94" s="267"/>
      <c r="AF94" s="267"/>
      <c r="AG94" s="269"/>
      <c r="AH94" s="270"/>
      <c r="AI94" s="270"/>
      <c r="AJ94" s="270"/>
      <c r="AK94" s="270"/>
      <c r="AL94" s="273"/>
      <c r="AM94" s="11"/>
      <c r="AN94" s="175" t="str">
        <f t="shared" si="41"/>
        <v/>
      </c>
      <c r="AO94" s="176"/>
      <c r="AP94" s="267" t="str">
        <f t="shared" si="35"/>
        <v/>
      </c>
      <c r="AQ94" s="267"/>
      <c r="AR94" s="267"/>
      <c r="AS94" s="267"/>
      <c r="AT94" s="267"/>
      <c r="AU94" s="267"/>
      <c r="AV94" s="265" t="str">
        <f t="shared" si="42"/>
        <v/>
      </c>
      <c r="AW94" s="266"/>
      <c r="AX94" s="267" t="str">
        <f t="shared" si="36"/>
        <v/>
      </c>
      <c r="AY94" s="267"/>
      <c r="AZ94" s="267"/>
      <c r="BA94" s="267"/>
      <c r="BB94" s="267"/>
      <c r="BC94" s="268"/>
      <c r="BD94" s="11"/>
      <c r="BF94" s="7" t="str">
        <f t="shared" si="37"/>
        <v/>
      </c>
      <c r="BJ94" s="45" t="str">
        <f t="shared" ca="1" si="38"/>
        <v>20/09/2021 08:00</v>
      </c>
      <c r="BK94" s="44" t="str">
        <f>IF($F94="", "", IFERROR(INDEX('Currency Market'!$BE$10:$BL$178, MATCH($BJ94, 'Currency Market'!$BB$10:$BB$178, 0), MATCH($F94, 'Currency Market'!$BE$9:$BL$9, 0)), ""))</f>
        <v/>
      </c>
      <c r="BL94" s="43" t="str">
        <f>IF($F94="", "", IFERROR(INDEX('Currency Market'!$BE$10:$BL$178, MATCH($BJ94, 'Currency Market'!$BB$10:$BB$178, 0), MATCH($N94, 'Currency Market'!$BE$9:$BL$9, 0)), ""))</f>
        <v/>
      </c>
      <c r="BN94" s="68" t="str">
        <f t="shared" si="43"/>
        <v/>
      </c>
      <c r="BO94" s="57" t="str">
        <f t="shared" si="46"/>
        <v/>
      </c>
      <c r="BP94" s="58" t="str">
        <f t="shared" si="46"/>
        <v/>
      </c>
      <c r="BQ94" s="58" t="str">
        <f t="shared" si="46"/>
        <v/>
      </c>
      <c r="BR94" s="58" t="str">
        <f t="shared" si="46"/>
        <v/>
      </c>
      <c r="BS94" s="58" t="str">
        <f t="shared" si="46"/>
        <v/>
      </c>
      <c r="BT94" s="58" t="str">
        <f t="shared" si="46"/>
        <v/>
      </c>
      <c r="BU94" s="58" t="str">
        <f t="shared" si="46"/>
        <v/>
      </c>
      <c r="BV94" s="59" t="str">
        <f t="shared" si="46"/>
        <v/>
      </c>
      <c r="BX94" s="7" t="str">
        <f ca="1">IFERROR(INDEX('Currency Market'!$BX$10:$BX$178, MATCH($BJ94, 'Currency Market'!$BB$10:$BB$178, 0)), "")</f>
        <v/>
      </c>
      <c r="BZ94" s="65" t="str">
        <f t="shared" si="44"/>
        <v/>
      </c>
    </row>
    <row r="95" spans="1:78" x14ac:dyDescent="0.55000000000000004">
      <c r="A95" s="11"/>
      <c r="B95" s="175" t="str">
        <f t="shared" si="33"/>
        <v/>
      </c>
      <c r="C95" s="176"/>
      <c r="D95" s="176"/>
      <c r="E95" s="176"/>
      <c r="F95" s="269"/>
      <c r="G95" s="270"/>
      <c r="H95" s="271"/>
      <c r="I95" s="271"/>
      <c r="J95" s="271"/>
      <c r="K95" s="271"/>
      <c r="L95" s="271"/>
      <c r="M95" s="271"/>
      <c r="N95" s="270"/>
      <c r="O95" s="270"/>
      <c r="P95" s="272" t="str">
        <f t="shared" si="39"/>
        <v/>
      </c>
      <c r="Q95" s="267"/>
      <c r="R95" s="267"/>
      <c r="S95" s="267"/>
      <c r="T95" s="267"/>
      <c r="U95" s="267"/>
      <c r="V95" s="267" t="str">
        <f t="shared" si="34"/>
        <v/>
      </c>
      <c r="W95" s="267"/>
      <c r="X95" s="267"/>
      <c r="Y95" s="267"/>
      <c r="Z95" s="267"/>
      <c r="AA95" s="267" t="str">
        <f t="shared" si="40"/>
        <v/>
      </c>
      <c r="AB95" s="267"/>
      <c r="AC95" s="267"/>
      <c r="AD95" s="267"/>
      <c r="AE95" s="267"/>
      <c r="AF95" s="267"/>
      <c r="AG95" s="269"/>
      <c r="AH95" s="270"/>
      <c r="AI95" s="270"/>
      <c r="AJ95" s="270"/>
      <c r="AK95" s="270"/>
      <c r="AL95" s="273"/>
      <c r="AM95" s="11"/>
      <c r="AN95" s="175" t="str">
        <f t="shared" si="41"/>
        <v/>
      </c>
      <c r="AO95" s="176"/>
      <c r="AP95" s="267" t="str">
        <f t="shared" si="35"/>
        <v/>
      </c>
      <c r="AQ95" s="267"/>
      <c r="AR95" s="267"/>
      <c r="AS95" s="267"/>
      <c r="AT95" s="267"/>
      <c r="AU95" s="267"/>
      <c r="AV95" s="265" t="str">
        <f t="shared" si="42"/>
        <v/>
      </c>
      <c r="AW95" s="266"/>
      <c r="AX95" s="267" t="str">
        <f t="shared" si="36"/>
        <v/>
      </c>
      <c r="AY95" s="267"/>
      <c r="AZ95" s="267"/>
      <c r="BA95" s="267"/>
      <c r="BB95" s="267"/>
      <c r="BC95" s="268"/>
      <c r="BD95" s="11"/>
      <c r="BF95" s="7" t="str">
        <f t="shared" si="37"/>
        <v/>
      </c>
      <c r="BJ95" s="45" t="str">
        <f t="shared" ca="1" si="38"/>
        <v>20/09/2021 08:00</v>
      </c>
      <c r="BK95" s="44" t="str">
        <f>IF($F95="", "", IFERROR(INDEX('Currency Market'!$BE$10:$BL$178, MATCH($BJ95, 'Currency Market'!$BB$10:$BB$178, 0), MATCH($F95, 'Currency Market'!$BE$9:$BL$9, 0)), ""))</f>
        <v/>
      </c>
      <c r="BL95" s="43" t="str">
        <f>IF($F95="", "", IFERROR(INDEX('Currency Market'!$BE$10:$BL$178, MATCH($BJ95, 'Currency Market'!$BB$10:$BB$178, 0), MATCH($N95, 'Currency Market'!$BE$9:$BL$9, 0)), ""))</f>
        <v/>
      </c>
      <c r="BN95" s="68" t="str">
        <f t="shared" si="43"/>
        <v/>
      </c>
      <c r="BO95" s="57" t="str">
        <f t="shared" si="46"/>
        <v/>
      </c>
      <c r="BP95" s="58" t="str">
        <f t="shared" si="46"/>
        <v/>
      </c>
      <c r="BQ95" s="58" t="str">
        <f t="shared" si="46"/>
        <v/>
      </c>
      <c r="BR95" s="58" t="str">
        <f t="shared" si="46"/>
        <v/>
      </c>
      <c r="BS95" s="58" t="str">
        <f t="shared" si="46"/>
        <v/>
      </c>
      <c r="BT95" s="58" t="str">
        <f t="shared" si="46"/>
        <v/>
      </c>
      <c r="BU95" s="58" t="str">
        <f t="shared" si="46"/>
        <v/>
      </c>
      <c r="BV95" s="59" t="str">
        <f t="shared" si="46"/>
        <v/>
      </c>
      <c r="BX95" s="7" t="str">
        <f ca="1">IFERROR(INDEX('Currency Market'!$BX$10:$BX$178, MATCH($BJ95, 'Currency Market'!$BB$10:$BB$178, 0)), "")</f>
        <v/>
      </c>
      <c r="BZ95" s="65" t="str">
        <f t="shared" si="44"/>
        <v/>
      </c>
    </row>
    <row r="96" spans="1:78" x14ac:dyDescent="0.55000000000000004">
      <c r="A96" s="11"/>
      <c r="B96" s="175" t="str">
        <f t="shared" si="33"/>
        <v/>
      </c>
      <c r="C96" s="176"/>
      <c r="D96" s="176"/>
      <c r="E96" s="176"/>
      <c r="F96" s="269"/>
      <c r="G96" s="270"/>
      <c r="H96" s="271"/>
      <c r="I96" s="271"/>
      <c r="J96" s="271"/>
      <c r="K96" s="271"/>
      <c r="L96" s="271"/>
      <c r="M96" s="271"/>
      <c r="N96" s="270"/>
      <c r="O96" s="270"/>
      <c r="P96" s="272" t="str">
        <f t="shared" si="39"/>
        <v/>
      </c>
      <c r="Q96" s="267"/>
      <c r="R96" s="267"/>
      <c r="S96" s="267"/>
      <c r="T96" s="267"/>
      <c r="U96" s="267"/>
      <c r="V96" s="267" t="str">
        <f t="shared" si="34"/>
        <v/>
      </c>
      <c r="W96" s="267"/>
      <c r="X96" s="267"/>
      <c r="Y96" s="267"/>
      <c r="Z96" s="267"/>
      <c r="AA96" s="267" t="str">
        <f t="shared" si="40"/>
        <v/>
      </c>
      <c r="AB96" s="267"/>
      <c r="AC96" s="267"/>
      <c r="AD96" s="267"/>
      <c r="AE96" s="267"/>
      <c r="AF96" s="267"/>
      <c r="AG96" s="269"/>
      <c r="AH96" s="270"/>
      <c r="AI96" s="270"/>
      <c r="AJ96" s="270"/>
      <c r="AK96" s="270"/>
      <c r="AL96" s="273"/>
      <c r="AM96" s="11"/>
      <c r="AN96" s="175" t="str">
        <f t="shared" si="41"/>
        <v/>
      </c>
      <c r="AO96" s="176"/>
      <c r="AP96" s="267" t="str">
        <f t="shared" si="35"/>
        <v/>
      </c>
      <c r="AQ96" s="267"/>
      <c r="AR96" s="267"/>
      <c r="AS96" s="267"/>
      <c r="AT96" s="267"/>
      <c r="AU96" s="267"/>
      <c r="AV96" s="265" t="str">
        <f t="shared" si="42"/>
        <v/>
      </c>
      <c r="AW96" s="266"/>
      <c r="AX96" s="267" t="str">
        <f t="shared" si="36"/>
        <v/>
      </c>
      <c r="AY96" s="267"/>
      <c r="AZ96" s="267"/>
      <c r="BA96" s="267"/>
      <c r="BB96" s="267"/>
      <c r="BC96" s="268"/>
      <c r="BD96" s="11"/>
      <c r="BF96" s="7" t="str">
        <f t="shared" si="37"/>
        <v/>
      </c>
      <c r="BJ96" s="45" t="str">
        <f t="shared" ca="1" si="38"/>
        <v>20/09/2021 08:00</v>
      </c>
      <c r="BK96" s="44" t="str">
        <f>IF($F96="", "", IFERROR(INDEX('Currency Market'!$BE$10:$BL$178, MATCH($BJ96, 'Currency Market'!$BB$10:$BB$178, 0), MATCH($F96, 'Currency Market'!$BE$9:$BL$9, 0)), ""))</f>
        <v/>
      </c>
      <c r="BL96" s="43" t="str">
        <f>IF($F96="", "", IFERROR(INDEX('Currency Market'!$BE$10:$BL$178, MATCH($BJ96, 'Currency Market'!$BB$10:$BB$178, 0), MATCH($N96, 'Currency Market'!$BE$9:$BL$9, 0)), ""))</f>
        <v/>
      </c>
      <c r="BN96" s="68" t="str">
        <f t="shared" si="43"/>
        <v/>
      </c>
      <c r="BO96" s="57" t="str">
        <f t="shared" si="46"/>
        <v/>
      </c>
      <c r="BP96" s="58" t="str">
        <f t="shared" si="46"/>
        <v/>
      </c>
      <c r="BQ96" s="58" t="str">
        <f t="shared" si="46"/>
        <v/>
      </c>
      <c r="BR96" s="58" t="str">
        <f t="shared" si="46"/>
        <v/>
      </c>
      <c r="BS96" s="58" t="str">
        <f t="shared" si="46"/>
        <v/>
      </c>
      <c r="BT96" s="58" t="str">
        <f t="shared" si="46"/>
        <v/>
      </c>
      <c r="BU96" s="58" t="str">
        <f t="shared" si="46"/>
        <v/>
      </c>
      <c r="BV96" s="59" t="str">
        <f t="shared" si="46"/>
        <v/>
      </c>
      <c r="BX96" s="7" t="str">
        <f ca="1">IFERROR(INDEX('Currency Market'!$BX$10:$BX$178, MATCH($BJ96, 'Currency Market'!$BB$10:$BB$178, 0)), "")</f>
        <v/>
      </c>
      <c r="BZ96" s="65" t="str">
        <f t="shared" si="44"/>
        <v/>
      </c>
    </row>
    <row r="97" spans="1:78" x14ac:dyDescent="0.55000000000000004">
      <c r="A97" s="11"/>
      <c r="B97" s="175" t="str">
        <f t="shared" si="33"/>
        <v/>
      </c>
      <c r="C97" s="176"/>
      <c r="D97" s="176"/>
      <c r="E97" s="176"/>
      <c r="F97" s="269"/>
      <c r="G97" s="270"/>
      <c r="H97" s="271"/>
      <c r="I97" s="271"/>
      <c r="J97" s="271"/>
      <c r="K97" s="271"/>
      <c r="L97" s="271"/>
      <c r="M97" s="271"/>
      <c r="N97" s="270"/>
      <c r="O97" s="270"/>
      <c r="P97" s="272" t="str">
        <f t="shared" si="39"/>
        <v/>
      </c>
      <c r="Q97" s="267"/>
      <c r="R97" s="267"/>
      <c r="S97" s="267"/>
      <c r="T97" s="267"/>
      <c r="U97" s="267"/>
      <c r="V97" s="267" t="str">
        <f t="shared" si="34"/>
        <v/>
      </c>
      <c r="W97" s="267"/>
      <c r="X97" s="267"/>
      <c r="Y97" s="267"/>
      <c r="Z97" s="267"/>
      <c r="AA97" s="267" t="str">
        <f t="shared" si="40"/>
        <v/>
      </c>
      <c r="AB97" s="267"/>
      <c r="AC97" s="267"/>
      <c r="AD97" s="267"/>
      <c r="AE97" s="267"/>
      <c r="AF97" s="267"/>
      <c r="AG97" s="269"/>
      <c r="AH97" s="270"/>
      <c r="AI97" s="270"/>
      <c r="AJ97" s="270"/>
      <c r="AK97" s="270"/>
      <c r="AL97" s="273"/>
      <c r="AM97" s="11"/>
      <c r="AN97" s="175" t="str">
        <f t="shared" si="41"/>
        <v/>
      </c>
      <c r="AO97" s="176"/>
      <c r="AP97" s="267" t="str">
        <f t="shared" si="35"/>
        <v/>
      </c>
      <c r="AQ97" s="267"/>
      <c r="AR97" s="267"/>
      <c r="AS97" s="267"/>
      <c r="AT97" s="267"/>
      <c r="AU97" s="267"/>
      <c r="AV97" s="265" t="str">
        <f t="shared" si="42"/>
        <v/>
      </c>
      <c r="AW97" s="266"/>
      <c r="AX97" s="267" t="str">
        <f t="shared" si="36"/>
        <v/>
      </c>
      <c r="AY97" s="267"/>
      <c r="AZ97" s="267"/>
      <c r="BA97" s="267"/>
      <c r="BB97" s="267"/>
      <c r="BC97" s="268"/>
      <c r="BD97" s="11"/>
      <c r="BF97" s="7" t="str">
        <f t="shared" si="37"/>
        <v/>
      </c>
      <c r="BJ97" s="45" t="str">
        <f t="shared" ca="1" si="38"/>
        <v>20/09/2021 08:00</v>
      </c>
      <c r="BK97" s="44" t="str">
        <f>IF($F97="", "", IFERROR(INDEX('Currency Market'!$BE$10:$BL$178, MATCH($BJ97, 'Currency Market'!$BB$10:$BB$178, 0), MATCH($F97, 'Currency Market'!$BE$9:$BL$9, 0)), ""))</f>
        <v/>
      </c>
      <c r="BL97" s="43" t="str">
        <f>IF($F97="", "", IFERROR(INDEX('Currency Market'!$BE$10:$BL$178, MATCH($BJ97, 'Currency Market'!$BB$10:$BB$178, 0), MATCH($N97, 'Currency Market'!$BE$9:$BL$9, 0)), ""))</f>
        <v/>
      </c>
      <c r="BN97" s="68" t="str">
        <f t="shared" si="43"/>
        <v/>
      </c>
      <c r="BO97" s="57" t="str">
        <f t="shared" si="46"/>
        <v/>
      </c>
      <c r="BP97" s="58" t="str">
        <f t="shared" si="46"/>
        <v/>
      </c>
      <c r="BQ97" s="58" t="str">
        <f t="shared" si="46"/>
        <v/>
      </c>
      <c r="BR97" s="58" t="str">
        <f t="shared" si="46"/>
        <v/>
      </c>
      <c r="BS97" s="58" t="str">
        <f t="shared" si="46"/>
        <v/>
      </c>
      <c r="BT97" s="58" t="str">
        <f t="shared" si="46"/>
        <v/>
      </c>
      <c r="BU97" s="58" t="str">
        <f t="shared" si="46"/>
        <v/>
      </c>
      <c r="BV97" s="59" t="str">
        <f t="shared" si="46"/>
        <v/>
      </c>
      <c r="BX97" s="7" t="str">
        <f ca="1">IFERROR(INDEX('Currency Market'!$BX$10:$BX$178, MATCH($BJ97, 'Currency Market'!$BB$10:$BB$178, 0)), "")</f>
        <v/>
      </c>
      <c r="BZ97" s="65" t="str">
        <f t="shared" si="44"/>
        <v/>
      </c>
    </row>
    <row r="98" spans="1:78" x14ac:dyDescent="0.55000000000000004">
      <c r="A98" s="11"/>
      <c r="B98" s="175" t="str">
        <f t="shared" si="33"/>
        <v/>
      </c>
      <c r="C98" s="176"/>
      <c r="D98" s="176"/>
      <c r="E98" s="176"/>
      <c r="F98" s="269"/>
      <c r="G98" s="270"/>
      <c r="H98" s="271"/>
      <c r="I98" s="271"/>
      <c r="J98" s="271"/>
      <c r="K98" s="271"/>
      <c r="L98" s="271"/>
      <c r="M98" s="271"/>
      <c r="N98" s="270"/>
      <c r="O98" s="270"/>
      <c r="P98" s="272" t="str">
        <f t="shared" si="39"/>
        <v/>
      </c>
      <c r="Q98" s="267"/>
      <c r="R98" s="267"/>
      <c r="S98" s="267"/>
      <c r="T98" s="267"/>
      <c r="U98" s="267"/>
      <c r="V98" s="267" t="str">
        <f t="shared" si="34"/>
        <v/>
      </c>
      <c r="W98" s="267"/>
      <c r="X98" s="267"/>
      <c r="Y98" s="267"/>
      <c r="Z98" s="267"/>
      <c r="AA98" s="267" t="str">
        <f t="shared" si="40"/>
        <v/>
      </c>
      <c r="AB98" s="267"/>
      <c r="AC98" s="267"/>
      <c r="AD98" s="267"/>
      <c r="AE98" s="267"/>
      <c r="AF98" s="267"/>
      <c r="AG98" s="269"/>
      <c r="AH98" s="270"/>
      <c r="AI98" s="270"/>
      <c r="AJ98" s="270"/>
      <c r="AK98" s="270"/>
      <c r="AL98" s="273"/>
      <c r="AM98" s="11"/>
      <c r="AN98" s="175" t="str">
        <f t="shared" si="41"/>
        <v/>
      </c>
      <c r="AO98" s="176"/>
      <c r="AP98" s="267" t="str">
        <f t="shared" si="35"/>
        <v/>
      </c>
      <c r="AQ98" s="267"/>
      <c r="AR98" s="267"/>
      <c r="AS98" s="267"/>
      <c r="AT98" s="267"/>
      <c r="AU98" s="267"/>
      <c r="AV98" s="265" t="str">
        <f t="shared" si="42"/>
        <v/>
      </c>
      <c r="AW98" s="266"/>
      <c r="AX98" s="267" t="str">
        <f t="shared" si="36"/>
        <v/>
      </c>
      <c r="AY98" s="267"/>
      <c r="AZ98" s="267"/>
      <c r="BA98" s="267"/>
      <c r="BB98" s="267"/>
      <c r="BC98" s="268"/>
      <c r="BD98" s="11"/>
      <c r="BF98" s="7" t="str">
        <f t="shared" si="37"/>
        <v/>
      </c>
      <c r="BJ98" s="45" t="str">
        <f t="shared" ca="1" si="38"/>
        <v>20/09/2021 08:00</v>
      </c>
      <c r="BK98" s="44" t="str">
        <f>IF($F98="", "", IFERROR(INDEX('Currency Market'!$BE$10:$BL$178, MATCH($BJ98, 'Currency Market'!$BB$10:$BB$178, 0), MATCH($F98, 'Currency Market'!$BE$9:$BL$9, 0)), ""))</f>
        <v/>
      </c>
      <c r="BL98" s="43" t="str">
        <f>IF($F98="", "", IFERROR(INDEX('Currency Market'!$BE$10:$BL$178, MATCH($BJ98, 'Currency Market'!$BB$10:$BB$178, 0), MATCH($N98, 'Currency Market'!$BE$9:$BL$9, 0)), ""))</f>
        <v/>
      </c>
      <c r="BN98" s="68" t="str">
        <f t="shared" si="43"/>
        <v/>
      </c>
      <c r="BO98" s="57" t="str">
        <f t="shared" si="46"/>
        <v/>
      </c>
      <c r="BP98" s="58" t="str">
        <f t="shared" si="46"/>
        <v/>
      </c>
      <c r="BQ98" s="58" t="str">
        <f t="shared" si="46"/>
        <v/>
      </c>
      <c r="BR98" s="58" t="str">
        <f t="shared" si="46"/>
        <v/>
      </c>
      <c r="BS98" s="58" t="str">
        <f t="shared" si="46"/>
        <v/>
      </c>
      <c r="BT98" s="58" t="str">
        <f t="shared" si="46"/>
        <v/>
      </c>
      <c r="BU98" s="58" t="str">
        <f t="shared" si="46"/>
        <v/>
      </c>
      <c r="BV98" s="59" t="str">
        <f t="shared" si="46"/>
        <v/>
      </c>
      <c r="BX98" s="7" t="str">
        <f ca="1">IFERROR(INDEX('Currency Market'!$BX$10:$BX$178, MATCH($BJ98, 'Currency Market'!$BB$10:$BB$178, 0)), "")</f>
        <v/>
      </c>
      <c r="BZ98" s="65" t="str">
        <f t="shared" si="44"/>
        <v/>
      </c>
    </row>
    <row r="99" spans="1:78" x14ac:dyDescent="0.55000000000000004">
      <c r="A99" s="11"/>
      <c r="B99" s="175" t="str">
        <f t="shared" si="33"/>
        <v/>
      </c>
      <c r="C99" s="176"/>
      <c r="D99" s="176"/>
      <c r="E99" s="176"/>
      <c r="F99" s="269"/>
      <c r="G99" s="270"/>
      <c r="H99" s="271"/>
      <c r="I99" s="271"/>
      <c r="J99" s="271"/>
      <c r="K99" s="271"/>
      <c r="L99" s="271"/>
      <c r="M99" s="271"/>
      <c r="N99" s="270"/>
      <c r="O99" s="270"/>
      <c r="P99" s="272" t="str">
        <f t="shared" si="39"/>
        <v/>
      </c>
      <c r="Q99" s="267"/>
      <c r="R99" s="267"/>
      <c r="S99" s="267"/>
      <c r="T99" s="267"/>
      <c r="U99" s="267"/>
      <c r="V99" s="267" t="str">
        <f t="shared" si="34"/>
        <v/>
      </c>
      <c r="W99" s="267"/>
      <c r="X99" s="267"/>
      <c r="Y99" s="267"/>
      <c r="Z99" s="267"/>
      <c r="AA99" s="267" t="str">
        <f t="shared" si="40"/>
        <v/>
      </c>
      <c r="AB99" s="267"/>
      <c r="AC99" s="267"/>
      <c r="AD99" s="267"/>
      <c r="AE99" s="267"/>
      <c r="AF99" s="267"/>
      <c r="AG99" s="269"/>
      <c r="AH99" s="270"/>
      <c r="AI99" s="270"/>
      <c r="AJ99" s="270"/>
      <c r="AK99" s="270"/>
      <c r="AL99" s="273"/>
      <c r="AM99" s="11"/>
      <c r="AN99" s="175" t="str">
        <f t="shared" si="41"/>
        <v/>
      </c>
      <c r="AO99" s="176"/>
      <c r="AP99" s="267" t="str">
        <f t="shared" si="35"/>
        <v/>
      </c>
      <c r="AQ99" s="267"/>
      <c r="AR99" s="267"/>
      <c r="AS99" s="267"/>
      <c r="AT99" s="267"/>
      <c r="AU99" s="267"/>
      <c r="AV99" s="265" t="str">
        <f t="shared" si="42"/>
        <v/>
      </c>
      <c r="AW99" s="266"/>
      <c r="AX99" s="267" t="str">
        <f t="shared" si="36"/>
        <v/>
      </c>
      <c r="AY99" s="267"/>
      <c r="AZ99" s="267"/>
      <c r="BA99" s="267"/>
      <c r="BB99" s="267"/>
      <c r="BC99" s="268"/>
      <c r="BD99" s="11"/>
      <c r="BF99" s="7" t="str">
        <f t="shared" si="37"/>
        <v/>
      </c>
      <c r="BJ99" s="45" t="str">
        <f t="shared" ca="1" si="38"/>
        <v>20/09/2021 08:00</v>
      </c>
      <c r="BK99" s="44" t="str">
        <f>IF($F99="", "", IFERROR(INDEX('Currency Market'!$BE$10:$BL$178, MATCH($BJ99, 'Currency Market'!$BB$10:$BB$178, 0), MATCH($F99, 'Currency Market'!$BE$9:$BL$9, 0)), ""))</f>
        <v/>
      </c>
      <c r="BL99" s="43" t="str">
        <f>IF($F99="", "", IFERROR(INDEX('Currency Market'!$BE$10:$BL$178, MATCH($BJ99, 'Currency Market'!$BB$10:$BB$178, 0), MATCH($N99, 'Currency Market'!$BE$9:$BL$9, 0)), ""))</f>
        <v/>
      </c>
      <c r="BN99" s="68" t="str">
        <f t="shared" si="43"/>
        <v/>
      </c>
      <c r="BO99" s="57" t="str">
        <f t="shared" si="46"/>
        <v/>
      </c>
      <c r="BP99" s="58" t="str">
        <f t="shared" si="46"/>
        <v/>
      </c>
      <c r="BQ99" s="58" t="str">
        <f t="shared" si="46"/>
        <v/>
      </c>
      <c r="BR99" s="58" t="str">
        <f t="shared" si="46"/>
        <v/>
      </c>
      <c r="BS99" s="58" t="str">
        <f t="shared" si="46"/>
        <v/>
      </c>
      <c r="BT99" s="58" t="str">
        <f t="shared" si="46"/>
        <v/>
      </c>
      <c r="BU99" s="58" t="str">
        <f t="shared" si="46"/>
        <v/>
      </c>
      <c r="BV99" s="59" t="str">
        <f t="shared" si="46"/>
        <v/>
      </c>
      <c r="BX99" s="7" t="str">
        <f ca="1">IFERROR(INDEX('Currency Market'!$BX$10:$BX$178, MATCH($BJ99, 'Currency Market'!$BB$10:$BB$178, 0)), "")</f>
        <v/>
      </c>
      <c r="BZ99" s="65" t="str">
        <f t="shared" si="44"/>
        <v/>
      </c>
    </row>
    <row r="100" spans="1:78" x14ac:dyDescent="0.55000000000000004">
      <c r="A100" s="11"/>
      <c r="B100" s="175" t="str">
        <f t="shared" si="33"/>
        <v/>
      </c>
      <c r="C100" s="176"/>
      <c r="D100" s="176"/>
      <c r="E100" s="176"/>
      <c r="F100" s="269"/>
      <c r="G100" s="270"/>
      <c r="H100" s="271"/>
      <c r="I100" s="271"/>
      <c r="J100" s="271"/>
      <c r="K100" s="271"/>
      <c r="L100" s="271"/>
      <c r="M100" s="271"/>
      <c r="N100" s="270"/>
      <c r="O100" s="270"/>
      <c r="P100" s="272" t="str">
        <f t="shared" si="39"/>
        <v/>
      </c>
      <c r="Q100" s="267"/>
      <c r="R100" s="267"/>
      <c r="S100" s="267"/>
      <c r="T100" s="267"/>
      <c r="U100" s="267"/>
      <c r="V100" s="267" t="str">
        <f t="shared" si="34"/>
        <v/>
      </c>
      <c r="W100" s="267"/>
      <c r="X100" s="267"/>
      <c r="Y100" s="267"/>
      <c r="Z100" s="267"/>
      <c r="AA100" s="267" t="str">
        <f t="shared" si="40"/>
        <v/>
      </c>
      <c r="AB100" s="267"/>
      <c r="AC100" s="267"/>
      <c r="AD100" s="267"/>
      <c r="AE100" s="267"/>
      <c r="AF100" s="267"/>
      <c r="AG100" s="269"/>
      <c r="AH100" s="270"/>
      <c r="AI100" s="270"/>
      <c r="AJ100" s="270"/>
      <c r="AK100" s="270"/>
      <c r="AL100" s="273"/>
      <c r="AM100" s="11"/>
      <c r="AN100" s="175" t="str">
        <f t="shared" si="41"/>
        <v/>
      </c>
      <c r="AO100" s="176"/>
      <c r="AP100" s="267" t="str">
        <f t="shared" si="35"/>
        <v/>
      </c>
      <c r="AQ100" s="267"/>
      <c r="AR100" s="267"/>
      <c r="AS100" s="267"/>
      <c r="AT100" s="267"/>
      <c r="AU100" s="267"/>
      <c r="AV100" s="265" t="str">
        <f t="shared" si="42"/>
        <v/>
      </c>
      <c r="AW100" s="266"/>
      <c r="AX100" s="267" t="str">
        <f t="shared" si="36"/>
        <v/>
      </c>
      <c r="AY100" s="267"/>
      <c r="AZ100" s="267"/>
      <c r="BA100" s="267"/>
      <c r="BB100" s="267"/>
      <c r="BC100" s="268"/>
      <c r="BD100" s="11"/>
      <c r="BF100" s="7" t="str">
        <f t="shared" si="37"/>
        <v/>
      </c>
      <c r="BJ100" s="45" t="str">
        <f t="shared" ca="1" si="38"/>
        <v>20/09/2021 08:00</v>
      </c>
      <c r="BK100" s="44" t="str">
        <f>IF($F100="", "", IFERROR(INDEX('Currency Market'!$BE$10:$BL$178, MATCH($BJ100, 'Currency Market'!$BB$10:$BB$178, 0), MATCH($F100, 'Currency Market'!$BE$9:$BL$9, 0)), ""))</f>
        <v/>
      </c>
      <c r="BL100" s="43" t="str">
        <f>IF($F100="", "", IFERROR(INDEX('Currency Market'!$BE$10:$BL$178, MATCH($BJ100, 'Currency Market'!$BB$10:$BB$178, 0), MATCH($N100, 'Currency Market'!$BE$9:$BL$9, 0)), ""))</f>
        <v/>
      </c>
      <c r="BN100" s="68" t="str">
        <f t="shared" si="43"/>
        <v/>
      </c>
      <c r="BO100" s="57" t="str">
        <f t="shared" si="46"/>
        <v/>
      </c>
      <c r="BP100" s="58" t="str">
        <f t="shared" si="46"/>
        <v/>
      </c>
      <c r="BQ100" s="58" t="str">
        <f t="shared" si="46"/>
        <v/>
      </c>
      <c r="BR100" s="58" t="str">
        <f t="shared" si="46"/>
        <v/>
      </c>
      <c r="BS100" s="58" t="str">
        <f t="shared" si="46"/>
        <v/>
      </c>
      <c r="BT100" s="58" t="str">
        <f t="shared" si="46"/>
        <v/>
      </c>
      <c r="BU100" s="58" t="str">
        <f t="shared" si="46"/>
        <v/>
      </c>
      <c r="BV100" s="59" t="str">
        <f t="shared" si="46"/>
        <v/>
      </c>
      <c r="BX100" s="7" t="str">
        <f ca="1">IFERROR(INDEX('Currency Market'!$BX$10:$BX$178, MATCH($BJ100, 'Currency Market'!$BB$10:$BB$178, 0)), "")</f>
        <v/>
      </c>
      <c r="BZ100" s="65" t="str">
        <f t="shared" si="44"/>
        <v/>
      </c>
    </row>
    <row r="101" spans="1:78" x14ac:dyDescent="0.55000000000000004">
      <c r="A101" s="11"/>
      <c r="B101" s="175" t="str">
        <f t="shared" si="33"/>
        <v/>
      </c>
      <c r="C101" s="176"/>
      <c r="D101" s="176"/>
      <c r="E101" s="176"/>
      <c r="F101" s="269"/>
      <c r="G101" s="270"/>
      <c r="H101" s="271"/>
      <c r="I101" s="271"/>
      <c r="J101" s="271"/>
      <c r="K101" s="271"/>
      <c r="L101" s="271"/>
      <c r="M101" s="271"/>
      <c r="N101" s="270"/>
      <c r="O101" s="270"/>
      <c r="P101" s="272" t="str">
        <f t="shared" si="39"/>
        <v/>
      </c>
      <c r="Q101" s="267"/>
      <c r="R101" s="267"/>
      <c r="S101" s="267"/>
      <c r="T101" s="267"/>
      <c r="U101" s="267"/>
      <c r="V101" s="267" t="str">
        <f t="shared" si="34"/>
        <v/>
      </c>
      <c r="W101" s="267"/>
      <c r="X101" s="267"/>
      <c r="Y101" s="267"/>
      <c r="Z101" s="267"/>
      <c r="AA101" s="267" t="str">
        <f t="shared" si="40"/>
        <v/>
      </c>
      <c r="AB101" s="267"/>
      <c r="AC101" s="267"/>
      <c r="AD101" s="267"/>
      <c r="AE101" s="267"/>
      <c r="AF101" s="267"/>
      <c r="AG101" s="269"/>
      <c r="AH101" s="270"/>
      <c r="AI101" s="270"/>
      <c r="AJ101" s="270"/>
      <c r="AK101" s="270"/>
      <c r="AL101" s="273"/>
      <c r="AM101" s="11"/>
      <c r="AN101" s="175" t="str">
        <f t="shared" si="41"/>
        <v/>
      </c>
      <c r="AO101" s="176"/>
      <c r="AP101" s="267" t="str">
        <f t="shared" si="35"/>
        <v/>
      </c>
      <c r="AQ101" s="267"/>
      <c r="AR101" s="267"/>
      <c r="AS101" s="267"/>
      <c r="AT101" s="267"/>
      <c r="AU101" s="267"/>
      <c r="AV101" s="265" t="str">
        <f t="shared" si="42"/>
        <v/>
      </c>
      <c r="AW101" s="266"/>
      <c r="AX101" s="267" t="str">
        <f t="shared" si="36"/>
        <v/>
      </c>
      <c r="AY101" s="267"/>
      <c r="AZ101" s="267"/>
      <c r="BA101" s="267"/>
      <c r="BB101" s="267"/>
      <c r="BC101" s="268"/>
      <c r="BD101" s="11"/>
      <c r="BF101" s="7" t="str">
        <f t="shared" si="37"/>
        <v/>
      </c>
      <c r="BJ101" s="45" t="str">
        <f t="shared" ca="1" si="38"/>
        <v>20/09/2021 08:00</v>
      </c>
      <c r="BK101" s="44" t="str">
        <f>IF($F101="", "", IFERROR(INDEX('Currency Market'!$BE$10:$BL$178, MATCH($BJ101, 'Currency Market'!$BB$10:$BB$178, 0), MATCH($F101, 'Currency Market'!$BE$9:$BL$9, 0)), ""))</f>
        <v/>
      </c>
      <c r="BL101" s="43" t="str">
        <f>IF($F101="", "", IFERROR(INDEX('Currency Market'!$BE$10:$BL$178, MATCH($BJ101, 'Currency Market'!$BB$10:$BB$178, 0), MATCH($N101, 'Currency Market'!$BE$9:$BL$9, 0)), ""))</f>
        <v/>
      </c>
      <c r="BN101" s="68" t="str">
        <f t="shared" si="43"/>
        <v/>
      </c>
      <c r="BO101" s="57" t="str">
        <f t="shared" si="46"/>
        <v/>
      </c>
      <c r="BP101" s="58" t="str">
        <f t="shared" si="46"/>
        <v/>
      </c>
      <c r="BQ101" s="58" t="str">
        <f t="shared" si="46"/>
        <v/>
      </c>
      <c r="BR101" s="58" t="str">
        <f t="shared" si="46"/>
        <v/>
      </c>
      <c r="BS101" s="58" t="str">
        <f t="shared" si="46"/>
        <v/>
      </c>
      <c r="BT101" s="58" t="str">
        <f t="shared" si="46"/>
        <v/>
      </c>
      <c r="BU101" s="58" t="str">
        <f t="shared" si="46"/>
        <v/>
      </c>
      <c r="BV101" s="59" t="str">
        <f t="shared" si="46"/>
        <v/>
      </c>
      <c r="BX101" s="7" t="str">
        <f ca="1">IFERROR(INDEX('Currency Market'!$BX$10:$BX$178, MATCH($BJ101, 'Currency Market'!$BB$10:$BB$178, 0)), "")</f>
        <v/>
      </c>
      <c r="BZ101" s="65" t="str">
        <f t="shared" si="44"/>
        <v/>
      </c>
    </row>
    <row r="102" spans="1:78" x14ac:dyDescent="0.55000000000000004">
      <c r="A102" s="11"/>
      <c r="B102" s="175" t="str">
        <f t="shared" si="33"/>
        <v/>
      </c>
      <c r="C102" s="176"/>
      <c r="D102" s="176"/>
      <c r="E102" s="176"/>
      <c r="F102" s="269"/>
      <c r="G102" s="270"/>
      <c r="H102" s="271"/>
      <c r="I102" s="271"/>
      <c r="J102" s="271"/>
      <c r="K102" s="271"/>
      <c r="L102" s="271"/>
      <c r="M102" s="271"/>
      <c r="N102" s="270"/>
      <c r="O102" s="270"/>
      <c r="P102" s="272" t="str">
        <f t="shared" si="39"/>
        <v/>
      </c>
      <c r="Q102" s="267"/>
      <c r="R102" s="267"/>
      <c r="S102" s="267"/>
      <c r="T102" s="267"/>
      <c r="U102" s="267"/>
      <c r="V102" s="267" t="str">
        <f t="shared" si="34"/>
        <v/>
      </c>
      <c r="W102" s="267"/>
      <c r="X102" s="267"/>
      <c r="Y102" s="267"/>
      <c r="Z102" s="267"/>
      <c r="AA102" s="267" t="str">
        <f t="shared" si="40"/>
        <v/>
      </c>
      <c r="AB102" s="267"/>
      <c r="AC102" s="267"/>
      <c r="AD102" s="267"/>
      <c r="AE102" s="267"/>
      <c r="AF102" s="267"/>
      <c r="AG102" s="269"/>
      <c r="AH102" s="270"/>
      <c r="AI102" s="270"/>
      <c r="AJ102" s="270"/>
      <c r="AK102" s="270"/>
      <c r="AL102" s="273"/>
      <c r="AM102" s="11"/>
      <c r="AN102" s="175" t="str">
        <f t="shared" si="41"/>
        <v/>
      </c>
      <c r="AO102" s="176"/>
      <c r="AP102" s="267" t="str">
        <f t="shared" si="35"/>
        <v/>
      </c>
      <c r="AQ102" s="267"/>
      <c r="AR102" s="267"/>
      <c r="AS102" s="267"/>
      <c r="AT102" s="267"/>
      <c r="AU102" s="267"/>
      <c r="AV102" s="265" t="str">
        <f t="shared" si="42"/>
        <v/>
      </c>
      <c r="AW102" s="266"/>
      <c r="AX102" s="267" t="str">
        <f t="shared" si="36"/>
        <v/>
      </c>
      <c r="AY102" s="267"/>
      <c r="AZ102" s="267"/>
      <c r="BA102" s="267"/>
      <c r="BB102" s="267"/>
      <c r="BC102" s="268"/>
      <c r="BD102" s="11"/>
      <c r="BF102" s="7" t="str">
        <f t="shared" si="37"/>
        <v/>
      </c>
      <c r="BJ102" s="45" t="str">
        <f t="shared" ca="1" si="38"/>
        <v>20/09/2021 08:00</v>
      </c>
      <c r="BK102" s="44" t="str">
        <f>IF($F102="", "", IFERROR(INDEX('Currency Market'!$BE$10:$BL$178, MATCH($BJ102, 'Currency Market'!$BB$10:$BB$178, 0), MATCH($F102, 'Currency Market'!$BE$9:$BL$9, 0)), ""))</f>
        <v/>
      </c>
      <c r="BL102" s="43" t="str">
        <f>IF($F102="", "", IFERROR(INDEX('Currency Market'!$BE$10:$BL$178, MATCH($BJ102, 'Currency Market'!$BB$10:$BB$178, 0), MATCH($N102, 'Currency Market'!$BE$9:$BL$9, 0)), ""))</f>
        <v/>
      </c>
      <c r="BN102" s="68" t="str">
        <f t="shared" si="43"/>
        <v/>
      </c>
      <c r="BO102" s="57" t="str">
        <f t="shared" si="46"/>
        <v/>
      </c>
      <c r="BP102" s="58" t="str">
        <f t="shared" si="46"/>
        <v/>
      </c>
      <c r="BQ102" s="58" t="str">
        <f t="shared" si="46"/>
        <v/>
      </c>
      <c r="BR102" s="58" t="str">
        <f t="shared" si="46"/>
        <v/>
      </c>
      <c r="BS102" s="58" t="str">
        <f t="shared" si="46"/>
        <v/>
      </c>
      <c r="BT102" s="58" t="str">
        <f t="shared" si="46"/>
        <v/>
      </c>
      <c r="BU102" s="58" t="str">
        <f t="shared" si="46"/>
        <v/>
      </c>
      <c r="BV102" s="59" t="str">
        <f t="shared" si="46"/>
        <v/>
      </c>
      <c r="BX102" s="7" t="str">
        <f ca="1">IFERROR(INDEX('Currency Market'!$BX$10:$BX$178, MATCH($BJ102, 'Currency Market'!$BB$10:$BB$178, 0)), "")</f>
        <v/>
      </c>
      <c r="BZ102" s="65" t="str">
        <f t="shared" si="44"/>
        <v/>
      </c>
    </row>
    <row r="103" spans="1:78" x14ac:dyDescent="0.55000000000000004">
      <c r="A103" s="11"/>
      <c r="B103" s="175" t="str">
        <f t="shared" si="33"/>
        <v/>
      </c>
      <c r="C103" s="176"/>
      <c r="D103" s="176"/>
      <c r="E103" s="176"/>
      <c r="F103" s="269"/>
      <c r="G103" s="270"/>
      <c r="H103" s="271"/>
      <c r="I103" s="271"/>
      <c r="J103" s="271"/>
      <c r="K103" s="271"/>
      <c r="L103" s="271"/>
      <c r="M103" s="271"/>
      <c r="N103" s="270"/>
      <c r="O103" s="270"/>
      <c r="P103" s="272" t="str">
        <f t="shared" si="39"/>
        <v/>
      </c>
      <c r="Q103" s="267"/>
      <c r="R103" s="267"/>
      <c r="S103" s="267"/>
      <c r="T103" s="267"/>
      <c r="U103" s="267"/>
      <c r="V103" s="267" t="str">
        <f t="shared" si="34"/>
        <v/>
      </c>
      <c r="W103" s="267"/>
      <c r="X103" s="267"/>
      <c r="Y103" s="267"/>
      <c r="Z103" s="267"/>
      <c r="AA103" s="267" t="str">
        <f t="shared" si="40"/>
        <v/>
      </c>
      <c r="AB103" s="267"/>
      <c r="AC103" s="267"/>
      <c r="AD103" s="267"/>
      <c r="AE103" s="267"/>
      <c r="AF103" s="267"/>
      <c r="AG103" s="269"/>
      <c r="AH103" s="270"/>
      <c r="AI103" s="270"/>
      <c r="AJ103" s="270"/>
      <c r="AK103" s="270"/>
      <c r="AL103" s="273"/>
      <c r="AM103" s="11"/>
      <c r="AN103" s="175" t="str">
        <f t="shared" si="41"/>
        <v/>
      </c>
      <c r="AO103" s="176"/>
      <c r="AP103" s="267" t="str">
        <f t="shared" si="35"/>
        <v/>
      </c>
      <c r="AQ103" s="267"/>
      <c r="AR103" s="267"/>
      <c r="AS103" s="267"/>
      <c r="AT103" s="267"/>
      <c r="AU103" s="267"/>
      <c r="AV103" s="265" t="str">
        <f t="shared" si="42"/>
        <v/>
      </c>
      <c r="AW103" s="266"/>
      <c r="AX103" s="267" t="str">
        <f t="shared" si="36"/>
        <v/>
      </c>
      <c r="AY103" s="267"/>
      <c r="AZ103" s="267"/>
      <c r="BA103" s="267"/>
      <c r="BB103" s="267"/>
      <c r="BC103" s="268"/>
      <c r="BD103" s="11"/>
      <c r="BF103" s="7" t="str">
        <f t="shared" si="37"/>
        <v/>
      </c>
      <c r="BJ103" s="45" t="str">
        <f t="shared" ca="1" si="38"/>
        <v>20/09/2021 08:00</v>
      </c>
      <c r="BK103" s="44" t="str">
        <f>IF($F103="", "", IFERROR(INDEX('Currency Market'!$BE$10:$BL$178, MATCH($BJ103, 'Currency Market'!$BB$10:$BB$178, 0), MATCH($F103, 'Currency Market'!$BE$9:$BL$9, 0)), ""))</f>
        <v/>
      </c>
      <c r="BL103" s="43" t="str">
        <f>IF($F103="", "", IFERROR(INDEX('Currency Market'!$BE$10:$BL$178, MATCH($BJ103, 'Currency Market'!$BB$10:$BB$178, 0), MATCH($N103, 'Currency Market'!$BE$9:$BL$9, 0)), ""))</f>
        <v/>
      </c>
      <c r="BN103" s="68" t="str">
        <f t="shared" si="43"/>
        <v/>
      </c>
      <c r="BO103" s="57" t="str">
        <f t="shared" ref="BO103:BV112" si="47">IF($B103=$BF$4, IF($F103=BO$2, $H103*-1, IF($N103=BO$2, $AA103, "")), "")</f>
        <v/>
      </c>
      <c r="BP103" s="58" t="str">
        <f t="shared" si="47"/>
        <v/>
      </c>
      <c r="BQ103" s="58" t="str">
        <f t="shared" si="47"/>
        <v/>
      </c>
      <c r="BR103" s="58" t="str">
        <f t="shared" si="47"/>
        <v/>
      </c>
      <c r="BS103" s="58" t="str">
        <f t="shared" si="47"/>
        <v/>
      </c>
      <c r="BT103" s="58" t="str">
        <f t="shared" si="47"/>
        <v/>
      </c>
      <c r="BU103" s="58" t="str">
        <f t="shared" si="47"/>
        <v/>
      </c>
      <c r="BV103" s="59" t="str">
        <f t="shared" si="47"/>
        <v/>
      </c>
      <c r="BX103" s="7" t="str">
        <f ca="1">IFERROR(INDEX('Currency Market'!$BX$10:$BX$178, MATCH($BJ103, 'Currency Market'!$BB$10:$BB$178, 0)), "")</f>
        <v/>
      </c>
      <c r="BZ103" s="65" t="str">
        <f t="shared" si="44"/>
        <v/>
      </c>
    </row>
    <row r="104" spans="1:78" x14ac:dyDescent="0.55000000000000004">
      <c r="A104" s="11"/>
      <c r="B104" s="175" t="str">
        <f t="shared" si="33"/>
        <v/>
      </c>
      <c r="C104" s="176"/>
      <c r="D104" s="176"/>
      <c r="E104" s="176"/>
      <c r="F104" s="269"/>
      <c r="G104" s="270"/>
      <c r="H104" s="271"/>
      <c r="I104" s="271"/>
      <c r="J104" s="271"/>
      <c r="K104" s="271"/>
      <c r="L104" s="271"/>
      <c r="M104" s="271"/>
      <c r="N104" s="270"/>
      <c r="O104" s="270"/>
      <c r="P104" s="272" t="str">
        <f t="shared" si="39"/>
        <v/>
      </c>
      <c r="Q104" s="267"/>
      <c r="R104" s="267"/>
      <c r="S104" s="267"/>
      <c r="T104" s="267"/>
      <c r="U104" s="267"/>
      <c r="V104" s="267" t="str">
        <f t="shared" si="34"/>
        <v/>
      </c>
      <c r="W104" s="267"/>
      <c r="X104" s="267"/>
      <c r="Y104" s="267"/>
      <c r="Z104" s="267"/>
      <c r="AA104" s="267" t="str">
        <f t="shared" si="40"/>
        <v/>
      </c>
      <c r="AB104" s="267"/>
      <c r="AC104" s="267"/>
      <c r="AD104" s="267"/>
      <c r="AE104" s="267"/>
      <c r="AF104" s="267"/>
      <c r="AG104" s="269"/>
      <c r="AH104" s="270"/>
      <c r="AI104" s="270"/>
      <c r="AJ104" s="270"/>
      <c r="AK104" s="270"/>
      <c r="AL104" s="273"/>
      <c r="AM104" s="11"/>
      <c r="AN104" s="175" t="str">
        <f t="shared" si="41"/>
        <v/>
      </c>
      <c r="AO104" s="176"/>
      <c r="AP104" s="267" t="str">
        <f t="shared" si="35"/>
        <v/>
      </c>
      <c r="AQ104" s="267"/>
      <c r="AR104" s="267"/>
      <c r="AS104" s="267"/>
      <c r="AT104" s="267"/>
      <c r="AU104" s="267"/>
      <c r="AV104" s="265" t="str">
        <f t="shared" si="42"/>
        <v/>
      </c>
      <c r="AW104" s="266"/>
      <c r="AX104" s="267" t="str">
        <f t="shared" si="36"/>
        <v/>
      </c>
      <c r="AY104" s="267"/>
      <c r="AZ104" s="267"/>
      <c r="BA104" s="267"/>
      <c r="BB104" s="267"/>
      <c r="BC104" s="268"/>
      <c r="BD104" s="11"/>
      <c r="BF104" s="7" t="str">
        <f t="shared" si="37"/>
        <v/>
      </c>
      <c r="BJ104" s="45" t="str">
        <f t="shared" ca="1" si="38"/>
        <v>20/09/2021 08:00</v>
      </c>
      <c r="BK104" s="44" t="str">
        <f>IF($F104="", "", IFERROR(INDEX('Currency Market'!$BE$10:$BL$178, MATCH($BJ104, 'Currency Market'!$BB$10:$BB$178, 0), MATCH($F104, 'Currency Market'!$BE$9:$BL$9, 0)), ""))</f>
        <v/>
      </c>
      <c r="BL104" s="43" t="str">
        <f>IF($F104="", "", IFERROR(INDEX('Currency Market'!$BE$10:$BL$178, MATCH($BJ104, 'Currency Market'!$BB$10:$BB$178, 0), MATCH($N104, 'Currency Market'!$BE$9:$BL$9, 0)), ""))</f>
        <v/>
      </c>
      <c r="BN104" s="68" t="str">
        <f t="shared" si="43"/>
        <v/>
      </c>
      <c r="BO104" s="57" t="str">
        <f t="shared" si="47"/>
        <v/>
      </c>
      <c r="BP104" s="58" t="str">
        <f t="shared" si="47"/>
        <v/>
      </c>
      <c r="BQ104" s="58" t="str">
        <f t="shared" si="47"/>
        <v/>
      </c>
      <c r="BR104" s="58" t="str">
        <f t="shared" si="47"/>
        <v/>
      </c>
      <c r="BS104" s="58" t="str">
        <f t="shared" si="47"/>
        <v/>
      </c>
      <c r="BT104" s="58" t="str">
        <f t="shared" si="47"/>
        <v/>
      </c>
      <c r="BU104" s="58" t="str">
        <f t="shared" si="47"/>
        <v/>
      </c>
      <c r="BV104" s="59" t="str">
        <f t="shared" si="47"/>
        <v/>
      </c>
      <c r="BX104" s="7" t="str">
        <f ca="1">IFERROR(INDEX('Currency Market'!$BX$10:$BX$178, MATCH($BJ104, 'Currency Market'!$BB$10:$BB$178, 0)), "")</f>
        <v/>
      </c>
      <c r="BZ104" s="65" t="str">
        <f t="shared" si="44"/>
        <v/>
      </c>
    </row>
    <row r="105" spans="1:78" x14ac:dyDescent="0.55000000000000004">
      <c r="A105" s="11"/>
      <c r="B105" s="175" t="str">
        <f t="shared" si="33"/>
        <v/>
      </c>
      <c r="C105" s="176"/>
      <c r="D105" s="176"/>
      <c r="E105" s="176"/>
      <c r="F105" s="269"/>
      <c r="G105" s="270"/>
      <c r="H105" s="271"/>
      <c r="I105" s="271"/>
      <c r="J105" s="271"/>
      <c r="K105" s="271"/>
      <c r="L105" s="271"/>
      <c r="M105" s="271"/>
      <c r="N105" s="270"/>
      <c r="O105" s="270"/>
      <c r="P105" s="272" t="str">
        <f t="shared" si="39"/>
        <v/>
      </c>
      <c r="Q105" s="267"/>
      <c r="R105" s="267"/>
      <c r="S105" s="267"/>
      <c r="T105" s="267"/>
      <c r="U105" s="267"/>
      <c r="V105" s="267" t="str">
        <f t="shared" si="34"/>
        <v/>
      </c>
      <c r="W105" s="267"/>
      <c r="X105" s="267"/>
      <c r="Y105" s="267"/>
      <c r="Z105" s="267"/>
      <c r="AA105" s="267" t="str">
        <f t="shared" si="40"/>
        <v/>
      </c>
      <c r="AB105" s="267"/>
      <c r="AC105" s="267"/>
      <c r="AD105" s="267"/>
      <c r="AE105" s="267"/>
      <c r="AF105" s="267"/>
      <c r="AG105" s="269"/>
      <c r="AH105" s="270"/>
      <c r="AI105" s="270"/>
      <c r="AJ105" s="270"/>
      <c r="AK105" s="270"/>
      <c r="AL105" s="273"/>
      <c r="AM105" s="11"/>
      <c r="AN105" s="175" t="str">
        <f t="shared" si="41"/>
        <v/>
      </c>
      <c r="AO105" s="176"/>
      <c r="AP105" s="267" t="str">
        <f t="shared" si="35"/>
        <v/>
      </c>
      <c r="AQ105" s="267"/>
      <c r="AR105" s="267"/>
      <c r="AS105" s="267"/>
      <c r="AT105" s="267"/>
      <c r="AU105" s="267"/>
      <c r="AV105" s="265" t="str">
        <f t="shared" si="42"/>
        <v/>
      </c>
      <c r="AW105" s="266"/>
      <c r="AX105" s="267" t="str">
        <f t="shared" si="36"/>
        <v/>
      </c>
      <c r="AY105" s="267"/>
      <c r="AZ105" s="267"/>
      <c r="BA105" s="267"/>
      <c r="BB105" s="267"/>
      <c r="BC105" s="268"/>
      <c r="BD105" s="11"/>
      <c r="BF105" s="7" t="str">
        <f t="shared" si="37"/>
        <v/>
      </c>
      <c r="BJ105" s="45" t="str">
        <f t="shared" ca="1" si="38"/>
        <v>20/09/2021 08:00</v>
      </c>
      <c r="BK105" s="44" t="str">
        <f>IF($F105="", "", IFERROR(INDEX('Currency Market'!$BE$10:$BL$178, MATCH($BJ105, 'Currency Market'!$BB$10:$BB$178, 0), MATCH($F105, 'Currency Market'!$BE$9:$BL$9, 0)), ""))</f>
        <v/>
      </c>
      <c r="BL105" s="43" t="str">
        <f>IF($F105="", "", IFERROR(INDEX('Currency Market'!$BE$10:$BL$178, MATCH($BJ105, 'Currency Market'!$BB$10:$BB$178, 0), MATCH($N105, 'Currency Market'!$BE$9:$BL$9, 0)), ""))</f>
        <v/>
      </c>
      <c r="BN105" s="68" t="str">
        <f t="shared" si="43"/>
        <v/>
      </c>
      <c r="BO105" s="57" t="str">
        <f t="shared" si="47"/>
        <v/>
      </c>
      <c r="BP105" s="58" t="str">
        <f t="shared" si="47"/>
        <v/>
      </c>
      <c r="BQ105" s="58" t="str">
        <f t="shared" si="47"/>
        <v/>
      </c>
      <c r="BR105" s="58" t="str">
        <f t="shared" si="47"/>
        <v/>
      </c>
      <c r="BS105" s="58" t="str">
        <f t="shared" si="47"/>
        <v/>
      </c>
      <c r="BT105" s="58" t="str">
        <f t="shared" si="47"/>
        <v/>
      </c>
      <c r="BU105" s="58" t="str">
        <f t="shared" si="47"/>
        <v/>
      </c>
      <c r="BV105" s="59" t="str">
        <f t="shared" si="47"/>
        <v/>
      </c>
      <c r="BX105" s="7" t="str">
        <f ca="1">IFERROR(INDEX('Currency Market'!$BX$10:$BX$178, MATCH($BJ105, 'Currency Market'!$BB$10:$BB$178, 0)), "")</f>
        <v/>
      </c>
      <c r="BZ105" s="65" t="str">
        <f t="shared" si="44"/>
        <v/>
      </c>
    </row>
    <row r="106" spans="1:78" x14ac:dyDescent="0.55000000000000004">
      <c r="A106" s="11"/>
      <c r="B106" s="175" t="str">
        <f t="shared" si="33"/>
        <v/>
      </c>
      <c r="C106" s="176"/>
      <c r="D106" s="176"/>
      <c r="E106" s="176"/>
      <c r="F106" s="269"/>
      <c r="G106" s="270"/>
      <c r="H106" s="271"/>
      <c r="I106" s="271"/>
      <c r="J106" s="271"/>
      <c r="K106" s="271"/>
      <c r="L106" s="271"/>
      <c r="M106" s="271"/>
      <c r="N106" s="270"/>
      <c r="O106" s="270"/>
      <c r="P106" s="272" t="str">
        <f t="shared" si="39"/>
        <v/>
      </c>
      <c r="Q106" s="267"/>
      <c r="R106" s="267"/>
      <c r="S106" s="267"/>
      <c r="T106" s="267"/>
      <c r="U106" s="267"/>
      <c r="V106" s="267" t="str">
        <f t="shared" si="34"/>
        <v/>
      </c>
      <c r="W106" s="267"/>
      <c r="X106" s="267"/>
      <c r="Y106" s="267"/>
      <c r="Z106" s="267"/>
      <c r="AA106" s="267" t="str">
        <f t="shared" si="40"/>
        <v/>
      </c>
      <c r="AB106" s="267"/>
      <c r="AC106" s="267"/>
      <c r="AD106" s="267"/>
      <c r="AE106" s="267"/>
      <c r="AF106" s="267"/>
      <c r="AG106" s="269"/>
      <c r="AH106" s="270"/>
      <c r="AI106" s="270"/>
      <c r="AJ106" s="270"/>
      <c r="AK106" s="270"/>
      <c r="AL106" s="273"/>
      <c r="AM106" s="11"/>
      <c r="AN106" s="175" t="str">
        <f t="shared" si="41"/>
        <v/>
      </c>
      <c r="AO106" s="176"/>
      <c r="AP106" s="267" t="str">
        <f t="shared" si="35"/>
        <v/>
      </c>
      <c r="AQ106" s="267"/>
      <c r="AR106" s="267"/>
      <c r="AS106" s="267"/>
      <c r="AT106" s="267"/>
      <c r="AU106" s="267"/>
      <c r="AV106" s="265" t="str">
        <f t="shared" si="42"/>
        <v/>
      </c>
      <c r="AW106" s="266"/>
      <c r="AX106" s="267" t="str">
        <f t="shared" si="36"/>
        <v/>
      </c>
      <c r="AY106" s="267"/>
      <c r="AZ106" s="267"/>
      <c r="BA106" s="267"/>
      <c r="BB106" s="267"/>
      <c r="BC106" s="268"/>
      <c r="BD106" s="11"/>
      <c r="BF106" s="7" t="str">
        <f t="shared" si="37"/>
        <v/>
      </c>
      <c r="BJ106" s="45" t="str">
        <f t="shared" ca="1" si="38"/>
        <v>20/09/2021 08:00</v>
      </c>
      <c r="BK106" s="44" t="str">
        <f>IF($F106="", "", IFERROR(INDEX('Currency Market'!$BE$10:$BL$178, MATCH($BJ106, 'Currency Market'!$BB$10:$BB$178, 0), MATCH($F106, 'Currency Market'!$BE$9:$BL$9, 0)), ""))</f>
        <v/>
      </c>
      <c r="BL106" s="43" t="str">
        <f>IF($F106="", "", IFERROR(INDEX('Currency Market'!$BE$10:$BL$178, MATCH($BJ106, 'Currency Market'!$BB$10:$BB$178, 0), MATCH($N106, 'Currency Market'!$BE$9:$BL$9, 0)), ""))</f>
        <v/>
      </c>
      <c r="BN106" s="68" t="str">
        <f t="shared" si="43"/>
        <v/>
      </c>
      <c r="BO106" s="57" t="str">
        <f t="shared" si="47"/>
        <v/>
      </c>
      <c r="BP106" s="58" t="str">
        <f t="shared" si="47"/>
        <v/>
      </c>
      <c r="BQ106" s="58" t="str">
        <f t="shared" si="47"/>
        <v/>
      </c>
      <c r="BR106" s="58" t="str">
        <f t="shared" si="47"/>
        <v/>
      </c>
      <c r="BS106" s="58" t="str">
        <f t="shared" si="47"/>
        <v/>
      </c>
      <c r="BT106" s="58" t="str">
        <f t="shared" si="47"/>
        <v/>
      </c>
      <c r="BU106" s="58" t="str">
        <f t="shared" si="47"/>
        <v/>
      </c>
      <c r="BV106" s="59" t="str">
        <f t="shared" si="47"/>
        <v/>
      </c>
      <c r="BX106" s="7" t="str">
        <f ca="1">IFERROR(INDEX('Currency Market'!$BX$10:$BX$178, MATCH($BJ106, 'Currency Market'!$BB$10:$BB$178, 0)), "")</f>
        <v/>
      </c>
      <c r="BZ106" s="65" t="str">
        <f t="shared" si="44"/>
        <v/>
      </c>
    </row>
    <row r="107" spans="1:78" x14ac:dyDescent="0.55000000000000004">
      <c r="A107" s="11"/>
      <c r="B107" s="175" t="str">
        <f t="shared" si="33"/>
        <v/>
      </c>
      <c r="C107" s="176"/>
      <c r="D107" s="176"/>
      <c r="E107" s="176"/>
      <c r="F107" s="269"/>
      <c r="G107" s="270"/>
      <c r="H107" s="271"/>
      <c r="I107" s="271"/>
      <c r="J107" s="271"/>
      <c r="K107" s="271"/>
      <c r="L107" s="271"/>
      <c r="M107" s="271"/>
      <c r="N107" s="270"/>
      <c r="O107" s="270"/>
      <c r="P107" s="272" t="str">
        <f t="shared" si="39"/>
        <v/>
      </c>
      <c r="Q107" s="267"/>
      <c r="R107" s="267"/>
      <c r="S107" s="267"/>
      <c r="T107" s="267"/>
      <c r="U107" s="267"/>
      <c r="V107" s="267" t="str">
        <f t="shared" si="34"/>
        <v/>
      </c>
      <c r="W107" s="267"/>
      <c r="X107" s="267"/>
      <c r="Y107" s="267"/>
      <c r="Z107" s="267"/>
      <c r="AA107" s="267" t="str">
        <f t="shared" si="40"/>
        <v/>
      </c>
      <c r="AB107" s="267"/>
      <c r="AC107" s="267"/>
      <c r="AD107" s="267"/>
      <c r="AE107" s="267"/>
      <c r="AF107" s="267"/>
      <c r="AG107" s="269"/>
      <c r="AH107" s="270"/>
      <c r="AI107" s="270"/>
      <c r="AJ107" s="270"/>
      <c r="AK107" s="270"/>
      <c r="AL107" s="273"/>
      <c r="AM107" s="11"/>
      <c r="AN107" s="175" t="str">
        <f t="shared" si="41"/>
        <v/>
      </c>
      <c r="AO107" s="176"/>
      <c r="AP107" s="267" t="str">
        <f t="shared" si="35"/>
        <v/>
      </c>
      <c r="AQ107" s="267"/>
      <c r="AR107" s="267"/>
      <c r="AS107" s="267"/>
      <c r="AT107" s="267"/>
      <c r="AU107" s="267"/>
      <c r="AV107" s="265" t="str">
        <f t="shared" si="42"/>
        <v/>
      </c>
      <c r="AW107" s="266"/>
      <c r="AX107" s="267" t="str">
        <f t="shared" si="36"/>
        <v/>
      </c>
      <c r="AY107" s="267"/>
      <c r="AZ107" s="267"/>
      <c r="BA107" s="267"/>
      <c r="BB107" s="267"/>
      <c r="BC107" s="268"/>
      <c r="BD107" s="11"/>
      <c r="BF107" s="7" t="str">
        <f t="shared" si="37"/>
        <v/>
      </c>
      <c r="BJ107" s="45" t="str">
        <f t="shared" ca="1" si="38"/>
        <v>20/09/2021 08:00</v>
      </c>
      <c r="BK107" s="44" t="str">
        <f>IF($F107="", "", IFERROR(INDEX('Currency Market'!$BE$10:$BL$178, MATCH($BJ107, 'Currency Market'!$BB$10:$BB$178, 0), MATCH($F107, 'Currency Market'!$BE$9:$BL$9, 0)), ""))</f>
        <v/>
      </c>
      <c r="BL107" s="43" t="str">
        <f>IF($F107="", "", IFERROR(INDEX('Currency Market'!$BE$10:$BL$178, MATCH($BJ107, 'Currency Market'!$BB$10:$BB$178, 0), MATCH($N107, 'Currency Market'!$BE$9:$BL$9, 0)), ""))</f>
        <v/>
      </c>
      <c r="BN107" s="68" t="str">
        <f t="shared" si="43"/>
        <v/>
      </c>
      <c r="BO107" s="57" t="str">
        <f t="shared" si="47"/>
        <v/>
      </c>
      <c r="BP107" s="58" t="str">
        <f t="shared" si="47"/>
        <v/>
      </c>
      <c r="BQ107" s="58" t="str">
        <f t="shared" si="47"/>
        <v/>
      </c>
      <c r="BR107" s="58" t="str">
        <f t="shared" si="47"/>
        <v/>
      </c>
      <c r="BS107" s="58" t="str">
        <f t="shared" si="47"/>
        <v/>
      </c>
      <c r="BT107" s="58" t="str">
        <f t="shared" si="47"/>
        <v/>
      </c>
      <c r="BU107" s="58" t="str">
        <f t="shared" si="47"/>
        <v/>
      </c>
      <c r="BV107" s="59" t="str">
        <f t="shared" si="47"/>
        <v/>
      </c>
      <c r="BX107" s="7" t="str">
        <f ca="1">IFERROR(INDEX('Currency Market'!$BX$10:$BX$178, MATCH($BJ107, 'Currency Market'!$BB$10:$BB$178, 0)), "")</f>
        <v/>
      </c>
      <c r="BZ107" s="65" t="str">
        <f t="shared" si="44"/>
        <v/>
      </c>
    </row>
    <row r="108" spans="1:78" x14ac:dyDescent="0.55000000000000004">
      <c r="A108" s="11"/>
      <c r="B108" s="175" t="str">
        <f t="shared" si="33"/>
        <v/>
      </c>
      <c r="C108" s="176"/>
      <c r="D108" s="176"/>
      <c r="E108" s="176"/>
      <c r="F108" s="269"/>
      <c r="G108" s="270"/>
      <c r="H108" s="271"/>
      <c r="I108" s="271"/>
      <c r="J108" s="271"/>
      <c r="K108" s="271"/>
      <c r="L108" s="271"/>
      <c r="M108" s="271"/>
      <c r="N108" s="270"/>
      <c r="O108" s="270"/>
      <c r="P108" s="272" t="str">
        <f t="shared" si="39"/>
        <v/>
      </c>
      <c r="Q108" s="267"/>
      <c r="R108" s="267"/>
      <c r="S108" s="267"/>
      <c r="T108" s="267"/>
      <c r="U108" s="267"/>
      <c r="V108" s="267" t="str">
        <f t="shared" si="34"/>
        <v/>
      </c>
      <c r="W108" s="267"/>
      <c r="X108" s="267"/>
      <c r="Y108" s="267"/>
      <c r="Z108" s="267"/>
      <c r="AA108" s="267" t="str">
        <f t="shared" si="40"/>
        <v/>
      </c>
      <c r="AB108" s="267"/>
      <c r="AC108" s="267"/>
      <c r="AD108" s="267"/>
      <c r="AE108" s="267"/>
      <c r="AF108" s="267"/>
      <c r="AG108" s="269"/>
      <c r="AH108" s="270"/>
      <c r="AI108" s="270"/>
      <c r="AJ108" s="270"/>
      <c r="AK108" s="270"/>
      <c r="AL108" s="273"/>
      <c r="AM108" s="11"/>
      <c r="AN108" s="175" t="str">
        <f t="shared" si="41"/>
        <v/>
      </c>
      <c r="AO108" s="176"/>
      <c r="AP108" s="267" t="str">
        <f t="shared" si="35"/>
        <v/>
      </c>
      <c r="AQ108" s="267"/>
      <c r="AR108" s="267"/>
      <c r="AS108" s="267"/>
      <c r="AT108" s="267"/>
      <c r="AU108" s="267"/>
      <c r="AV108" s="265" t="str">
        <f t="shared" si="42"/>
        <v/>
      </c>
      <c r="AW108" s="266"/>
      <c r="AX108" s="267" t="str">
        <f t="shared" si="36"/>
        <v/>
      </c>
      <c r="AY108" s="267"/>
      <c r="AZ108" s="267"/>
      <c r="BA108" s="267"/>
      <c r="BB108" s="267"/>
      <c r="BC108" s="268"/>
      <c r="BD108" s="11"/>
      <c r="BF108" s="7" t="str">
        <f t="shared" si="37"/>
        <v/>
      </c>
      <c r="BJ108" s="45" t="str">
        <f t="shared" ca="1" si="38"/>
        <v>20/09/2021 08:00</v>
      </c>
      <c r="BK108" s="44" t="str">
        <f>IF($F108="", "", IFERROR(INDEX('Currency Market'!$BE$10:$BL$178, MATCH($BJ108, 'Currency Market'!$BB$10:$BB$178, 0), MATCH($F108, 'Currency Market'!$BE$9:$BL$9, 0)), ""))</f>
        <v/>
      </c>
      <c r="BL108" s="43" t="str">
        <f>IF($F108="", "", IFERROR(INDEX('Currency Market'!$BE$10:$BL$178, MATCH($BJ108, 'Currency Market'!$BB$10:$BB$178, 0), MATCH($N108, 'Currency Market'!$BE$9:$BL$9, 0)), ""))</f>
        <v/>
      </c>
      <c r="BN108" s="68" t="str">
        <f t="shared" si="43"/>
        <v/>
      </c>
      <c r="BO108" s="57" t="str">
        <f t="shared" si="47"/>
        <v/>
      </c>
      <c r="BP108" s="58" t="str">
        <f t="shared" si="47"/>
        <v/>
      </c>
      <c r="BQ108" s="58" t="str">
        <f t="shared" si="47"/>
        <v/>
      </c>
      <c r="BR108" s="58" t="str">
        <f t="shared" si="47"/>
        <v/>
      </c>
      <c r="BS108" s="58" t="str">
        <f t="shared" si="47"/>
        <v/>
      </c>
      <c r="BT108" s="58" t="str">
        <f t="shared" si="47"/>
        <v/>
      </c>
      <c r="BU108" s="58" t="str">
        <f t="shared" si="47"/>
        <v/>
      </c>
      <c r="BV108" s="59" t="str">
        <f t="shared" si="47"/>
        <v/>
      </c>
      <c r="BX108" s="7" t="str">
        <f ca="1">IFERROR(INDEX('Currency Market'!$BX$10:$BX$178, MATCH($BJ108, 'Currency Market'!$BB$10:$BB$178, 0)), "")</f>
        <v/>
      </c>
      <c r="BZ108" s="65" t="str">
        <f t="shared" si="44"/>
        <v/>
      </c>
    </row>
    <row r="109" spans="1:78" x14ac:dyDescent="0.55000000000000004">
      <c r="A109" s="11"/>
      <c r="B109" s="175" t="str">
        <f t="shared" si="33"/>
        <v/>
      </c>
      <c r="C109" s="176"/>
      <c r="D109" s="176"/>
      <c r="E109" s="176"/>
      <c r="F109" s="269"/>
      <c r="G109" s="270"/>
      <c r="H109" s="271"/>
      <c r="I109" s="271"/>
      <c r="J109" s="271"/>
      <c r="K109" s="271"/>
      <c r="L109" s="271"/>
      <c r="M109" s="271"/>
      <c r="N109" s="270"/>
      <c r="O109" s="270"/>
      <c r="P109" s="272" t="str">
        <f t="shared" si="39"/>
        <v/>
      </c>
      <c r="Q109" s="267"/>
      <c r="R109" s="267"/>
      <c r="S109" s="267"/>
      <c r="T109" s="267"/>
      <c r="U109" s="267"/>
      <c r="V109" s="267" t="str">
        <f t="shared" si="34"/>
        <v/>
      </c>
      <c r="W109" s="267"/>
      <c r="X109" s="267"/>
      <c r="Y109" s="267"/>
      <c r="Z109" s="267"/>
      <c r="AA109" s="267" t="str">
        <f t="shared" si="40"/>
        <v/>
      </c>
      <c r="AB109" s="267"/>
      <c r="AC109" s="267"/>
      <c r="AD109" s="267"/>
      <c r="AE109" s="267"/>
      <c r="AF109" s="267"/>
      <c r="AG109" s="269"/>
      <c r="AH109" s="270"/>
      <c r="AI109" s="270"/>
      <c r="AJ109" s="270"/>
      <c r="AK109" s="270"/>
      <c r="AL109" s="273"/>
      <c r="AM109" s="11"/>
      <c r="AN109" s="175" t="str">
        <f t="shared" si="41"/>
        <v/>
      </c>
      <c r="AO109" s="176"/>
      <c r="AP109" s="267" t="str">
        <f t="shared" si="35"/>
        <v/>
      </c>
      <c r="AQ109" s="267"/>
      <c r="AR109" s="267"/>
      <c r="AS109" s="267"/>
      <c r="AT109" s="267"/>
      <c r="AU109" s="267"/>
      <c r="AV109" s="265" t="str">
        <f t="shared" si="42"/>
        <v/>
      </c>
      <c r="AW109" s="266"/>
      <c r="AX109" s="267" t="str">
        <f t="shared" si="36"/>
        <v/>
      </c>
      <c r="AY109" s="267"/>
      <c r="AZ109" s="267"/>
      <c r="BA109" s="267"/>
      <c r="BB109" s="267"/>
      <c r="BC109" s="268"/>
      <c r="BD109" s="11"/>
      <c r="BF109" s="7" t="str">
        <f t="shared" si="37"/>
        <v/>
      </c>
      <c r="BJ109" s="45" t="str">
        <f t="shared" ca="1" si="38"/>
        <v>20/09/2021 08:00</v>
      </c>
      <c r="BK109" s="44" t="str">
        <f>IF($F109="", "", IFERROR(INDEX('Currency Market'!$BE$10:$BL$178, MATCH($BJ109, 'Currency Market'!$BB$10:$BB$178, 0), MATCH($F109, 'Currency Market'!$BE$9:$BL$9, 0)), ""))</f>
        <v/>
      </c>
      <c r="BL109" s="43" t="str">
        <f>IF($F109="", "", IFERROR(INDEX('Currency Market'!$BE$10:$BL$178, MATCH($BJ109, 'Currency Market'!$BB$10:$BB$178, 0), MATCH($N109, 'Currency Market'!$BE$9:$BL$9, 0)), ""))</f>
        <v/>
      </c>
      <c r="BN109" s="68" t="str">
        <f t="shared" si="43"/>
        <v/>
      </c>
      <c r="BO109" s="57" t="str">
        <f t="shared" si="47"/>
        <v/>
      </c>
      <c r="BP109" s="58" t="str">
        <f t="shared" si="47"/>
        <v/>
      </c>
      <c r="BQ109" s="58" t="str">
        <f t="shared" si="47"/>
        <v/>
      </c>
      <c r="BR109" s="58" t="str">
        <f t="shared" si="47"/>
        <v/>
      </c>
      <c r="BS109" s="58" t="str">
        <f t="shared" si="47"/>
        <v/>
      </c>
      <c r="BT109" s="58" t="str">
        <f t="shared" si="47"/>
        <v/>
      </c>
      <c r="BU109" s="58" t="str">
        <f t="shared" si="47"/>
        <v/>
      </c>
      <c r="BV109" s="59" t="str">
        <f t="shared" si="47"/>
        <v/>
      </c>
      <c r="BX109" s="7" t="str">
        <f ca="1">IFERROR(INDEX('Currency Market'!$BX$10:$BX$178, MATCH($BJ109, 'Currency Market'!$BB$10:$BB$178, 0)), "")</f>
        <v/>
      </c>
      <c r="BZ109" s="65" t="str">
        <f t="shared" si="44"/>
        <v/>
      </c>
    </row>
    <row r="110" spans="1:78" x14ac:dyDescent="0.55000000000000004">
      <c r="A110" s="11"/>
      <c r="B110" s="175" t="str">
        <f t="shared" si="33"/>
        <v/>
      </c>
      <c r="C110" s="176"/>
      <c r="D110" s="176"/>
      <c r="E110" s="176"/>
      <c r="F110" s="269"/>
      <c r="G110" s="270"/>
      <c r="H110" s="271"/>
      <c r="I110" s="271"/>
      <c r="J110" s="271"/>
      <c r="K110" s="271"/>
      <c r="L110" s="271"/>
      <c r="M110" s="271"/>
      <c r="N110" s="270"/>
      <c r="O110" s="270"/>
      <c r="P110" s="272" t="str">
        <f t="shared" si="39"/>
        <v/>
      </c>
      <c r="Q110" s="267"/>
      <c r="R110" s="267"/>
      <c r="S110" s="267"/>
      <c r="T110" s="267"/>
      <c r="U110" s="267"/>
      <c r="V110" s="267" t="str">
        <f t="shared" si="34"/>
        <v/>
      </c>
      <c r="W110" s="267"/>
      <c r="X110" s="267"/>
      <c r="Y110" s="267"/>
      <c r="Z110" s="267"/>
      <c r="AA110" s="267" t="str">
        <f t="shared" si="40"/>
        <v/>
      </c>
      <c r="AB110" s="267"/>
      <c r="AC110" s="267"/>
      <c r="AD110" s="267"/>
      <c r="AE110" s="267"/>
      <c r="AF110" s="267"/>
      <c r="AG110" s="269"/>
      <c r="AH110" s="270"/>
      <c r="AI110" s="270"/>
      <c r="AJ110" s="270"/>
      <c r="AK110" s="270"/>
      <c r="AL110" s="273"/>
      <c r="AM110" s="11"/>
      <c r="AN110" s="175" t="str">
        <f t="shared" si="41"/>
        <v/>
      </c>
      <c r="AO110" s="176"/>
      <c r="AP110" s="267" t="str">
        <f t="shared" si="35"/>
        <v/>
      </c>
      <c r="AQ110" s="267"/>
      <c r="AR110" s="267"/>
      <c r="AS110" s="267"/>
      <c r="AT110" s="267"/>
      <c r="AU110" s="267"/>
      <c r="AV110" s="265" t="str">
        <f t="shared" si="42"/>
        <v/>
      </c>
      <c r="AW110" s="266"/>
      <c r="AX110" s="267" t="str">
        <f t="shared" si="36"/>
        <v/>
      </c>
      <c r="AY110" s="267"/>
      <c r="AZ110" s="267"/>
      <c r="BA110" s="267"/>
      <c r="BB110" s="267"/>
      <c r="BC110" s="268"/>
      <c r="BD110" s="11"/>
      <c r="BF110" s="7" t="str">
        <f t="shared" si="37"/>
        <v/>
      </c>
      <c r="BJ110" s="45" t="str">
        <f t="shared" ca="1" si="38"/>
        <v>20/09/2021 08:00</v>
      </c>
      <c r="BK110" s="44" t="str">
        <f>IF($F110="", "", IFERROR(INDEX('Currency Market'!$BE$10:$BL$178, MATCH($BJ110, 'Currency Market'!$BB$10:$BB$178, 0), MATCH($F110, 'Currency Market'!$BE$9:$BL$9, 0)), ""))</f>
        <v/>
      </c>
      <c r="BL110" s="43" t="str">
        <f>IF($F110="", "", IFERROR(INDEX('Currency Market'!$BE$10:$BL$178, MATCH($BJ110, 'Currency Market'!$BB$10:$BB$178, 0), MATCH($N110, 'Currency Market'!$BE$9:$BL$9, 0)), ""))</f>
        <v/>
      </c>
      <c r="BN110" s="68" t="str">
        <f t="shared" si="43"/>
        <v/>
      </c>
      <c r="BO110" s="57" t="str">
        <f t="shared" si="47"/>
        <v/>
      </c>
      <c r="BP110" s="58" t="str">
        <f t="shared" si="47"/>
        <v/>
      </c>
      <c r="BQ110" s="58" t="str">
        <f t="shared" si="47"/>
        <v/>
      </c>
      <c r="BR110" s="58" t="str">
        <f t="shared" si="47"/>
        <v/>
      </c>
      <c r="BS110" s="58" t="str">
        <f t="shared" si="47"/>
        <v/>
      </c>
      <c r="BT110" s="58" t="str">
        <f t="shared" si="47"/>
        <v/>
      </c>
      <c r="BU110" s="58" t="str">
        <f t="shared" si="47"/>
        <v/>
      </c>
      <c r="BV110" s="59" t="str">
        <f t="shared" si="47"/>
        <v/>
      </c>
      <c r="BX110" s="7" t="str">
        <f ca="1">IFERROR(INDEX('Currency Market'!$BX$10:$BX$178, MATCH($BJ110, 'Currency Market'!$BB$10:$BB$178, 0)), "")</f>
        <v/>
      </c>
      <c r="BZ110" s="65" t="str">
        <f t="shared" si="44"/>
        <v/>
      </c>
    </row>
    <row r="111" spans="1:78" x14ac:dyDescent="0.55000000000000004">
      <c r="A111" s="11"/>
      <c r="B111" s="175" t="str">
        <f t="shared" si="33"/>
        <v/>
      </c>
      <c r="C111" s="176"/>
      <c r="D111" s="176"/>
      <c r="E111" s="176"/>
      <c r="F111" s="269"/>
      <c r="G111" s="270"/>
      <c r="H111" s="271"/>
      <c r="I111" s="271"/>
      <c r="J111" s="271"/>
      <c r="K111" s="271"/>
      <c r="L111" s="271"/>
      <c r="M111" s="271"/>
      <c r="N111" s="270"/>
      <c r="O111" s="270"/>
      <c r="P111" s="272" t="str">
        <f t="shared" si="39"/>
        <v/>
      </c>
      <c r="Q111" s="267"/>
      <c r="R111" s="267"/>
      <c r="S111" s="267"/>
      <c r="T111" s="267"/>
      <c r="U111" s="267"/>
      <c r="V111" s="267" t="str">
        <f t="shared" si="34"/>
        <v/>
      </c>
      <c r="W111" s="267"/>
      <c r="X111" s="267"/>
      <c r="Y111" s="267"/>
      <c r="Z111" s="267"/>
      <c r="AA111" s="267" t="str">
        <f t="shared" si="40"/>
        <v/>
      </c>
      <c r="AB111" s="267"/>
      <c r="AC111" s="267"/>
      <c r="AD111" s="267"/>
      <c r="AE111" s="267"/>
      <c r="AF111" s="267"/>
      <c r="AG111" s="269"/>
      <c r="AH111" s="270"/>
      <c r="AI111" s="270"/>
      <c r="AJ111" s="270"/>
      <c r="AK111" s="270"/>
      <c r="AL111" s="273"/>
      <c r="AM111" s="11"/>
      <c r="AN111" s="175" t="str">
        <f t="shared" si="41"/>
        <v/>
      </c>
      <c r="AO111" s="176"/>
      <c r="AP111" s="267" t="str">
        <f t="shared" si="35"/>
        <v/>
      </c>
      <c r="AQ111" s="267"/>
      <c r="AR111" s="267"/>
      <c r="AS111" s="267"/>
      <c r="AT111" s="267"/>
      <c r="AU111" s="267"/>
      <c r="AV111" s="265" t="str">
        <f t="shared" si="42"/>
        <v/>
      </c>
      <c r="AW111" s="266"/>
      <c r="AX111" s="267" t="str">
        <f t="shared" si="36"/>
        <v/>
      </c>
      <c r="AY111" s="267"/>
      <c r="AZ111" s="267"/>
      <c r="BA111" s="267"/>
      <c r="BB111" s="267"/>
      <c r="BC111" s="268"/>
      <c r="BD111" s="11"/>
      <c r="BF111" s="7" t="str">
        <f t="shared" si="37"/>
        <v/>
      </c>
      <c r="BJ111" s="45" t="str">
        <f t="shared" ca="1" si="38"/>
        <v>20/09/2021 08:00</v>
      </c>
      <c r="BK111" s="44" t="str">
        <f>IF($F111="", "", IFERROR(INDEX('Currency Market'!$BE$10:$BL$178, MATCH($BJ111, 'Currency Market'!$BB$10:$BB$178, 0), MATCH($F111, 'Currency Market'!$BE$9:$BL$9, 0)), ""))</f>
        <v/>
      </c>
      <c r="BL111" s="43" t="str">
        <f>IF($F111="", "", IFERROR(INDEX('Currency Market'!$BE$10:$BL$178, MATCH($BJ111, 'Currency Market'!$BB$10:$BB$178, 0), MATCH($N111, 'Currency Market'!$BE$9:$BL$9, 0)), ""))</f>
        <v/>
      </c>
      <c r="BN111" s="68" t="str">
        <f t="shared" si="43"/>
        <v/>
      </c>
      <c r="BO111" s="57" t="str">
        <f t="shared" si="47"/>
        <v/>
      </c>
      <c r="BP111" s="58" t="str">
        <f t="shared" si="47"/>
        <v/>
      </c>
      <c r="BQ111" s="58" t="str">
        <f t="shared" si="47"/>
        <v/>
      </c>
      <c r="BR111" s="58" t="str">
        <f t="shared" si="47"/>
        <v/>
      </c>
      <c r="BS111" s="58" t="str">
        <f t="shared" si="47"/>
        <v/>
      </c>
      <c r="BT111" s="58" t="str">
        <f t="shared" si="47"/>
        <v/>
      </c>
      <c r="BU111" s="58" t="str">
        <f t="shared" si="47"/>
        <v/>
      </c>
      <c r="BV111" s="59" t="str">
        <f t="shared" si="47"/>
        <v/>
      </c>
      <c r="BX111" s="7" t="str">
        <f ca="1">IFERROR(INDEX('Currency Market'!$BX$10:$BX$178, MATCH($BJ111, 'Currency Market'!$BB$10:$BB$178, 0)), "")</f>
        <v/>
      </c>
      <c r="BZ111" s="65" t="str">
        <f t="shared" si="44"/>
        <v/>
      </c>
    </row>
    <row r="112" spans="1:78" x14ac:dyDescent="0.55000000000000004">
      <c r="A112" s="11"/>
      <c r="B112" s="175" t="str">
        <f t="shared" si="33"/>
        <v/>
      </c>
      <c r="C112" s="176"/>
      <c r="D112" s="176"/>
      <c r="E112" s="176"/>
      <c r="F112" s="269"/>
      <c r="G112" s="270"/>
      <c r="H112" s="271"/>
      <c r="I112" s="271"/>
      <c r="J112" s="271"/>
      <c r="K112" s="271"/>
      <c r="L112" s="271"/>
      <c r="M112" s="271"/>
      <c r="N112" s="270"/>
      <c r="O112" s="270"/>
      <c r="P112" s="272" t="str">
        <f t="shared" si="39"/>
        <v/>
      </c>
      <c r="Q112" s="267"/>
      <c r="R112" s="267"/>
      <c r="S112" s="267"/>
      <c r="T112" s="267"/>
      <c r="U112" s="267"/>
      <c r="V112" s="267" t="str">
        <f t="shared" si="34"/>
        <v/>
      </c>
      <c r="W112" s="267"/>
      <c r="X112" s="267"/>
      <c r="Y112" s="267"/>
      <c r="Z112" s="267"/>
      <c r="AA112" s="267" t="str">
        <f t="shared" si="40"/>
        <v/>
      </c>
      <c r="AB112" s="267"/>
      <c r="AC112" s="267"/>
      <c r="AD112" s="267"/>
      <c r="AE112" s="267"/>
      <c r="AF112" s="267"/>
      <c r="AG112" s="269"/>
      <c r="AH112" s="270"/>
      <c r="AI112" s="270"/>
      <c r="AJ112" s="270"/>
      <c r="AK112" s="270"/>
      <c r="AL112" s="273"/>
      <c r="AM112" s="11"/>
      <c r="AN112" s="175" t="str">
        <f t="shared" si="41"/>
        <v/>
      </c>
      <c r="AO112" s="176"/>
      <c r="AP112" s="267" t="str">
        <f t="shared" si="35"/>
        <v/>
      </c>
      <c r="AQ112" s="267"/>
      <c r="AR112" s="267"/>
      <c r="AS112" s="267"/>
      <c r="AT112" s="267"/>
      <c r="AU112" s="267"/>
      <c r="AV112" s="265" t="str">
        <f t="shared" si="42"/>
        <v/>
      </c>
      <c r="AW112" s="266"/>
      <c r="AX112" s="267" t="str">
        <f t="shared" si="36"/>
        <v/>
      </c>
      <c r="AY112" s="267"/>
      <c r="AZ112" s="267"/>
      <c r="BA112" s="267"/>
      <c r="BB112" s="267"/>
      <c r="BC112" s="268"/>
      <c r="BD112" s="11"/>
      <c r="BF112" s="7" t="str">
        <f t="shared" si="37"/>
        <v/>
      </c>
      <c r="BJ112" s="45" t="str">
        <f t="shared" ca="1" si="38"/>
        <v>20/09/2021 08:00</v>
      </c>
      <c r="BK112" s="44" t="str">
        <f>IF($F112="", "", IFERROR(INDEX('Currency Market'!$BE$10:$BL$178, MATCH($BJ112, 'Currency Market'!$BB$10:$BB$178, 0), MATCH($F112, 'Currency Market'!$BE$9:$BL$9, 0)), ""))</f>
        <v/>
      </c>
      <c r="BL112" s="43" t="str">
        <f>IF($F112="", "", IFERROR(INDEX('Currency Market'!$BE$10:$BL$178, MATCH($BJ112, 'Currency Market'!$BB$10:$BB$178, 0), MATCH($N112, 'Currency Market'!$BE$9:$BL$9, 0)), ""))</f>
        <v/>
      </c>
      <c r="BN112" s="68" t="str">
        <f t="shared" si="43"/>
        <v/>
      </c>
      <c r="BO112" s="57" t="str">
        <f t="shared" si="47"/>
        <v/>
      </c>
      <c r="BP112" s="58" t="str">
        <f t="shared" si="47"/>
        <v/>
      </c>
      <c r="BQ112" s="58" t="str">
        <f t="shared" si="47"/>
        <v/>
      </c>
      <c r="BR112" s="58" t="str">
        <f t="shared" si="47"/>
        <v/>
      </c>
      <c r="BS112" s="58" t="str">
        <f t="shared" si="47"/>
        <v/>
      </c>
      <c r="BT112" s="58" t="str">
        <f t="shared" si="47"/>
        <v/>
      </c>
      <c r="BU112" s="58" t="str">
        <f t="shared" si="47"/>
        <v/>
      </c>
      <c r="BV112" s="59" t="str">
        <f t="shared" si="47"/>
        <v/>
      </c>
      <c r="BX112" s="7" t="str">
        <f ca="1">IFERROR(INDEX('Currency Market'!$BX$10:$BX$178, MATCH($BJ112, 'Currency Market'!$BB$10:$BB$178, 0)), "")</f>
        <v/>
      </c>
      <c r="BZ112" s="65" t="str">
        <f t="shared" si="44"/>
        <v/>
      </c>
    </row>
    <row r="113" spans="1:78" x14ac:dyDescent="0.55000000000000004">
      <c r="A113" s="11"/>
      <c r="B113" s="175" t="str">
        <f t="shared" si="33"/>
        <v/>
      </c>
      <c r="C113" s="176"/>
      <c r="D113" s="176"/>
      <c r="E113" s="176"/>
      <c r="F113" s="269"/>
      <c r="G113" s="270"/>
      <c r="H113" s="271"/>
      <c r="I113" s="271"/>
      <c r="J113" s="271"/>
      <c r="K113" s="271"/>
      <c r="L113" s="271"/>
      <c r="M113" s="271"/>
      <c r="N113" s="270"/>
      <c r="O113" s="270"/>
      <c r="P113" s="272" t="str">
        <f t="shared" si="39"/>
        <v/>
      </c>
      <c r="Q113" s="267"/>
      <c r="R113" s="267"/>
      <c r="S113" s="267"/>
      <c r="T113" s="267"/>
      <c r="U113" s="267"/>
      <c r="V113" s="267" t="str">
        <f t="shared" si="34"/>
        <v/>
      </c>
      <c r="W113" s="267"/>
      <c r="X113" s="267"/>
      <c r="Y113" s="267"/>
      <c r="Z113" s="267"/>
      <c r="AA113" s="267" t="str">
        <f t="shared" si="40"/>
        <v/>
      </c>
      <c r="AB113" s="267"/>
      <c r="AC113" s="267"/>
      <c r="AD113" s="267"/>
      <c r="AE113" s="267"/>
      <c r="AF113" s="267"/>
      <c r="AG113" s="269"/>
      <c r="AH113" s="270"/>
      <c r="AI113" s="270"/>
      <c r="AJ113" s="270"/>
      <c r="AK113" s="270"/>
      <c r="AL113" s="273"/>
      <c r="AM113" s="11"/>
      <c r="AN113" s="175" t="str">
        <f t="shared" si="41"/>
        <v/>
      </c>
      <c r="AO113" s="176"/>
      <c r="AP113" s="267" t="str">
        <f t="shared" si="35"/>
        <v/>
      </c>
      <c r="AQ113" s="267"/>
      <c r="AR113" s="267"/>
      <c r="AS113" s="267"/>
      <c r="AT113" s="267"/>
      <c r="AU113" s="267"/>
      <c r="AV113" s="265" t="str">
        <f t="shared" si="42"/>
        <v/>
      </c>
      <c r="AW113" s="266"/>
      <c r="AX113" s="267" t="str">
        <f t="shared" si="36"/>
        <v/>
      </c>
      <c r="AY113" s="267"/>
      <c r="AZ113" s="267"/>
      <c r="BA113" s="267"/>
      <c r="BB113" s="267"/>
      <c r="BC113" s="268"/>
      <c r="BD113" s="11"/>
      <c r="BF113" s="7" t="str">
        <f t="shared" si="37"/>
        <v/>
      </c>
      <c r="BJ113" s="45" t="str">
        <f t="shared" ca="1" si="38"/>
        <v>20/09/2021 08:00</v>
      </c>
      <c r="BK113" s="44" t="str">
        <f>IF($F113="", "", IFERROR(INDEX('Currency Market'!$BE$10:$BL$178, MATCH($BJ113, 'Currency Market'!$BB$10:$BB$178, 0), MATCH($F113, 'Currency Market'!$BE$9:$BL$9, 0)), ""))</f>
        <v/>
      </c>
      <c r="BL113" s="43" t="str">
        <f>IF($F113="", "", IFERROR(INDEX('Currency Market'!$BE$10:$BL$178, MATCH($BJ113, 'Currency Market'!$BB$10:$BB$178, 0), MATCH($N113, 'Currency Market'!$BE$9:$BL$9, 0)), ""))</f>
        <v/>
      </c>
      <c r="BN113" s="68" t="str">
        <f t="shared" si="43"/>
        <v/>
      </c>
      <c r="BO113" s="57" t="str">
        <f t="shared" ref="BO113:BV122" si="48">IF($B113=$BF$4, IF($F113=BO$2, $H113*-1, IF($N113=BO$2, $AA113, "")), "")</f>
        <v/>
      </c>
      <c r="BP113" s="58" t="str">
        <f t="shared" si="48"/>
        <v/>
      </c>
      <c r="BQ113" s="58" t="str">
        <f t="shared" si="48"/>
        <v/>
      </c>
      <c r="BR113" s="58" t="str">
        <f t="shared" si="48"/>
        <v/>
      </c>
      <c r="BS113" s="58" t="str">
        <f t="shared" si="48"/>
        <v/>
      </c>
      <c r="BT113" s="58" t="str">
        <f t="shared" si="48"/>
        <v/>
      </c>
      <c r="BU113" s="58" t="str">
        <f t="shared" si="48"/>
        <v/>
      </c>
      <c r="BV113" s="59" t="str">
        <f t="shared" si="48"/>
        <v/>
      </c>
      <c r="BX113" s="7" t="str">
        <f ca="1">IFERROR(INDEX('Currency Market'!$BX$10:$BX$178, MATCH($BJ113, 'Currency Market'!$BB$10:$BB$178, 0)), "")</f>
        <v/>
      </c>
      <c r="BZ113" s="65" t="str">
        <f t="shared" si="44"/>
        <v/>
      </c>
    </row>
    <row r="114" spans="1:78" x14ac:dyDescent="0.55000000000000004">
      <c r="A114" s="11"/>
      <c r="B114" s="175" t="str">
        <f t="shared" si="33"/>
        <v/>
      </c>
      <c r="C114" s="176"/>
      <c r="D114" s="176"/>
      <c r="E114" s="176"/>
      <c r="F114" s="269"/>
      <c r="G114" s="270"/>
      <c r="H114" s="271"/>
      <c r="I114" s="271"/>
      <c r="J114" s="271"/>
      <c r="K114" s="271"/>
      <c r="L114" s="271"/>
      <c r="M114" s="271"/>
      <c r="N114" s="270"/>
      <c r="O114" s="270"/>
      <c r="P114" s="272" t="str">
        <f t="shared" si="39"/>
        <v/>
      </c>
      <c r="Q114" s="267"/>
      <c r="R114" s="267"/>
      <c r="S114" s="267"/>
      <c r="T114" s="267"/>
      <c r="U114" s="267"/>
      <c r="V114" s="267" t="str">
        <f t="shared" si="34"/>
        <v/>
      </c>
      <c r="W114" s="267"/>
      <c r="X114" s="267"/>
      <c r="Y114" s="267"/>
      <c r="Z114" s="267"/>
      <c r="AA114" s="267" t="str">
        <f t="shared" si="40"/>
        <v/>
      </c>
      <c r="AB114" s="267"/>
      <c r="AC114" s="267"/>
      <c r="AD114" s="267"/>
      <c r="AE114" s="267"/>
      <c r="AF114" s="267"/>
      <c r="AG114" s="269"/>
      <c r="AH114" s="270"/>
      <c r="AI114" s="270"/>
      <c r="AJ114" s="270"/>
      <c r="AK114" s="270"/>
      <c r="AL114" s="273"/>
      <c r="AM114" s="11"/>
      <c r="AN114" s="175" t="str">
        <f t="shared" si="41"/>
        <v/>
      </c>
      <c r="AO114" s="176"/>
      <c r="AP114" s="267" t="str">
        <f t="shared" si="35"/>
        <v/>
      </c>
      <c r="AQ114" s="267"/>
      <c r="AR114" s="267"/>
      <c r="AS114" s="267"/>
      <c r="AT114" s="267"/>
      <c r="AU114" s="267"/>
      <c r="AV114" s="265" t="str">
        <f t="shared" si="42"/>
        <v/>
      </c>
      <c r="AW114" s="266"/>
      <c r="AX114" s="267" t="str">
        <f t="shared" si="36"/>
        <v/>
      </c>
      <c r="AY114" s="267"/>
      <c r="AZ114" s="267"/>
      <c r="BA114" s="267"/>
      <c r="BB114" s="267"/>
      <c r="BC114" s="268"/>
      <c r="BD114" s="11"/>
      <c r="BF114" s="7" t="str">
        <f t="shared" si="37"/>
        <v/>
      </c>
      <c r="BJ114" s="45" t="str">
        <f t="shared" ca="1" si="38"/>
        <v>20/09/2021 08:00</v>
      </c>
      <c r="BK114" s="44" t="str">
        <f>IF($F114="", "", IFERROR(INDEX('Currency Market'!$BE$10:$BL$178, MATCH($BJ114, 'Currency Market'!$BB$10:$BB$178, 0), MATCH($F114, 'Currency Market'!$BE$9:$BL$9, 0)), ""))</f>
        <v/>
      </c>
      <c r="BL114" s="43" t="str">
        <f>IF($F114="", "", IFERROR(INDEX('Currency Market'!$BE$10:$BL$178, MATCH($BJ114, 'Currency Market'!$BB$10:$BB$178, 0), MATCH($N114, 'Currency Market'!$BE$9:$BL$9, 0)), ""))</f>
        <v/>
      </c>
      <c r="BN114" s="68" t="str">
        <f t="shared" si="43"/>
        <v/>
      </c>
      <c r="BO114" s="57" t="str">
        <f t="shared" si="48"/>
        <v/>
      </c>
      <c r="BP114" s="58" t="str">
        <f t="shared" si="48"/>
        <v/>
      </c>
      <c r="BQ114" s="58" t="str">
        <f t="shared" si="48"/>
        <v/>
      </c>
      <c r="BR114" s="58" t="str">
        <f t="shared" si="48"/>
        <v/>
      </c>
      <c r="BS114" s="58" t="str">
        <f t="shared" si="48"/>
        <v/>
      </c>
      <c r="BT114" s="58" t="str">
        <f t="shared" si="48"/>
        <v/>
      </c>
      <c r="BU114" s="58" t="str">
        <f t="shared" si="48"/>
        <v/>
      </c>
      <c r="BV114" s="59" t="str">
        <f t="shared" si="48"/>
        <v/>
      </c>
      <c r="BX114" s="7" t="str">
        <f ca="1">IFERROR(INDEX('Currency Market'!$BX$10:$BX$178, MATCH($BJ114, 'Currency Market'!$BB$10:$BB$178, 0)), "")</f>
        <v/>
      </c>
      <c r="BZ114" s="65" t="str">
        <f t="shared" si="44"/>
        <v/>
      </c>
    </row>
    <row r="115" spans="1:78" x14ac:dyDescent="0.55000000000000004">
      <c r="A115" s="11"/>
      <c r="B115" s="175" t="str">
        <f t="shared" si="33"/>
        <v/>
      </c>
      <c r="C115" s="176"/>
      <c r="D115" s="176"/>
      <c r="E115" s="176"/>
      <c r="F115" s="269"/>
      <c r="G115" s="270"/>
      <c r="H115" s="271"/>
      <c r="I115" s="271"/>
      <c r="J115" s="271"/>
      <c r="K115" s="271"/>
      <c r="L115" s="271"/>
      <c r="M115" s="271"/>
      <c r="N115" s="270"/>
      <c r="O115" s="270"/>
      <c r="P115" s="272" t="str">
        <f t="shared" si="39"/>
        <v/>
      </c>
      <c r="Q115" s="267"/>
      <c r="R115" s="267"/>
      <c r="S115" s="267"/>
      <c r="T115" s="267"/>
      <c r="U115" s="267"/>
      <c r="V115" s="267" t="str">
        <f t="shared" si="34"/>
        <v/>
      </c>
      <c r="W115" s="267"/>
      <c r="X115" s="267"/>
      <c r="Y115" s="267"/>
      <c r="Z115" s="267"/>
      <c r="AA115" s="267" t="str">
        <f t="shared" si="40"/>
        <v/>
      </c>
      <c r="AB115" s="267"/>
      <c r="AC115" s="267"/>
      <c r="AD115" s="267"/>
      <c r="AE115" s="267"/>
      <c r="AF115" s="267"/>
      <c r="AG115" s="269"/>
      <c r="AH115" s="270"/>
      <c r="AI115" s="270"/>
      <c r="AJ115" s="270"/>
      <c r="AK115" s="270"/>
      <c r="AL115" s="273"/>
      <c r="AM115" s="11"/>
      <c r="AN115" s="175" t="str">
        <f t="shared" si="41"/>
        <v/>
      </c>
      <c r="AO115" s="176"/>
      <c r="AP115" s="267" t="str">
        <f t="shared" si="35"/>
        <v/>
      </c>
      <c r="AQ115" s="267"/>
      <c r="AR115" s="267"/>
      <c r="AS115" s="267"/>
      <c r="AT115" s="267"/>
      <c r="AU115" s="267"/>
      <c r="AV115" s="265" t="str">
        <f t="shared" si="42"/>
        <v/>
      </c>
      <c r="AW115" s="266"/>
      <c r="AX115" s="267" t="str">
        <f t="shared" si="36"/>
        <v/>
      </c>
      <c r="AY115" s="267"/>
      <c r="AZ115" s="267"/>
      <c r="BA115" s="267"/>
      <c r="BB115" s="267"/>
      <c r="BC115" s="268"/>
      <c r="BD115" s="11"/>
      <c r="BF115" s="7" t="str">
        <f t="shared" si="37"/>
        <v/>
      </c>
      <c r="BJ115" s="45" t="str">
        <f t="shared" ca="1" si="38"/>
        <v>20/09/2021 08:00</v>
      </c>
      <c r="BK115" s="44" t="str">
        <f>IF($F115="", "", IFERROR(INDEX('Currency Market'!$BE$10:$BL$178, MATCH($BJ115, 'Currency Market'!$BB$10:$BB$178, 0), MATCH($F115, 'Currency Market'!$BE$9:$BL$9, 0)), ""))</f>
        <v/>
      </c>
      <c r="BL115" s="43" t="str">
        <f>IF($F115="", "", IFERROR(INDEX('Currency Market'!$BE$10:$BL$178, MATCH($BJ115, 'Currency Market'!$BB$10:$BB$178, 0), MATCH($N115, 'Currency Market'!$BE$9:$BL$9, 0)), ""))</f>
        <v/>
      </c>
      <c r="BN115" s="68" t="str">
        <f t="shared" si="43"/>
        <v/>
      </c>
      <c r="BO115" s="57" t="str">
        <f t="shared" si="48"/>
        <v/>
      </c>
      <c r="BP115" s="58" t="str">
        <f t="shared" si="48"/>
        <v/>
      </c>
      <c r="BQ115" s="58" t="str">
        <f t="shared" si="48"/>
        <v/>
      </c>
      <c r="BR115" s="58" t="str">
        <f t="shared" si="48"/>
        <v/>
      </c>
      <c r="BS115" s="58" t="str">
        <f t="shared" si="48"/>
        <v/>
      </c>
      <c r="BT115" s="58" t="str">
        <f t="shared" si="48"/>
        <v/>
      </c>
      <c r="BU115" s="58" t="str">
        <f t="shared" si="48"/>
        <v/>
      </c>
      <c r="BV115" s="59" t="str">
        <f t="shared" si="48"/>
        <v/>
      </c>
      <c r="BX115" s="7" t="str">
        <f ca="1">IFERROR(INDEX('Currency Market'!$BX$10:$BX$178, MATCH($BJ115, 'Currency Market'!$BB$10:$BB$178, 0)), "")</f>
        <v/>
      </c>
      <c r="BZ115" s="65" t="str">
        <f t="shared" si="44"/>
        <v/>
      </c>
    </row>
    <row r="116" spans="1:78" x14ac:dyDescent="0.55000000000000004">
      <c r="A116" s="11"/>
      <c r="B116" s="175" t="str">
        <f t="shared" si="33"/>
        <v/>
      </c>
      <c r="C116" s="176"/>
      <c r="D116" s="176"/>
      <c r="E116" s="176"/>
      <c r="F116" s="269"/>
      <c r="G116" s="270"/>
      <c r="H116" s="271"/>
      <c r="I116" s="271"/>
      <c r="J116" s="271"/>
      <c r="K116" s="271"/>
      <c r="L116" s="271"/>
      <c r="M116" s="271"/>
      <c r="N116" s="270"/>
      <c r="O116" s="270"/>
      <c r="P116" s="272" t="str">
        <f t="shared" si="39"/>
        <v/>
      </c>
      <c r="Q116" s="267"/>
      <c r="R116" s="267"/>
      <c r="S116" s="267"/>
      <c r="T116" s="267"/>
      <c r="U116" s="267"/>
      <c r="V116" s="267" t="str">
        <f t="shared" si="34"/>
        <v/>
      </c>
      <c r="W116" s="267"/>
      <c r="X116" s="267"/>
      <c r="Y116" s="267"/>
      <c r="Z116" s="267"/>
      <c r="AA116" s="267" t="str">
        <f t="shared" si="40"/>
        <v/>
      </c>
      <c r="AB116" s="267"/>
      <c r="AC116" s="267"/>
      <c r="AD116" s="267"/>
      <c r="AE116" s="267"/>
      <c r="AF116" s="267"/>
      <c r="AG116" s="269"/>
      <c r="AH116" s="270"/>
      <c r="AI116" s="270"/>
      <c r="AJ116" s="270"/>
      <c r="AK116" s="270"/>
      <c r="AL116" s="273"/>
      <c r="AM116" s="11"/>
      <c r="AN116" s="175" t="str">
        <f t="shared" si="41"/>
        <v/>
      </c>
      <c r="AO116" s="176"/>
      <c r="AP116" s="267" t="str">
        <f t="shared" si="35"/>
        <v/>
      </c>
      <c r="AQ116" s="267"/>
      <c r="AR116" s="267"/>
      <c r="AS116" s="267"/>
      <c r="AT116" s="267"/>
      <c r="AU116" s="267"/>
      <c r="AV116" s="265" t="str">
        <f t="shared" si="42"/>
        <v/>
      </c>
      <c r="AW116" s="266"/>
      <c r="AX116" s="267" t="str">
        <f t="shared" si="36"/>
        <v/>
      </c>
      <c r="AY116" s="267"/>
      <c r="AZ116" s="267"/>
      <c r="BA116" s="267"/>
      <c r="BB116" s="267"/>
      <c r="BC116" s="268"/>
      <c r="BD116" s="11"/>
      <c r="BF116" s="7" t="str">
        <f t="shared" si="37"/>
        <v/>
      </c>
      <c r="BJ116" s="45" t="str">
        <f t="shared" ca="1" si="38"/>
        <v>20/09/2021 08:00</v>
      </c>
      <c r="BK116" s="44" t="str">
        <f>IF($F116="", "", IFERROR(INDEX('Currency Market'!$BE$10:$BL$178, MATCH($BJ116, 'Currency Market'!$BB$10:$BB$178, 0), MATCH($F116, 'Currency Market'!$BE$9:$BL$9, 0)), ""))</f>
        <v/>
      </c>
      <c r="BL116" s="43" t="str">
        <f>IF($F116="", "", IFERROR(INDEX('Currency Market'!$BE$10:$BL$178, MATCH($BJ116, 'Currency Market'!$BB$10:$BB$178, 0), MATCH($N116, 'Currency Market'!$BE$9:$BL$9, 0)), ""))</f>
        <v/>
      </c>
      <c r="BN116" s="68" t="str">
        <f t="shared" si="43"/>
        <v/>
      </c>
      <c r="BO116" s="57" t="str">
        <f t="shared" si="48"/>
        <v/>
      </c>
      <c r="BP116" s="58" t="str">
        <f t="shared" si="48"/>
        <v/>
      </c>
      <c r="BQ116" s="58" t="str">
        <f t="shared" si="48"/>
        <v/>
      </c>
      <c r="BR116" s="58" t="str">
        <f t="shared" si="48"/>
        <v/>
      </c>
      <c r="BS116" s="58" t="str">
        <f t="shared" si="48"/>
        <v/>
      </c>
      <c r="BT116" s="58" t="str">
        <f t="shared" si="48"/>
        <v/>
      </c>
      <c r="BU116" s="58" t="str">
        <f t="shared" si="48"/>
        <v/>
      </c>
      <c r="BV116" s="59" t="str">
        <f t="shared" si="48"/>
        <v/>
      </c>
      <c r="BX116" s="7" t="str">
        <f ca="1">IFERROR(INDEX('Currency Market'!$BX$10:$BX$178, MATCH($BJ116, 'Currency Market'!$BB$10:$BB$178, 0)), "")</f>
        <v/>
      </c>
      <c r="BZ116" s="65" t="str">
        <f t="shared" si="44"/>
        <v/>
      </c>
    </row>
    <row r="117" spans="1:78" x14ac:dyDescent="0.55000000000000004">
      <c r="A117" s="11"/>
      <c r="B117" s="175" t="str">
        <f t="shared" si="33"/>
        <v/>
      </c>
      <c r="C117" s="176"/>
      <c r="D117" s="176"/>
      <c r="E117" s="176"/>
      <c r="F117" s="269"/>
      <c r="G117" s="270"/>
      <c r="H117" s="271"/>
      <c r="I117" s="271"/>
      <c r="J117" s="271"/>
      <c r="K117" s="271"/>
      <c r="L117" s="271"/>
      <c r="M117" s="271"/>
      <c r="N117" s="270"/>
      <c r="O117" s="270"/>
      <c r="P117" s="272" t="str">
        <f t="shared" si="39"/>
        <v/>
      </c>
      <c r="Q117" s="267"/>
      <c r="R117" s="267"/>
      <c r="S117" s="267"/>
      <c r="T117" s="267"/>
      <c r="U117" s="267"/>
      <c r="V117" s="267" t="str">
        <f t="shared" si="34"/>
        <v/>
      </c>
      <c r="W117" s="267"/>
      <c r="X117" s="267"/>
      <c r="Y117" s="267"/>
      <c r="Z117" s="267"/>
      <c r="AA117" s="267" t="str">
        <f t="shared" si="40"/>
        <v/>
      </c>
      <c r="AB117" s="267"/>
      <c r="AC117" s="267"/>
      <c r="AD117" s="267"/>
      <c r="AE117" s="267"/>
      <c r="AF117" s="267"/>
      <c r="AG117" s="269"/>
      <c r="AH117" s="270"/>
      <c r="AI117" s="270"/>
      <c r="AJ117" s="270"/>
      <c r="AK117" s="270"/>
      <c r="AL117" s="273"/>
      <c r="AM117" s="11"/>
      <c r="AN117" s="175" t="str">
        <f t="shared" si="41"/>
        <v/>
      </c>
      <c r="AO117" s="176"/>
      <c r="AP117" s="267" t="str">
        <f t="shared" si="35"/>
        <v/>
      </c>
      <c r="AQ117" s="267"/>
      <c r="AR117" s="267"/>
      <c r="AS117" s="267"/>
      <c r="AT117" s="267"/>
      <c r="AU117" s="267"/>
      <c r="AV117" s="265" t="str">
        <f t="shared" si="42"/>
        <v/>
      </c>
      <c r="AW117" s="266"/>
      <c r="AX117" s="267" t="str">
        <f t="shared" si="36"/>
        <v/>
      </c>
      <c r="AY117" s="267"/>
      <c r="AZ117" s="267"/>
      <c r="BA117" s="267"/>
      <c r="BB117" s="267"/>
      <c r="BC117" s="268"/>
      <c r="BD117" s="11"/>
      <c r="BF117" s="7" t="str">
        <f t="shared" si="37"/>
        <v/>
      </c>
      <c r="BJ117" s="45" t="str">
        <f t="shared" ca="1" si="38"/>
        <v>20/09/2021 08:00</v>
      </c>
      <c r="BK117" s="44" t="str">
        <f>IF($F117="", "", IFERROR(INDEX('Currency Market'!$BE$10:$BL$178, MATCH($BJ117, 'Currency Market'!$BB$10:$BB$178, 0), MATCH($F117, 'Currency Market'!$BE$9:$BL$9, 0)), ""))</f>
        <v/>
      </c>
      <c r="BL117" s="43" t="str">
        <f>IF($F117="", "", IFERROR(INDEX('Currency Market'!$BE$10:$BL$178, MATCH($BJ117, 'Currency Market'!$BB$10:$BB$178, 0), MATCH($N117, 'Currency Market'!$BE$9:$BL$9, 0)), ""))</f>
        <v/>
      </c>
      <c r="BN117" s="68" t="str">
        <f t="shared" si="43"/>
        <v/>
      </c>
      <c r="BO117" s="57" t="str">
        <f t="shared" si="48"/>
        <v/>
      </c>
      <c r="BP117" s="58" t="str">
        <f t="shared" si="48"/>
        <v/>
      </c>
      <c r="BQ117" s="58" t="str">
        <f t="shared" si="48"/>
        <v/>
      </c>
      <c r="BR117" s="58" t="str">
        <f t="shared" si="48"/>
        <v/>
      </c>
      <c r="BS117" s="58" t="str">
        <f t="shared" si="48"/>
        <v/>
      </c>
      <c r="BT117" s="58" t="str">
        <f t="shared" si="48"/>
        <v/>
      </c>
      <c r="BU117" s="58" t="str">
        <f t="shared" si="48"/>
        <v/>
      </c>
      <c r="BV117" s="59" t="str">
        <f t="shared" si="48"/>
        <v/>
      </c>
      <c r="BX117" s="7" t="str">
        <f ca="1">IFERROR(INDEX('Currency Market'!$BX$10:$BX$178, MATCH($BJ117, 'Currency Market'!$BB$10:$BB$178, 0)), "")</f>
        <v/>
      </c>
      <c r="BZ117" s="65" t="str">
        <f t="shared" si="44"/>
        <v/>
      </c>
    </row>
    <row r="118" spans="1:78" x14ac:dyDescent="0.55000000000000004">
      <c r="A118" s="11"/>
      <c r="B118" s="175" t="str">
        <f t="shared" si="33"/>
        <v/>
      </c>
      <c r="C118" s="176"/>
      <c r="D118" s="176"/>
      <c r="E118" s="176"/>
      <c r="F118" s="269"/>
      <c r="G118" s="270"/>
      <c r="H118" s="271"/>
      <c r="I118" s="271"/>
      <c r="J118" s="271"/>
      <c r="K118" s="271"/>
      <c r="L118" s="271"/>
      <c r="M118" s="271"/>
      <c r="N118" s="270"/>
      <c r="O118" s="270"/>
      <c r="P118" s="272" t="str">
        <f t="shared" si="39"/>
        <v/>
      </c>
      <c r="Q118" s="267"/>
      <c r="R118" s="267"/>
      <c r="S118" s="267"/>
      <c r="T118" s="267"/>
      <c r="U118" s="267"/>
      <c r="V118" s="267" t="str">
        <f t="shared" si="34"/>
        <v/>
      </c>
      <c r="W118" s="267"/>
      <c r="X118" s="267"/>
      <c r="Y118" s="267"/>
      <c r="Z118" s="267"/>
      <c r="AA118" s="267" t="str">
        <f t="shared" si="40"/>
        <v/>
      </c>
      <c r="AB118" s="267"/>
      <c r="AC118" s="267"/>
      <c r="AD118" s="267"/>
      <c r="AE118" s="267"/>
      <c r="AF118" s="267"/>
      <c r="AG118" s="269"/>
      <c r="AH118" s="270"/>
      <c r="AI118" s="270"/>
      <c r="AJ118" s="270"/>
      <c r="AK118" s="270"/>
      <c r="AL118" s="273"/>
      <c r="AM118" s="11"/>
      <c r="AN118" s="175" t="str">
        <f t="shared" si="41"/>
        <v/>
      </c>
      <c r="AO118" s="176"/>
      <c r="AP118" s="267" t="str">
        <f t="shared" si="35"/>
        <v/>
      </c>
      <c r="AQ118" s="267"/>
      <c r="AR118" s="267"/>
      <c r="AS118" s="267"/>
      <c r="AT118" s="267"/>
      <c r="AU118" s="267"/>
      <c r="AV118" s="265" t="str">
        <f t="shared" si="42"/>
        <v/>
      </c>
      <c r="AW118" s="266"/>
      <c r="AX118" s="267" t="str">
        <f t="shared" si="36"/>
        <v/>
      </c>
      <c r="AY118" s="267"/>
      <c r="AZ118" s="267"/>
      <c r="BA118" s="267"/>
      <c r="BB118" s="267"/>
      <c r="BC118" s="268"/>
      <c r="BD118" s="11"/>
      <c r="BF118" s="7" t="str">
        <f t="shared" si="37"/>
        <v/>
      </c>
      <c r="BJ118" s="45" t="str">
        <f t="shared" ca="1" si="38"/>
        <v>20/09/2021 08:00</v>
      </c>
      <c r="BK118" s="44" t="str">
        <f>IF($F118="", "", IFERROR(INDEX('Currency Market'!$BE$10:$BL$178, MATCH($BJ118, 'Currency Market'!$BB$10:$BB$178, 0), MATCH($F118, 'Currency Market'!$BE$9:$BL$9, 0)), ""))</f>
        <v/>
      </c>
      <c r="BL118" s="43" t="str">
        <f>IF($F118="", "", IFERROR(INDEX('Currency Market'!$BE$10:$BL$178, MATCH($BJ118, 'Currency Market'!$BB$10:$BB$178, 0), MATCH($N118, 'Currency Market'!$BE$9:$BL$9, 0)), ""))</f>
        <v/>
      </c>
      <c r="BN118" s="68" t="str">
        <f t="shared" si="43"/>
        <v/>
      </c>
      <c r="BO118" s="57" t="str">
        <f t="shared" si="48"/>
        <v/>
      </c>
      <c r="BP118" s="58" t="str">
        <f t="shared" si="48"/>
        <v/>
      </c>
      <c r="BQ118" s="58" t="str">
        <f t="shared" si="48"/>
        <v/>
      </c>
      <c r="BR118" s="58" t="str">
        <f t="shared" si="48"/>
        <v/>
      </c>
      <c r="BS118" s="58" t="str">
        <f t="shared" si="48"/>
        <v/>
      </c>
      <c r="BT118" s="58" t="str">
        <f t="shared" si="48"/>
        <v/>
      </c>
      <c r="BU118" s="58" t="str">
        <f t="shared" si="48"/>
        <v/>
      </c>
      <c r="BV118" s="59" t="str">
        <f t="shared" si="48"/>
        <v/>
      </c>
      <c r="BX118" s="7" t="str">
        <f ca="1">IFERROR(INDEX('Currency Market'!$BX$10:$BX$178, MATCH($BJ118, 'Currency Market'!$BB$10:$BB$178, 0)), "")</f>
        <v/>
      </c>
      <c r="BZ118" s="65" t="str">
        <f t="shared" si="44"/>
        <v/>
      </c>
    </row>
    <row r="119" spans="1:78" x14ac:dyDescent="0.55000000000000004">
      <c r="A119" s="11"/>
      <c r="B119" s="175" t="str">
        <f t="shared" si="33"/>
        <v/>
      </c>
      <c r="C119" s="176"/>
      <c r="D119" s="176"/>
      <c r="E119" s="176"/>
      <c r="F119" s="269"/>
      <c r="G119" s="270"/>
      <c r="H119" s="271"/>
      <c r="I119" s="271"/>
      <c r="J119" s="271"/>
      <c r="K119" s="271"/>
      <c r="L119" s="271"/>
      <c r="M119" s="271"/>
      <c r="N119" s="270"/>
      <c r="O119" s="270"/>
      <c r="P119" s="272" t="str">
        <f t="shared" si="39"/>
        <v/>
      </c>
      <c r="Q119" s="267"/>
      <c r="R119" s="267"/>
      <c r="S119" s="267"/>
      <c r="T119" s="267"/>
      <c r="U119" s="267"/>
      <c r="V119" s="267" t="str">
        <f t="shared" si="34"/>
        <v/>
      </c>
      <c r="W119" s="267"/>
      <c r="X119" s="267"/>
      <c r="Y119" s="267"/>
      <c r="Z119" s="267"/>
      <c r="AA119" s="267" t="str">
        <f t="shared" si="40"/>
        <v/>
      </c>
      <c r="AB119" s="267"/>
      <c r="AC119" s="267"/>
      <c r="AD119" s="267"/>
      <c r="AE119" s="267"/>
      <c r="AF119" s="267"/>
      <c r="AG119" s="269"/>
      <c r="AH119" s="270"/>
      <c r="AI119" s="270"/>
      <c r="AJ119" s="270"/>
      <c r="AK119" s="270"/>
      <c r="AL119" s="273"/>
      <c r="AM119" s="11"/>
      <c r="AN119" s="175" t="str">
        <f t="shared" si="41"/>
        <v/>
      </c>
      <c r="AO119" s="176"/>
      <c r="AP119" s="267" t="str">
        <f t="shared" si="35"/>
        <v/>
      </c>
      <c r="AQ119" s="267"/>
      <c r="AR119" s="267"/>
      <c r="AS119" s="267"/>
      <c r="AT119" s="267"/>
      <c r="AU119" s="267"/>
      <c r="AV119" s="265" t="str">
        <f t="shared" si="42"/>
        <v/>
      </c>
      <c r="AW119" s="266"/>
      <c r="AX119" s="267" t="str">
        <f t="shared" si="36"/>
        <v/>
      </c>
      <c r="AY119" s="267"/>
      <c r="AZ119" s="267"/>
      <c r="BA119" s="267"/>
      <c r="BB119" s="267"/>
      <c r="BC119" s="268"/>
      <c r="BD119" s="11"/>
      <c r="BF119" s="7" t="str">
        <f t="shared" si="37"/>
        <v/>
      </c>
      <c r="BJ119" s="45" t="str">
        <f t="shared" ca="1" si="38"/>
        <v>20/09/2021 08:00</v>
      </c>
      <c r="BK119" s="44" t="str">
        <f>IF($F119="", "", IFERROR(INDEX('Currency Market'!$BE$10:$BL$178, MATCH($BJ119, 'Currency Market'!$BB$10:$BB$178, 0), MATCH($F119, 'Currency Market'!$BE$9:$BL$9, 0)), ""))</f>
        <v/>
      </c>
      <c r="BL119" s="43" t="str">
        <f>IF($F119="", "", IFERROR(INDEX('Currency Market'!$BE$10:$BL$178, MATCH($BJ119, 'Currency Market'!$BB$10:$BB$178, 0), MATCH($N119, 'Currency Market'!$BE$9:$BL$9, 0)), ""))</f>
        <v/>
      </c>
      <c r="BN119" s="68" t="str">
        <f t="shared" si="43"/>
        <v/>
      </c>
      <c r="BO119" s="57" t="str">
        <f t="shared" si="48"/>
        <v/>
      </c>
      <c r="BP119" s="58" t="str">
        <f t="shared" si="48"/>
        <v/>
      </c>
      <c r="BQ119" s="58" t="str">
        <f t="shared" si="48"/>
        <v/>
      </c>
      <c r="BR119" s="58" t="str">
        <f t="shared" si="48"/>
        <v/>
      </c>
      <c r="BS119" s="58" t="str">
        <f t="shared" si="48"/>
        <v/>
      </c>
      <c r="BT119" s="58" t="str">
        <f t="shared" si="48"/>
        <v/>
      </c>
      <c r="BU119" s="58" t="str">
        <f t="shared" si="48"/>
        <v/>
      </c>
      <c r="BV119" s="59" t="str">
        <f t="shared" si="48"/>
        <v/>
      </c>
      <c r="BX119" s="7" t="str">
        <f ca="1">IFERROR(INDEX('Currency Market'!$BX$10:$BX$178, MATCH($BJ119, 'Currency Market'!$BB$10:$BB$178, 0)), "")</f>
        <v/>
      </c>
      <c r="BZ119" s="65" t="str">
        <f t="shared" si="44"/>
        <v/>
      </c>
    </row>
    <row r="120" spans="1:78" x14ac:dyDescent="0.55000000000000004">
      <c r="A120" s="11"/>
      <c r="B120" s="175" t="str">
        <f t="shared" si="33"/>
        <v/>
      </c>
      <c r="C120" s="176"/>
      <c r="D120" s="176"/>
      <c r="E120" s="176"/>
      <c r="F120" s="269"/>
      <c r="G120" s="270"/>
      <c r="H120" s="271"/>
      <c r="I120" s="271"/>
      <c r="J120" s="271"/>
      <c r="K120" s="271"/>
      <c r="L120" s="271"/>
      <c r="M120" s="271"/>
      <c r="N120" s="270"/>
      <c r="O120" s="270"/>
      <c r="P120" s="272" t="str">
        <f t="shared" si="39"/>
        <v/>
      </c>
      <c r="Q120" s="267"/>
      <c r="R120" s="267"/>
      <c r="S120" s="267"/>
      <c r="T120" s="267"/>
      <c r="U120" s="267"/>
      <c r="V120" s="267" t="str">
        <f t="shared" si="34"/>
        <v/>
      </c>
      <c r="W120" s="267"/>
      <c r="X120" s="267"/>
      <c r="Y120" s="267"/>
      <c r="Z120" s="267"/>
      <c r="AA120" s="267" t="str">
        <f t="shared" si="40"/>
        <v/>
      </c>
      <c r="AB120" s="267"/>
      <c r="AC120" s="267"/>
      <c r="AD120" s="267"/>
      <c r="AE120" s="267"/>
      <c r="AF120" s="267"/>
      <c r="AG120" s="269"/>
      <c r="AH120" s="270"/>
      <c r="AI120" s="270"/>
      <c r="AJ120" s="270"/>
      <c r="AK120" s="270"/>
      <c r="AL120" s="273"/>
      <c r="AM120" s="11"/>
      <c r="AN120" s="175" t="str">
        <f t="shared" si="41"/>
        <v/>
      </c>
      <c r="AO120" s="176"/>
      <c r="AP120" s="267" t="str">
        <f t="shared" si="35"/>
        <v/>
      </c>
      <c r="AQ120" s="267"/>
      <c r="AR120" s="267"/>
      <c r="AS120" s="267"/>
      <c r="AT120" s="267"/>
      <c r="AU120" s="267"/>
      <c r="AV120" s="265" t="str">
        <f t="shared" si="42"/>
        <v/>
      </c>
      <c r="AW120" s="266"/>
      <c r="AX120" s="267" t="str">
        <f t="shared" si="36"/>
        <v/>
      </c>
      <c r="AY120" s="267"/>
      <c r="AZ120" s="267"/>
      <c r="BA120" s="267"/>
      <c r="BB120" s="267"/>
      <c r="BC120" s="268"/>
      <c r="BD120" s="11"/>
      <c r="BF120" s="7" t="str">
        <f t="shared" si="37"/>
        <v/>
      </c>
      <c r="BJ120" s="45" t="str">
        <f t="shared" ca="1" si="38"/>
        <v>20/09/2021 08:00</v>
      </c>
      <c r="BK120" s="44" t="str">
        <f>IF($F120="", "", IFERROR(INDEX('Currency Market'!$BE$10:$BL$178, MATCH($BJ120, 'Currency Market'!$BB$10:$BB$178, 0), MATCH($F120, 'Currency Market'!$BE$9:$BL$9, 0)), ""))</f>
        <v/>
      </c>
      <c r="BL120" s="43" t="str">
        <f>IF($F120="", "", IFERROR(INDEX('Currency Market'!$BE$10:$BL$178, MATCH($BJ120, 'Currency Market'!$BB$10:$BB$178, 0), MATCH($N120, 'Currency Market'!$BE$9:$BL$9, 0)), ""))</f>
        <v/>
      </c>
      <c r="BN120" s="68" t="str">
        <f t="shared" si="43"/>
        <v/>
      </c>
      <c r="BO120" s="57" t="str">
        <f t="shared" si="48"/>
        <v/>
      </c>
      <c r="BP120" s="58" t="str">
        <f t="shared" si="48"/>
        <v/>
      </c>
      <c r="BQ120" s="58" t="str">
        <f t="shared" si="48"/>
        <v/>
      </c>
      <c r="BR120" s="58" t="str">
        <f t="shared" si="48"/>
        <v/>
      </c>
      <c r="BS120" s="58" t="str">
        <f t="shared" si="48"/>
        <v/>
      </c>
      <c r="BT120" s="58" t="str">
        <f t="shared" si="48"/>
        <v/>
      </c>
      <c r="BU120" s="58" t="str">
        <f t="shared" si="48"/>
        <v/>
      </c>
      <c r="BV120" s="59" t="str">
        <f t="shared" si="48"/>
        <v/>
      </c>
      <c r="BX120" s="7" t="str">
        <f ca="1">IFERROR(INDEX('Currency Market'!$BX$10:$BX$178, MATCH($BJ120, 'Currency Market'!$BB$10:$BB$178, 0)), "")</f>
        <v/>
      </c>
      <c r="BZ120" s="65" t="str">
        <f t="shared" si="44"/>
        <v/>
      </c>
    </row>
    <row r="121" spans="1:78" x14ac:dyDescent="0.55000000000000004">
      <c r="A121" s="11"/>
      <c r="B121" s="175" t="str">
        <f t="shared" si="33"/>
        <v/>
      </c>
      <c r="C121" s="176"/>
      <c r="D121" s="176"/>
      <c r="E121" s="176"/>
      <c r="F121" s="269"/>
      <c r="G121" s="270"/>
      <c r="H121" s="271"/>
      <c r="I121" s="271"/>
      <c r="J121" s="271"/>
      <c r="K121" s="271"/>
      <c r="L121" s="271"/>
      <c r="M121" s="271"/>
      <c r="N121" s="270"/>
      <c r="O121" s="270"/>
      <c r="P121" s="272" t="str">
        <f t="shared" si="39"/>
        <v/>
      </c>
      <c r="Q121" s="267"/>
      <c r="R121" s="267"/>
      <c r="S121" s="267"/>
      <c r="T121" s="267"/>
      <c r="U121" s="267"/>
      <c r="V121" s="267" t="str">
        <f t="shared" si="34"/>
        <v/>
      </c>
      <c r="W121" s="267"/>
      <c r="X121" s="267"/>
      <c r="Y121" s="267"/>
      <c r="Z121" s="267"/>
      <c r="AA121" s="267" t="str">
        <f t="shared" si="40"/>
        <v/>
      </c>
      <c r="AB121" s="267"/>
      <c r="AC121" s="267"/>
      <c r="AD121" s="267"/>
      <c r="AE121" s="267"/>
      <c r="AF121" s="267"/>
      <c r="AG121" s="269"/>
      <c r="AH121" s="270"/>
      <c r="AI121" s="270"/>
      <c r="AJ121" s="270"/>
      <c r="AK121" s="270"/>
      <c r="AL121" s="273"/>
      <c r="AM121" s="11"/>
      <c r="AN121" s="175" t="str">
        <f t="shared" si="41"/>
        <v/>
      </c>
      <c r="AO121" s="176"/>
      <c r="AP121" s="267" t="str">
        <f t="shared" si="35"/>
        <v/>
      </c>
      <c r="AQ121" s="267"/>
      <c r="AR121" s="267"/>
      <c r="AS121" s="267"/>
      <c r="AT121" s="267"/>
      <c r="AU121" s="267"/>
      <c r="AV121" s="265" t="str">
        <f t="shared" si="42"/>
        <v/>
      </c>
      <c r="AW121" s="266"/>
      <c r="AX121" s="267" t="str">
        <f t="shared" si="36"/>
        <v/>
      </c>
      <c r="AY121" s="267"/>
      <c r="AZ121" s="267"/>
      <c r="BA121" s="267"/>
      <c r="BB121" s="267"/>
      <c r="BC121" s="268"/>
      <c r="BD121" s="11"/>
      <c r="BF121" s="7" t="str">
        <f t="shared" si="37"/>
        <v/>
      </c>
      <c r="BJ121" s="45" t="str">
        <f t="shared" ca="1" si="38"/>
        <v>20/09/2021 08:00</v>
      </c>
      <c r="BK121" s="44" t="str">
        <f>IF($F121="", "", IFERROR(INDEX('Currency Market'!$BE$10:$BL$178, MATCH($BJ121, 'Currency Market'!$BB$10:$BB$178, 0), MATCH($F121, 'Currency Market'!$BE$9:$BL$9, 0)), ""))</f>
        <v/>
      </c>
      <c r="BL121" s="43" t="str">
        <f>IF($F121="", "", IFERROR(INDEX('Currency Market'!$BE$10:$BL$178, MATCH($BJ121, 'Currency Market'!$BB$10:$BB$178, 0), MATCH($N121, 'Currency Market'!$BE$9:$BL$9, 0)), ""))</f>
        <v/>
      </c>
      <c r="BN121" s="68" t="str">
        <f t="shared" si="43"/>
        <v/>
      </c>
      <c r="BO121" s="57" t="str">
        <f t="shared" si="48"/>
        <v/>
      </c>
      <c r="BP121" s="58" t="str">
        <f t="shared" si="48"/>
        <v/>
      </c>
      <c r="BQ121" s="58" t="str">
        <f t="shared" si="48"/>
        <v/>
      </c>
      <c r="BR121" s="58" t="str">
        <f t="shared" si="48"/>
        <v/>
      </c>
      <c r="BS121" s="58" t="str">
        <f t="shared" si="48"/>
        <v/>
      </c>
      <c r="BT121" s="58" t="str">
        <f t="shared" si="48"/>
        <v/>
      </c>
      <c r="BU121" s="58" t="str">
        <f t="shared" si="48"/>
        <v/>
      </c>
      <c r="BV121" s="59" t="str">
        <f t="shared" si="48"/>
        <v/>
      </c>
      <c r="BX121" s="7" t="str">
        <f ca="1">IFERROR(INDEX('Currency Market'!$BX$10:$BX$178, MATCH($BJ121, 'Currency Market'!$BB$10:$BB$178, 0)), "")</f>
        <v/>
      </c>
      <c r="BZ121" s="65" t="str">
        <f t="shared" si="44"/>
        <v/>
      </c>
    </row>
    <row r="122" spans="1:78" x14ac:dyDescent="0.55000000000000004">
      <c r="A122" s="11"/>
      <c r="B122" s="175" t="str">
        <f t="shared" si="33"/>
        <v/>
      </c>
      <c r="C122" s="176"/>
      <c r="D122" s="176"/>
      <c r="E122" s="176"/>
      <c r="F122" s="269"/>
      <c r="G122" s="270"/>
      <c r="H122" s="271"/>
      <c r="I122" s="271"/>
      <c r="J122" s="271"/>
      <c r="K122" s="271"/>
      <c r="L122" s="271"/>
      <c r="M122" s="271"/>
      <c r="N122" s="270"/>
      <c r="O122" s="270"/>
      <c r="P122" s="272" t="str">
        <f t="shared" si="39"/>
        <v/>
      </c>
      <c r="Q122" s="267"/>
      <c r="R122" s="267"/>
      <c r="S122" s="267"/>
      <c r="T122" s="267"/>
      <c r="U122" s="267"/>
      <c r="V122" s="267" t="str">
        <f t="shared" si="34"/>
        <v/>
      </c>
      <c r="W122" s="267"/>
      <c r="X122" s="267"/>
      <c r="Y122" s="267"/>
      <c r="Z122" s="267"/>
      <c r="AA122" s="267" t="str">
        <f t="shared" si="40"/>
        <v/>
      </c>
      <c r="AB122" s="267"/>
      <c r="AC122" s="267"/>
      <c r="AD122" s="267"/>
      <c r="AE122" s="267"/>
      <c r="AF122" s="267"/>
      <c r="AG122" s="269"/>
      <c r="AH122" s="270"/>
      <c r="AI122" s="270"/>
      <c r="AJ122" s="270"/>
      <c r="AK122" s="270"/>
      <c r="AL122" s="273"/>
      <c r="AM122" s="11"/>
      <c r="AN122" s="175" t="str">
        <f t="shared" si="41"/>
        <v/>
      </c>
      <c r="AO122" s="176"/>
      <c r="AP122" s="267" t="str">
        <f t="shared" si="35"/>
        <v/>
      </c>
      <c r="AQ122" s="267"/>
      <c r="AR122" s="267"/>
      <c r="AS122" s="267"/>
      <c r="AT122" s="267"/>
      <c r="AU122" s="267"/>
      <c r="AV122" s="265" t="str">
        <f t="shared" si="42"/>
        <v/>
      </c>
      <c r="AW122" s="266"/>
      <c r="AX122" s="267" t="str">
        <f t="shared" si="36"/>
        <v/>
      </c>
      <c r="AY122" s="267"/>
      <c r="AZ122" s="267"/>
      <c r="BA122" s="267"/>
      <c r="BB122" s="267"/>
      <c r="BC122" s="268"/>
      <c r="BD122" s="11"/>
      <c r="BF122" s="7" t="str">
        <f t="shared" si="37"/>
        <v/>
      </c>
      <c r="BJ122" s="45" t="str">
        <f t="shared" ca="1" si="38"/>
        <v>20/09/2021 08:00</v>
      </c>
      <c r="BK122" s="44" t="str">
        <f>IF($F122="", "", IFERROR(INDEX('Currency Market'!$BE$10:$BL$178, MATCH($BJ122, 'Currency Market'!$BB$10:$BB$178, 0), MATCH($F122, 'Currency Market'!$BE$9:$BL$9, 0)), ""))</f>
        <v/>
      </c>
      <c r="BL122" s="43" t="str">
        <f>IF($F122="", "", IFERROR(INDEX('Currency Market'!$BE$10:$BL$178, MATCH($BJ122, 'Currency Market'!$BB$10:$BB$178, 0), MATCH($N122, 'Currency Market'!$BE$9:$BL$9, 0)), ""))</f>
        <v/>
      </c>
      <c r="BN122" s="68" t="str">
        <f t="shared" si="43"/>
        <v/>
      </c>
      <c r="BO122" s="57" t="str">
        <f t="shared" si="48"/>
        <v/>
      </c>
      <c r="BP122" s="58" t="str">
        <f t="shared" si="48"/>
        <v/>
      </c>
      <c r="BQ122" s="58" t="str">
        <f t="shared" si="48"/>
        <v/>
      </c>
      <c r="BR122" s="58" t="str">
        <f t="shared" si="48"/>
        <v/>
      </c>
      <c r="BS122" s="58" t="str">
        <f t="shared" si="48"/>
        <v/>
      </c>
      <c r="BT122" s="58" t="str">
        <f t="shared" si="48"/>
        <v/>
      </c>
      <c r="BU122" s="58" t="str">
        <f t="shared" si="48"/>
        <v/>
      </c>
      <c r="BV122" s="59" t="str">
        <f t="shared" si="48"/>
        <v/>
      </c>
      <c r="BX122" s="7" t="str">
        <f ca="1">IFERROR(INDEX('Currency Market'!$BX$10:$BX$178, MATCH($BJ122, 'Currency Market'!$BB$10:$BB$178, 0)), "")</f>
        <v/>
      </c>
      <c r="BZ122" s="65" t="str">
        <f t="shared" si="44"/>
        <v/>
      </c>
    </row>
    <row r="123" spans="1:78" x14ac:dyDescent="0.55000000000000004">
      <c r="A123" s="11"/>
      <c r="B123" s="175" t="str">
        <f t="shared" si="33"/>
        <v/>
      </c>
      <c r="C123" s="176"/>
      <c r="D123" s="176"/>
      <c r="E123" s="176"/>
      <c r="F123" s="269"/>
      <c r="G123" s="270"/>
      <c r="H123" s="271"/>
      <c r="I123" s="271"/>
      <c r="J123" s="271"/>
      <c r="K123" s="271"/>
      <c r="L123" s="271"/>
      <c r="M123" s="271"/>
      <c r="N123" s="270"/>
      <c r="O123" s="270"/>
      <c r="P123" s="272" t="str">
        <f t="shared" si="39"/>
        <v/>
      </c>
      <c r="Q123" s="267"/>
      <c r="R123" s="267"/>
      <c r="S123" s="267"/>
      <c r="T123" s="267"/>
      <c r="U123" s="267"/>
      <c r="V123" s="267" t="str">
        <f t="shared" si="34"/>
        <v/>
      </c>
      <c r="W123" s="267"/>
      <c r="X123" s="267"/>
      <c r="Y123" s="267"/>
      <c r="Z123" s="267"/>
      <c r="AA123" s="267" t="str">
        <f t="shared" si="40"/>
        <v/>
      </c>
      <c r="AB123" s="267"/>
      <c r="AC123" s="267"/>
      <c r="AD123" s="267"/>
      <c r="AE123" s="267"/>
      <c r="AF123" s="267"/>
      <c r="AG123" s="269"/>
      <c r="AH123" s="270"/>
      <c r="AI123" s="270"/>
      <c r="AJ123" s="270"/>
      <c r="AK123" s="270"/>
      <c r="AL123" s="273"/>
      <c r="AM123" s="11"/>
      <c r="AN123" s="175" t="str">
        <f t="shared" si="41"/>
        <v/>
      </c>
      <c r="AO123" s="176"/>
      <c r="AP123" s="267" t="str">
        <f t="shared" si="35"/>
        <v/>
      </c>
      <c r="AQ123" s="267"/>
      <c r="AR123" s="267"/>
      <c r="AS123" s="267"/>
      <c r="AT123" s="267"/>
      <c r="AU123" s="267"/>
      <c r="AV123" s="265" t="str">
        <f t="shared" si="42"/>
        <v/>
      </c>
      <c r="AW123" s="266"/>
      <c r="AX123" s="267" t="str">
        <f t="shared" si="36"/>
        <v/>
      </c>
      <c r="AY123" s="267"/>
      <c r="AZ123" s="267"/>
      <c r="BA123" s="267"/>
      <c r="BB123" s="267"/>
      <c r="BC123" s="268"/>
      <c r="BD123" s="11"/>
      <c r="BF123" s="7" t="str">
        <f t="shared" si="37"/>
        <v/>
      </c>
      <c r="BJ123" s="45" t="str">
        <f t="shared" ca="1" si="38"/>
        <v>20/09/2021 08:00</v>
      </c>
      <c r="BK123" s="44" t="str">
        <f>IF($F123="", "", IFERROR(INDEX('Currency Market'!$BE$10:$BL$178, MATCH($BJ123, 'Currency Market'!$BB$10:$BB$178, 0), MATCH($F123, 'Currency Market'!$BE$9:$BL$9, 0)), ""))</f>
        <v/>
      </c>
      <c r="BL123" s="43" t="str">
        <f>IF($F123="", "", IFERROR(INDEX('Currency Market'!$BE$10:$BL$178, MATCH($BJ123, 'Currency Market'!$BB$10:$BB$178, 0), MATCH($N123, 'Currency Market'!$BE$9:$BL$9, 0)), ""))</f>
        <v/>
      </c>
      <c r="BN123" s="68" t="str">
        <f t="shared" si="43"/>
        <v/>
      </c>
      <c r="BO123" s="57" t="str">
        <f t="shared" ref="BO123:BV132" si="49">IF($B123=$BF$4, IF($F123=BO$2, $H123*-1, IF($N123=BO$2, $AA123, "")), "")</f>
        <v/>
      </c>
      <c r="BP123" s="58" t="str">
        <f t="shared" si="49"/>
        <v/>
      </c>
      <c r="BQ123" s="58" t="str">
        <f t="shared" si="49"/>
        <v/>
      </c>
      <c r="BR123" s="58" t="str">
        <f t="shared" si="49"/>
        <v/>
      </c>
      <c r="BS123" s="58" t="str">
        <f t="shared" si="49"/>
        <v/>
      </c>
      <c r="BT123" s="58" t="str">
        <f t="shared" si="49"/>
        <v/>
      </c>
      <c r="BU123" s="58" t="str">
        <f t="shared" si="49"/>
        <v/>
      </c>
      <c r="BV123" s="59" t="str">
        <f t="shared" si="49"/>
        <v/>
      </c>
      <c r="BX123" s="7" t="str">
        <f ca="1">IFERROR(INDEX('Currency Market'!$BX$10:$BX$178, MATCH($BJ123, 'Currency Market'!$BB$10:$BB$178, 0)), "")</f>
        <v/>
      </c>
      <c r="BZ123" s="65" t="str">
        <f t="shared" si="44"/>
        <v/>
      </c>
    </row>
    <row r="124" spans="1:78" x14ac:dyDescent="0.55000000000000004">
      <c r="A124" s="11"/>
      <c r="B124" s="175" t="str">
        <f t="shared" si="33"/>
        <v/>
      </c>
      <c r="C124" s="176"/>
      <c r="D124" s="176"/>
      <c r="E124" s="176"/>
      <c r="F124" s="269"/>
      <c r="G124" s="270"/>
      <c r="H124" s="271"/>
      <c r="I124" s="271"/>
      <c r="J124" s="271"/>
      <c r="K124" s="271"/>
      <c r="L124" s="271"/>
      <c r="M124" s="271"/>
      <c r="N124" s="270"/>
      <c r="O124" s="270"/>
      <c r="P124" s="272" t="str">
        <f t="shared" si="39"/>
        <v/>
      </c>
      <c r="Q124" s="267"/>
      <c r="R124" s="267"/>
      <c r="S124" s="267"/>
      <c r="T124" s="267"/>
      <c r="U124" s="267"/>
      <c r="V124" s="267" t="str">
        <f t="shared" si="34"/>
        <v/>
      </c>
      <c r="W124" s="267"/>
      <c r="X124" s="267"/>
      <c r="Y124" s="267"/>
      <c r="Z124" s="267"/>
      <c r="AA124" s="267" t="str">
        <f t="shared" si="40"/>
        <v/>
      </c>
      <c r="AB124" s="267"/>
      <c r="AC124" s="267"/>
      <c r="AD124" s="267"/>
      <c r="AE124" s="267"/>
      <c r="AF124" s="267"/>
      <c r="AG124" s="269"/>
      <c r="AH124" s="270"/>
      <c r="AI124" s="270"/>
      <c r="AJ124" s="270"/>
      <c r="AK124" s="270"/>
      <c r="AL124" s="273"/>
      <c r="AM124" s="11"/>
      <c r="AN124" s="175" t="str">
        <f t="shared" si="41"/>
        <v/>
      </c>
      <c r="AO124" s="176"/>
      <c r="AP124" s="267" t="str">
        <f t="shared" si="35"/>
        <v/>
      </c>
      <c r="AQ124" s="267"/>
      <c r="AR124" s="267"/>
      <c r="AS124" s="267"/>
      <c r="AT124" s="267"/>
      <c r="AU124" s="267"/>
      <c r="AV124" s="265" t="str">
        <f t="shared" si="42"/>
        <v/>
      </c>
      <c r="AW124" s="266"/>
      <c r="AX124" s="267" t="str">
        <f t="shared" si="36"/>
        <v/>
      </c>
      <c r="AY124" s="267"/>
      <c r="AZ124" s="267"/>
      <c r="BA124" s="267"/>
      <c r="BB124" s="267"/>
      <c r="BC124" s="268"/>
      <c r="BD124" s="11"/>
      <c r="BF124" s="7" t="str">
        <f t="shared" si="37"/>
        <v/>
      </c>
      <c r="BJ124" s="45" t="str">
        <f t="shared" ca="1" si="38"/>
        <v>20/09/2021 08:00</v>
      </c>
      <c r="BK124" s="44" t="str">
        <f>IF($F124="", "", IFERROR(INDEX('Currency Market'!$BE$10:$BL$178, MATCH($BJ124, 'Currency Market'!$BB$10:$BB$178, 0), MATCH($F124, 'Currency Market'!$BE$9:$BL$9, 0)), ""))</f>
        <v/>
      </c>
      <c r="BL124" s="43" t="str">
        <f>IF($F124="", "", IFERROR(INDEX('Currency Market'!$BE$10:$BL$178, MATCH($BJ124, 'Currency Market'!$BB$10:$BB$178, 0), MATCH($N124, 'Currency Market'!$BE$9:$BL$9, 0)), ""))</f>
        <v/>
      </c>
      <c r="BN124" s="68" t="str">
        <f t="shared" si="43"/>
        <v/>
      </c>
      <c r="BO124" s="57" t="str">
        <f t="shared" si="49"/>
        <v/>
      </c>
      <c r="BP124" s="58" t="str">
        <f t="shared" si="49"/>
        <v/>
      </c>
      <c r="BQ124" s="58" t="str">
        <f t="shared" si="49"/>
        <v/>
      </c>
      <c r="BR124" s="58" t="str">
        <f t="shared" si="49"/>
        <v/>
      </c>
      <c r="BS124" s="58" t="str">
        <f t="shared" si="49"/>
        <v/>
      </c>
      <c r="BT124" s="58" t="str">
        <f t="shared" si="49"/>
        <v/>
      </c>
      <c r="BU124" s="58" t="str">
        <f t="shared" si="49"/>
        <v/>
      </c>
      <c r="BV124" s="59" t="str">
        <f t="shared" si="49"/>
        <v/>
      </c>
      <c r="BX124" s="7" t="str">
        <f ca="1">IFERROR(INDEX('Currency Market'!$BX$10:$BX$178, MATCH($BJ124, 'Currency Market'!$BB$10:$BB$178, 0)), "")</f>
        <v/>
      </c>
      <c r="BZ124" s="65" t="str">
        <f t="shared" si="44"/>
        <v/>
      </c>
    </row>
    <row r="125" spans="1:78" x14ac:dyDescent="0.55000000000000004">
      <c r="A125" s="11"/>
      <c r="B125" s="175" t="str">
        <f t="shared" si="33"/>
        <v/>
      </c>
      <c r="C125" s="176"/>
      <c r="D125" s="176"/>
      <c r="E125" s="176"/>
      <c r="F125" s="269"/>
      <c r="G125" s="270"/>
      <c r="H125" s="271"/>
      <c r="I125" s="271"/>
      <c r="J125" s="271"/>
      <c r="K125" s="271"/>
      <c r="L125" s="271"/>
      <c r="M125" s="271"/>
      <c r="N125" s="270"/>
      <c r="O125" s="270"/>
      <c r="P125" s="272" t="str">
        <f t="shared" si="39"/>
        <v/>
      </c>
      <c r="Q125" s="267"/>
      <c r="R125" s="267"/>
      <c r="S125" s="267"/>
      <c r="T125" s="267"/>
      <c r="U125" s="267"/>
      <c r="V125" s="267" t="str">
        <f t="shared" si="34"/>
        <v/>
      </c>
      <c r="W125" s="267"/>
      <c r="X125" s="267"/>
      <c r="Y125" s="267"/>
      <c r="Z125" s="267"/>
      <c r="AA125" s="267" t="str">
        <f t="shared" si="40"/>
        <v/>
      </c>
      <c r="AB125" s="267"/>
      <c r="AC125" s="267"/>
      <c r="AD125" s="267"/>
      <c r="AE125" s="267"/>
      <c r="AF125" s="267"/>
      <c r="AG125" s="269"/>
      <c r="AH125" s="270"/>
      <c r="AI125" s="270"/>
      <c r="AJ125" s="270"/>
      <c r="AK125" s="270"/>
      <c r="AL125" s="273"/>
      <c r="AM125" s="11"/>
      <c r="AN125" s="175" t="str">
        <f t="shared" si="41"/>
        <v/>
      </c>
      <c r="AO125" s="176"/>
      <c r="AP125" s="267" t="str">
        <f t="shared" si="35"/>
        <v/>
      </c>
      <c r="AQ125" s="267"/>
      <c r="AR125" s="267"/>
      <c r="AS125" s="267"/>
      <c r="AT125" s="267"/>
      <c r="AU125" s="267"/>
      <c r="AV125" s="265" t="str">
        <f t="shared" si="42"/>
        <v/>
      </c>
      <c r="AW125" s="266"/>
      <c r="AX125" s="267" t="str">
        <f t="shared" si="36"/>
        <v/>
      </c>
      <c r="AY125" s="267"/>
      <c r="AZ125" s="267"/>
      <c r="BA125" s="267"/>
      <c r="BB125" s="267"/>
      <c r="BC125" s="268"/>
      <c r="BD125" s="11"/>
      <c r="BF125" s="7" t="str">
        <f t="shared" si="37"/>
        <v/>
      </c>
      <c r="BJ125" s="45" t="str">
        <f t="shared" ca="1" si="38"/>
        <v>20/09/2021 08:00</v>
      </c>
      <c r="BK125" s="44" t="str">
        <f>IF($F125="", "", IFERROR(INDEX('Currency Market'!$BE$10:$BL$178, MATCH($BJ125, 'Currency Market'!$BB$10:$BB$178, 0), MATCH($F125, 'Currency Market'!$BE$9:$BL$9, 0)), ""))</f>
        <v/>
      </c>
      <c r="BL125" s="43" t="str">
        <f>IF($F125="", "", IFERROR(INDEX('Currency Market'!$BE$10:$BL$178, MATCH($BJ125, 'Currency Market'!$BB$10:$BB$178, 0), MATCH($N125, 'Currency Market'!$BE$9:$BL$9, 0)), ""))</f>
        <v/>
      </c>
      <c r="BN125" s="68" t="str">
        <f t="shared" si="43"/>
        <v/>
      </c>
      <c r="BO125" s="57" t="str">
        <f t="shared" si="49"/>
        <v/>
      </c>
      <c r="BP125" s="58" t="str">
        <f t="shared" si="49"/>
        <v/>
      </c>
      <c r="BQ125" s="58" t="str">
        <f t="shared" si="49"/>
        <v/>
      </c>
      <c r="BR125" s="58" t="str">
        <f t="shared" si="49"/>
        <v/>
      </c>
      <c r="BS125" s="58" t="str">
        <f t="shared" si="49"/>
        <v/>
      </c>
      <c r="BT125" s="58" t="str">
        <f t="shared" si="49"/>
        <v/>
      </c>
      <c r="BU125" s="58" t="str">
        <f t="shared" si="49"/>
        <v/>
      </c>
      <c r="BV125" s="59" t="str">
        <f t="shared" si="49"/>
        <v/>
      </c>
      <c r="BX125" s="7" t="str">
        <f ca="1">IFERROR(INDEX('Currency Market'!$BX$10:$BX$178, MATCH($BJ125, 'Currency Market'!$BB$10:$BB$178, 0)), "")</f>
        <v/>
      </c>
      <c r="BZ125" s="65" t="str">
        <f t="shared" si="44"/>
        <v/>
      </c>
    </row>
    <row r="126" spans="1:78" x14ac:dyDescent="0.55000000000000004">
      <c r="A126" s="11"/>
      <c r="B126" s="175" t="str">
        <f t="shared" si="33"/>
        <v/>
      </c>
      <c r="C126" s="176"/>
      <c r="D126" s="176"/>
      <c r="E126" s="176"/>
      <c r="F126" s="269"/>
      <c r="G126" s="270"/>
      <c r="H126" s="271"/>
      <c r="I126" s="271"/>
      <c r="J126" s="271"/>
      <c r="K126" s="271"/>
      <c r="L126" s="271"/>
      <c r="M126" s="271"/>
      <c r="N126" s="270"/>
      <c r="O126" s="270"/>
      <c r="P126" s="272" t="str">
        <f t="shared" si="39"/>
        <v/>
      </c>
      <c r="Q126" s="267"/>
      <c r="R126" s="267"/>
      <c r="S126" s="267"/>
      <c r="T126" s="267"/>
      <c r="U126" s="267"/>
      <c r="V126" s="267" t="str">
        <f t="shared" si="34"/>
        <v/>
      </c>
      <c r="W126" s="267"/>
      <c r="X126" s="267"/>
      <c r="Y126" s="267"/>
      <c r="Z126" s="267"/>
      <c r="AA126" s="267" t="str">
        <f t="shared" si="40"/>
        <v/>
      </c>
      <c r="AB126" s="267"/>
      <c r="AC126" s="267"/>
      <c r="AD126" s="267"/>
      <c r="AE126" s="267"/>
      <c r="AF126" s="267"/>
      <c r="AG126" s="269"/>
      <c r="AH126" s="270"/>
      <c r="AI126" s="270"/>
      <c r="AJ126" s="270"/>
      <c r="AK126" s="270"/>
      <c r="AL126" s="273"/>
      <c r="AM126" s="11"/>
      <c r="AN126" s="175" t="str">
        <f t="shared" si="41"/>
        <v/>
      </c>
      <c r="AO126" s="176"/>
      <c r="AP126" s="267" t="str">
        <f t="shared" si="35"/>
        <v/>
      </c>
      <c r="AQ126" s="267"/>
      <c r="AR126" s="267"/>
      <c r="AS126" s="267"/>
      <c r="AT126" s="267"/>
      <c r="AU126" s="267"/>
      <c r="AV126" s="265" t="str">
        <f t="shared" si="42"/>
        <v/>
      </c>
      <c r="AW126" s="266"/>
      <c r="AX126" s="267" t="str">
        <f t="shared" si="36"/>
        <v/>
      </c>
      <c r="AY126" s="267"/>
      <c r="AZ126" s="267"/>
      <c r="BA126" s="267"/>
      <c r="BB126" s="267"/>
      <c r="BC126" s="268"/>
      <c r="BD126" s="11"/>
      <c r="BF126" s="7" t="str">
        <f t="shared" si="37"/>
        <v/>
      </c>
      <c r="BJ126" s="45" t="str">
        <f t="shared" ca="1" si="38"/>
        <v>20/09/2021 08:00</v>
      </c>
      <c r="BK126" s="44" t="str">
        <f>IF($F126="", "", IFERROR(INDEX('Currency Market'!$BE$10:$BL$178, MATCH($BJ126, 'Currency Market'!$BB$10:$BB$178, 0), MATCH($F126, 'Currency Market'!$BE$9:$BL$9, 0)), ""))</f>
        <v/>
      </c>
      <c r="BL126" s="43" t="str">
        <f>IF($F126="", "", IFERROR(INDEX('Currency Market'!$BE$10:$BL$178, MATCH($BJ126, 'Currency Market'!$BB$10:$BB$178, 0), MATCH($N126, 'Currency Market'!$BE$9:$BL$9, 0)), ""))</f>
        <v/>
      </c>
      <c r="BN126" s="68" t="str">
        <f t="shared" si="43"/>
        <v/>
      </c>
      <c r="BO126" s="57" t="str">
        <f t="shared" si="49"/>
        <v/>
      </c>
      <c r="BP126" s="58" t="str">
        <f t="shared" si="49"/>
        <v/>
      </c>
      <c r="BQ126" s="58" t="str">
        <f t="shared" si="49"/>
        <v/>
      </c>
      <c r="BR126" s="58" t="str">
        <f t="shared" si="49"/>
        <v/>
      </c>
      <c r="BS126" s="58" t="str">
        <f t="shared" si="49"/>
        <v/>
      </c>
      <c r="BT126" s="58" t="str">
        <f t="shared" si="49"/>
        <v/>
      </c>
      <c r="BU126" s="58" t="str">
        <f t="shared" si="49"/>
        <v/>
      </c>
      <c r="BV126" s="59" t="str">
        <f t="shared" si="49"/>
        <v/>
      </c>
      <c r="BX126" s="7" t="str">
        <f ca="1">IFERROR(INDEX('Currency Market'!$BX$10:$BX$178, MATCH($BJ126, 'Currency Market'!$BB$10:$BB$178, 0)), "")</f>
        <v/>
      </c>
      <c r="BZ126" s="65" t="str">
        <f t="shared" si="44"/>
        <v/>
      </c>
    </row>
    <row r="127" spans="1:78" x14ac:dyDescent="0.55000000000000004">
      <c r="A127" s="11"/>
      <c r="B127" s="175" t="str">
        <f t="shared" si="33"/>
        <v/>
      </c>
      <c r="C127" s="176"/>
      <c r="D127" s="176"/>
      <c r="E127" s="176"/>
      <c r="F127" s="269"/>
      <c r="G127" s="270"/>
      <c r="H127" s="271"/>
      <c r="I127" s="271"/>
      <c r="J127" s="271"/>
      <c r="K127" s="271"/>
      <c r="L127" s="271"/>
      <c r="M127" s="271"/>
      <c r="N127" s="270"/>
      <c r="O127" s="270"/>
      <c r="P127" s="272" t="str">
        <f t="shared" si="39"/>
        <v/>
      </c>
      <c r="Q127" s="267"/>
      <c r="R127" s="267"/>
      <c r="S127" s="267"/>
      <c r="T127" s="267"/>
      <c r="U127" s="267"/>
      <c r="V127" s="267" t="str">
        <f t="shared" si="34"/>
        <v/>
      </c>
      <c r="W127" s="267"/>
      <c r="X127" s="267"/>
      <c r="Y127" s="267"/>
      <c r="Z127" s="267"/>
      <c r="AA127" s="267" t="str">
        <f t="shared" si="40"/>
        <v/>
      </c>
      <c r="AB127" s="267"/>
      <c r="AC127" s="267"/>
      <c r="AD127" s="267"/>
      <c r="AE127" s="267"/>
      <c r="AF127" s="267"/>
      <c r="AG127" s="269"/>
      <c r="AH127" s="270"/>
      <c r="AI127" s="270"/>
      <c r="AJ127" s="270"/>
      <c r="AK127" s="270"/>
      <c r="AL127" s="273"/>
      <c r="AM127" s="11"/>
      <c r="AN127" s="175" t="str">
        <f t="shared" si="41"/>
        <v/>
      </c>
      <c r="AO127" s="176"/>
      <c r="AP127" s="267" t="str">
        <f t="shared" si="35"/>
        <v/>
      </c>
      <c r="AQ127" s="267"/>
      <c r="AR127" s="267"/>
      <c r="AS127" s="267"/>
      <c r="AT127" s="267"/>
      <c r="AU127" s="267"/>
      <c r="AV127" s="265" t="str">
        <f t="shared" si="42"/>
        <v/>
      </c>
      <c r="AW127" s="266"/>
      <c r="AX127" s="267" t="str">
        <f t="shared" si="36"/>
        <v/>
      </c>
      <c r="AY127" s="267"/>
      <c r="AZ127" s="267"/>
      <c r="BA127" s="267"/>
      <c r="BB127" s="267"/>
      <c r="BC127" s="268"/>
      <c r="BD127" s="11"/>
      <c r="BF127" s="7" t="str">
        <f t="shared" si="37"/>
        <v/>
      </c>
      <c r="BJ127" s="45" t="str">
        <f t="shared" ca="1" si="38"/>
        <v>20/09/2021 08:00</v>
      </c>
      <c r="BK127" s="44" t="str">
        <f>IF($F127="", "", IFERROR(INDEX('Currency Market'!$BE$10:$BL$178, MATCH($BJ127, 'Currency Market'!$BB$10:$BB$178, 0), MATCH($F127, 'Currency Market'!$BE$9:$BL$9, 0)), ""))</f>
        <v/>
      </c>
      <c r="BL127" s="43" t="str">
        <f>IF($F127="", "", IFERROR(INDEX('Currency Market'!$BE$10:$BL$178, MATCH($BJ127, 'Currency Market'!$BB$10:$BB$178, 0), MATCH($N127, 'Currency Market'!$BE$9:$BL$9, 0)), ""))</f>
        <v/>
      </c>
      <c r="BN127" s="68" t="str">
        <f t="shared" si="43"/>
        <v/>
      </c>
      <c r="BO127" s="57" t="str">
        <f t="shared" si="49"/>
        <v/>
      </c>
      <c r="BP127" s="58" t="str">
        <f t="shared" si="49"/>
        <v/>
      </c>
      <c r="BQ127" s="58" t="str">
        <f t="shared" si="49"/>
        <v/>
      </c>
      <c r="BR127" s="58" t="str">
        <f t="shared" si="49"/>
        <v/>
      </c>
      <c r="BS127" s="58" t="str">
        <f t="shared" si="49"/>
        <v/>
      </c>
      <c r="BT127" s="58" t="str">
        <f t="shared" si="49"/>
        <v/>
      </c>
      <c r="BU127" s="58" t="str">
        <f t="shared" si="49"/>
        <v/>
      </c>
      <c r="BV127" s="59" t="str">
        <f t="shared" si="49"/>
        <v/>
      </c>
      <c r="BX127" s="7" t="str">
        <f ca="1">IFERROR(INDEX('Currency Market'!$BX$10:$BX$178, MATCH($BJ127, 'Currency Market'!$BB$10:$BB$178, 0)), "")</f>
        <v/>
      </c>
      <c r="BZ127" s="65" t="str">
        <f t="shared" si="44"/>
        <v/>
      </c>
    </row>
    <row r="128" spans="1:78" x14ac:dyDescent="0.55000000000000004">
      <c r="A128" s="11"/>
      <c r="B128" s="175" t="str">
        <f t="shared" si="33"/>
        <v/>
      </c>
      <c r="C128" s="176"/>
      <c r="D128" s="176"/>
      <c r="E128" s="176"/>
      <c r="F128" s="269"/>
      <c r="G128" s="270"/>
      <c r="H128" s="271"/>
      <c r="I128" s="271"/>
      <c r="J128" s="271"/>
      <c r="K128" s="271"/>
      <c r="L128" s="271"/>
      <c r="M128" s="271"/>
      <c r="N128" s="270"/>
      <c r="O128" s="270"/>
      <c r="P128" s="272" t="str">
        <f t="shared" si="39"/>
        <v/>
      </c>
      <c r="Q128" s="267"/>
      <c r="R128" s="267"/>
      <c r="S128" s="267"/>
      <c r="T128" s="267"/>
      <c r="U128" s="267"/>
      <c r="V128" s="267" t="str">
        <f t="shared" si="34"/>
        <v/>
      </c>
      <c r="W128" s="267"/>
      <c r="X128" s="267"/>
      <c r="Y128" s="267"/>
      <c r="Z128" s="267"/>
      <c r="AA128" s="267" t="str">
        <f t="shared" si="40"/>
        <v/>
      </c>
      <c r="AB128" s="267"/>
      <c r="AC128" s="267"/>
      <c r="AD128" s="267"/>
      <c r="AE128" s="267"/>
      <c r="AF128" s="267"/>
      <c r="AG128" s="269"/>
      <c r="AH128" s="270"/>
      <c r="AI128" s="270"/>
      <c r="AJ128" s="270"/>
      <c r="AK128" s="270"/>
      <c r="AL128" s="273"/>
      <c r="AM128" s="11"/>
      <c r="AN128" s="175" t="str">
        <f t="shared" si="41"/>
        <v/>
      </c>
      <c r="AO128" s="176"/>
      <c r="AP128" s="267" t="str">
        <f t="shared" si="35"/>
        <v/>
      </c>
      <c r="AQ128" s="267"/>
      <c r="AR128" s="267"/>
      <c r="AS128" s="267"/>
      <c r="AT128" s="267"/>
      <c r="AU128" s="267"/>
      <c r="AV128" s="265" t="str">
        <f t="shared" si="42"/>
        <v/>
      </c>
      <c r="AW128" s="266"/>
      <c r="AX128" s="267" t="str">
        <f t="shared" si="36"/>
        <v/>
      </c>
      <c r="AY128" s="267"/>
      <c r="AZ128" s="267"/>
      <c r="BA128" s="267"/>
      <c r="BB128" s="267"/>
      <c r="BC128" s="268"/>
      <c r="BD128" s="11"/>
      <c r="BF128" s="7" t="str">
        <f t="shared" si="37"/>
        <v/>
      </c>
      <c r="BJ128" s="45" t="str">
        <f t="shared" ca="1" si="38"/>
        <v>20/09/2021 08:00</v>
      </c>
      <c r="BK128" s="44" t="str">
        <f>IF($F128="", "", IFERROR(INDEX('Currency Market'!$BE$10:$BL$178, MATCH($BJ128, 'Currency Market'!$BB$10:$BB$178, 0), MATCH($F128, 'Currency Market'!$BE$9:$BL$9, 0)), ""))</f>
        <v/>
      </c>
      <c r="BL128" s="43" t="str">
        <f>IF($F128="", "", IFERROR(INDEX('Currency Market'!$BE$10:$BL$178, MATCH($BJ128, 'Currency Market'!$BB$10:$BB$178, 0), MATCH($N128, 'Currency Market'!$BE$9:$BL$9, 0)), ""))</f>
        <v/>
      </c>
      <c r="BN128" s="68" t="str">
        <f t="shared" si="43"/>
        <v/>
      </c>
      <c r="BO128" s="57" t="str">
        <f t="shared" si="49"/>
        <v/>
      </c>
      <c r="BP128" s="58" t="str">
        <f t="shared" si="49"/>
        <v/>
      </c>
      <c r="BQ128" s="58" t="str">
        <f t="shared" si="49"/>
        <v/>
      </c>
      <c r="BR128" s="58" t="str">
        <f t="shared" si="49"/>
        <v/>
      </c>
      <c r="BS128" s="58" t="str">
        <f t="shared" si="49"/>
        <v/>
      </c>
      <c r="BT128" s="58" t="str">
        <f t="shared" si="49"/>
        <v/>
      </c>
      <c r="BU128" s="58" t="str">
        <f t="shared" si="49"/>
        <v/>
      </c>
      <c r="BV128" s="59" t="str">
        <f t="shared" si="49"/>
        <v/>
      </c>
      <c r="BX128" s="7" t="str">
        <f ca="1">IFERROR(INDEX('Currency Market'!$BX$10:$BX$178, MATCH($BJ128, 'Currency Market'!$BB$10:$BB$178, 0)), "")</f>
        <v/>
      </c>
      <c r="BZ128" s="65" t="str">
        <f t="shared" si="44"/>
        <v/>
      </c>
    </row>
    <row r="129" spans="1:78" x14ac:dyDescent="0.55000000000000004">
      <c r="A129" s="11"/>
      <c r="B129" s="175" t="str">
        <f t="shared" si="33"/>
        <v/>
      </c>
      <c r="C129" s="176"/>
      <c r="D129" s="176"/>
      <c r="E129" s="176"/>
      <c r="F129" s="269"/>
      <c r="G129" s="270"/>
      <c r="H129" s="271"/>
      <c r="I129" s="271"/>
      <c r="J129" s="271"/>
      <c r="K129" s="271"/>
      <c r="L129" s="271"/>
      <c r="M129" s="271"/>
      <c r="N129" s="270"/>
      <c r="O129" s="270"/>
      <c r="P129" s="272" t="str">
        <f t="shared" si="39"/>
        <v/>
      </c>
      <c r="Q129" s="267"/>
      <c r="R129" s="267"/>
      <c r="S129" s="267"/>
      <c r="T129" s="267"/>
      <c r="U129" s="267"/>
      <c r="V129" s="267" t="str">
        <f t="shared" si="34"/>
        <v/>
      </c>
      <c r="W129" s="267"/>
      <c r="X129" s="267"/>
      <c r="Y129" s="267"/>
      <c r="Z129" s="267"/>
      <c r="AA129" s="267" t="str">
        <f t="shared" si="40"/>
        <v/>
      </c>
      <c r="AB129" s="267"/>
      <c r="AC129" s="267"/>
      <c r="AD129" s="267"/>
      <c r="AE129" s="267"/>
      <c r="AF129" s="267"/>
      <c r="AG129" s="269"/>
      <c r="AH129" s="270"/>
      <c r="AI129" s="270"/>
      <c r="AJ129" s="270"/>
      <c r="AK129" s="270"/>
      <c r="AL129" s="273"/>
      <c r="AM129" s="11"/>
      <c r="AN129" s="175" t="str">
        <f t="shared" si="41"/>
        <v/>
      </c>
      <c r="AO129" s="176"/>
      <c r="AP129" s="267" t="str">
        <f t="shared" si="35"/>
        <v/>
      </c>
      <c r="AQ129" s="267"/>
      <c r="AR129" s="267"/>
      <c r="AS129" s="267"/>
      <c r="AT129" s="267"/>
      <c r="AU129" s="267"/>
      <c r="AV129" s="265" t="str">
        <f t="shared" si="42"/>
        <v/>
      </c>
      <c r="AW129" s="266"/>
      <c r="AX129" s="267" t="str">
        <f t="shared" si="36"/>
        <v/>
      </c>
      <c r="AY129" s="267"/>
      <c r="AZ129" s="267"/>
      <c r="BA129" s="267"/>
      <c r="BB129" s="267"/>
      <c r="BC129" s="268"/>
      <c r="BD129" s="11"/>
      <c r="BF129" s="7" t="str">
        <f t="shared" si="37"/>
        <v/>
      </c>
      <c r="BJ129" s="45" t="str">
        <f t="shared" ca="1" si="38"/>
        <v>20/09/2021 08:00</v>
      </c>
      <c r="BK129" s="44" t="str">
        <f>IF($F129="", "", IFERROR(INDEX('Currency Market'!$BE$10:$BL$178, MATCH($BJ129, 'Currency Market'!$BB$10:$BB$178, 0), MATCH($F129, 'Currency Market'!$BE$9:$BL$9, 0)), ""))</f>
        <v/>
      </c>
      <c r="BL129" s="43" t="str">
        <f>IF($F129="", "", IFERROR(INDEX('Currency Market'!$BE$10:$BL$178, MATCH($BJ129, 'Currency Market'!$BB$10:$BB$178, 0), MATCH($N129, 'Currency Market'!$BE$9:$BL$9, 0)), ""))</f>
        <v/>
      </c>
      <c r="BN129" s="68" t="str">
        <f t="shared" si="43"/>
        <v/>
      </c>
      <c r="BO129" s="57" t="str">
        <f t="shared" si="49"/>
        <v/>
      </c>
      <c r="BP129" s="58" t="str">
        <f t="shared" si="49"/>
        <v/>
      </c>
      <c r="BQ129" s="58" t="str">
        <f t="shared" si="49"/>
        <v/>
      </c>
      <c r="BR129" s="58" t="str">
        <f t="shared" si="49"/>
        <v/>
      </c>
      <c r="BS129" s="58" t="str">
        <f t="shared" si="49"/>
        <v/>
      </c>
      <c r="BT129" s="58" t="str">
        <f t="shared" si="49"/>
        <v/>
      </c>
      <c r="BU129" s="58" t="str">
        <f t="shared" si="49"/>
        <v/>
      </c>
      <c r="BV129" s="59" t="str">
        <f t="shared" si="49"/>
        <v/>
      </c>
      <c r="BX129" s="7" t="str">
        <f ca="1">IFERROR(INDEX('Currency Market'!$BX$10:$BX$178, MATCH($BJ129, 'Currency Market'!$BB$10:$BB$178, 0)), "")</f>
        <v/>
      </c>
      <c r="BZ129" s="65" t="str">
        <f t="shared" si="44"/>
        <v/>
      </c>
    </row>
    <row r="130" spans="1:78" x14ac:dyDescent="0.55000000000000004">
      <c r="A130" s="11"/>
      <c r="B130" s="175" t="str">
        <f t="shared" si="33"/>
        <v/>
      </c>
      <c r="C130" s="176"/>
      <c r="D130" s="176"/>
      <c r="E130" s="176"/>
      <c r="F130" s="269"/>
      <c r="G130" s="270"/>
      <c r="H130" s="271"/>
      <c r="I130" s="271"/>
      <c r="J130" s="271"/>
      <c r="K130" s="271"/>
      <c r="L130" s="271"/>
      <c r="M130" s="271"/>
      <c r="N130" s="270"/>
      <c r="O130" s="270"/>
      <c r="P130" s="272" t="str">
        <f t="shared" si="39"/>
        <v/>
      </c>
      <c r="Q130" s="267"/>
      <c r="R130" s="267"/>
      <c r="S130" s="267"/>
      <c r="T130" s="267"/>
      <c r="U130" s="267"/>
      <c r="V130" s="267" t="str">
        <f t="shared" si="34"/>
        <v/>
      </c>
      <c r="W130" s="267"/>
      <c r="X130" s="267"/>
      <c r="Y130" s="267"/>
      <c r="Z130" s="267"/>
      <c r="AA130" s="267" t="str">
        <f t="shared" si="40"/>
        <v/>
      </c>
      <c r="AB130" s="267"/>
      <c r="AC130" s="267"/>
      <c r="AD130" s="267"/>
      <c r="AE130" s="267"/>
      <c r="AF130" s="267"/>
      <c r="AG130" s="269"/>
      <c r="AH130" s="270"/>
      <c r="AI130" s="270"/>
      <c r="AJ130" s="270"/>
      <c r="AK130" s="270"/>
      <c r="AL130" s="273"/>
      <c r="AM130" s="11"/>
      <c r="AN130" s="175" t="str">
        <f t="shared" si="41"/>
        <v/>
      </c>
      <c r="AO130" s="176"/>
      <c r="AP130" s="267" t="str">
        <f t="shared" si="35"/>
        <v/>
      </c>
      <c r="AQ130" s="267"/>
      <c r="AR130" s="267"/>
      <c r="AS130" s="267"/>
      <c r="AT130" s="267"/>
      <c r="AU130" s="267"/>
      <c r="AV130" s="265" t="str">
        <f t="shared" si="42"/>
        <v/>
      </c>
      <c r="AW130" s="266"/>
      <c r="AX130" s="267" t="str">
        <f t="shared" si="36"/>
        <v/>
      </c>
      <c r="AY130" s="267"/>
      <c r="AZ130" s="267"/>
      <c r="BA130" s="267"/>
      <c r="BB130" s="267"/>
      <c r="BC130" s="268"/>
      <c r="BD130" s="11"/>
      <c r="BF130" s="7" t="str">
        <f t="shared" si="37"/>
        <v/>
      </c>
      <c r="BJ130" s="45" t="str">
        <f t="shared" ca="1" si="38"/>
        <v>20/09/2021 08:00</v>
      </c>
      <c r="BK130" s="44" t="str">
        <f>IF($F130="", "", IFERROR(INDEX('Currency Market'!$BE$10:$BL$178, MATCH($BJ130, 'Currency Market'!$BB$10:$BB$178, 0), MATCH($F130, 'Currency Market'!$BE$9:$BL$9, 0)), ""))</f>
        <v/>
      </c>
      <c r="BL130" s="43" t="str">
        <f>IF($F130="", "", IFERROR(INDEX('Currency Market'!$BE$10:$BL$178, MATCH($BJ130, 'Currency Market'!$BB$10:$BB$178, 0), MATCH($N130, 'Currency Market'!$BE$9:$BL$9, 0)), ""))</f>
        <v/>
      </c>
      <c r="BN130" s="68" t="str">
        <f t="shared" si="43"/>
        <v/>
      </c>
      <c r="BO130" s="57" t="str">
        <f t="shared" si="49"/>
        <v/>
      </c>
      <c r="BP130" s="58" t="str">
        <f t="shared" si="49"/>
        <v/>
      </c>
      <c r="BQ130" s="58" t="str">
        <f t="shared" si="49"/>
        <v/>
      </c>
      <c r="BR130" s="58" t="str">
        <f t="shared" si="49"/>
        <v/>
      </c>
      <c r="BS130" s="58" t="str">
        <f t="shared" si="49"/>
        <v/>
      </c>
      <c r="BT130" s="58" t="str">
        <f t="shared" si="49"/>
        <v/>
      </c>
      <c r="BU130" s="58" t="str">
        <f t="shared" si="49"/>
        <v/>
      </c>
      <c r="BV130" s="59" t="str">
        <f t="shared" si="49"/>
        <v/>
      </c>
      <c r="BX130" s="7" t="str">
        <f ca="1">IFERROR(INDEX('Currency Market'!$BX$10:$BX$178, MATCH($BJ130, 'Currency Market'!$BB$10:$BB$178, 0)), "")</f>
        <v/>
      </c>
      <c r="BZ130" s="65" t="str">
        <f t="shared" si="44"/>
        <v/>
      </c>
    </row>
    <row r="131" spans="1:78" x14ac:dyDescent="0.55000000000000004">
      <c r="A131" s="11"/>
      <c r="B131" s="175" t="str">
        <f t="shared" si="33"/>
        <v/>
      </c>
      <c r="C131" s="176"/>
      <c r="D131" s="176"/>
      <c r="E131" s="176"/>
      <c r="F131" s="269"/>
      <c r="G131" s="270"/>
      <c r="H131" s="271"/>
      <c r="I131" s="271"/>
      <c r="J131" s="271"/>
      <c r="K131" s="271"/>
      <c r="L131" s="271"/>
      <c r="M131" s="271"/>
      <c r="N131" s="270"/>
      <c r="O131" s="270"/>
      <c r="P131" s="272" t="str">
        <f t="shared" si="39"/>
        <v/>
      </c>
      <c r="Q131" s="267"/>
      <c r="R131" s="267"/>
      <c r="S131" s="267"/>
      <c r="T131" s="267"/>
      <c r="U131" s="267"/>
      <c r="V131" s="267" t="str">
        <f t="shared" si="34"/>
        <v/>
      </c>
      <c r="W131" s="267"/>
      <c r="X131" s="267"/>
      <c r="Y131" s="267"/>
      <c r="Z131" s="267"/>
      <c r="AA131" s="267" t="str">
        <f t="shared" si="40"/>
        <v/>
      </c>
      <c r="AB131" s="267"/>
      <c r="AC131" s="267"/>
      <c r="AD131" s="267"/>
      <c r="AE131" s="267"/>
      <c r="AF131" s="267"/>
      <c r="AG131" s="269"/>
      <c r="AH131" s="270"/>
      <c r="AI131" s="270"/>
      <c r="AJ131" s="270"/>
      <c r="AK131" s="270"/>
      <c r="AL131" s="273"/>
      <c r="AM131" s="11"/>
      <c r="AN131" s="175" t="str">
        <f t="shared" si="41"/>
        <v/>
      </c>
      <c r="AO131" s="176"/>
      <c r="AP131" s="267" t="str">
        <f t="shared" si="35"/>
        <v/>
      </c>
      <c r="AQ131" s="267"/>
      <c r="AR131" s="267"/>
      <c r="AS131" s="267"/>
      <c r="AT131" s="267"/>
      <c r="AU131" s="267"/>
      <c r="AV131" s="265" t="str">
        <f t="shared" si="42"/>
        <v/>
      </c>
      <c r="AW131" s="266"/>
      <c r="AX131" s="267" t="str">
        <f t="shared" si="36"/>
        <v/>
      </c>
      <c r="AY131" s="267"/>
      <c r="AZ131" s="267"/>
      <c r="BA131" s="267"/>
      <c r="BB131" s="267"/>
      <c r="BC131" s="268"/>
      <c r="BD131" s="11"/>
      <c r="BF131" s="7" t="str">
        <f t="shared" si="37"/>
        <v/>
      </c>
      <c r="BJ131" s="45" t="str">
        <f t="shared" ca="1" si="38"/>
        <v>20/09/2021 08:00</v>
      </c>
      <c r="BK131" s="44" t="str">
        <f>IF($F131="", "", IFERROR(INDEX('Currency Market'!$BE$10:$BL$178, MATCH($BJ131, 'Currency Market'!$BB$10:$BB$178, 0), MATCH($F131, 'Currency Market'!$BE$9:$BL$9, 0)), ""))</f>
        <v/>
      </c>
      <c r="BL131" s="43" t="str">
        <f>IF($F131="", "", IFERROR(INDEX('Currency Market'!$BE$10:$BL$178, MATCH($BJ131, 'Currency Market'!$BB$10:$BB$178, 0), MATCH($N131, 'Currency Market'!$BE$9:$BL$9, 0)), ""))</f>
        <v/>
      </c>
      <c r="BN131" s="68" t="str">
        <f t="shared" si="43"/>
        <v/>
      </c>
      <c r="BO131" s="57" t="str">
        <f t="shared" si="49"/>
        <v/>
      </c>
      <c r="BP131" s="58" t="str">
        <f t="shared" si="49"/>
        <v/>
      </c>
      <c r="BQ131" s="58" t="str">
        <f t="shared" si="49"/>
        <v/>
      </c>
      <c r="BR131" s="58" t="str">
        <f t="shared" si="49"/>
        <v/>
      </c>
      <c r="BS131" s="58" t="str">
        <f t="shared" si="49"/>
        <v/>
      </c>
      <c r="BT131" s="58" t="str">
        <f t="shared" si="49"/>
        <v/>
      </c>
      <c r="BU131" s="58" t="str">
        <f t="shared" si="49"/>
        <v/>
      </c>
      <c r="BV131" s="59" t="str">
        <f t="shared" si="49"/>
        <v/>
      </c>
      <c r="BX131" s="7" t="str">
        <f ca="1">IFERROR(INDEX('Currency Market'!$BX$10:$BX$178, MATCH($BJ131, 'Currency Market'!$BB$10:$BB$178, 0)), "")</f>
        <v/>
      </c>
      <c r="BZ131" s="65" t="str">
        <f t="shared" si="44"/>
        <v/>
      </c>
    </row>
    <row r="132" spans="1:78" x14ac:dyDescent="0.55000000000000004">
      <c r="A132" s="11"/>
      <c r="B132" s="175" t="str">
        <f t="shared" si="33"/>
        <v/>
      </c>
      <c r="C132" s="176"/>
      <c r="D132" s="176"/>
      <c r="E132" s="176"/>
      <c r="F132" s="269"/>
      <c r="G132" s="270"/>
      <c r="H132" s="271"/>
      <c r="I132" s="271"/>
      <c r="J132" s="271"/>
      <c r="K132" s="271"/>
      <c r="L132" s="271"/>
      <c r="M132" s="271"/>
      <c r="N132" s="270"/>
      <c r="O132" s="270"/>
      <c r="P132" s="272" t="str">
        <f t="shared" si="39"/>
        <v/>
      </c>
      <c r="Q132" s="267"/>
      <c r="R132" s="267"/>
      <c r="S132" s="267"/>
      <c r="T132" s="267"/>
      <c r="U132" s="267"/>
      <c r="V132" s="267" t="str">
        <f t="shared" si="34"/>
        <v/>
      </c>
      <c r="W132" s="267"/>
      <c r="X132" s="267"/>
      <c r="Y132" s="267"/>
      <c r="Z132" s="267"/>
      <c r="AA132" s="267" t="str">
        <f t="shared" si="40"/>
        <v/>
      </c>
      <c r="AB132" s="267"/>
      <c r="AC132" s="267"/>
      <c r="AD132" s="267"/>
      <c r="AE132" s="267"/>
      <c r="AF132" s="267"/>
      <c r="AG132" s="269"/>
      <c r="AH132" s="270"/>
      <c r="AI132" s="270"/>
      <c r="AJ132" s="270"/>
      <c r="AK132" s="270"/>
      <c r="AL132" s="273"/>
      <c r="AM132" s="11"/>
      <c r="AN132" s="175" t="str">
        <f t="shared" si="41"/>
        <v/>
      </c>
      <c r="AO132" s="176"/>
      <c r="AP132" s="267" t="str">
        <f t="shared" si="35"/>
        <v/>
      </c>
      <c r="AQ132" s="267"/>
      <c r="AR132" s="267"/>
      <c r="AS132" s="267"/>
      <c r="AT132" s="267"/>
      <c r="AU132" s="267"/>
      <c r="AV132" s="265" t="str">
        <f t="shared" si="42"/>
        <v/>
      </c>
      <c r="AW132" s="266"/>
      <c r="AX132" s="267" t="str">
        <f t="shared" si="36"/>
        <v/>
      </c>
      <c r="AY132" s="267"/>
      <c r="AZ132" s="267"/>
      <c r="BA132" s="267"/>
      <c r="BB132" s="267"/>
      <c r="BC132" s="268"/>
      <c r="BD132" s="11"/>
      <c r="BF132" s="7" t="str">
        <f t="shared" si="37"/>
        <v/>
      </c>
      <c r="BJ132" s="45" t="str">
        <f t="shared" ca="1" si="38"/>
        <v>20/09/2021 08:00</v>
      </c>
      <c r="BK132" s="44" t="str">
        <f>IF($F132="", "", IFERROR(INDEX('Currency Market'!$BE$10:$BL$178, MATCH($BJ132, 'Currency Market'!$BB$10:$BB$178, 0), MATCH($F132, 'Currency Market'!$BE$9:$BL$9, 0)), ""))</f>
        <v/>
      </c>
      <c r="BL132" s="43" t="str">
        <f>IF($F132="", "", IFERROR(INDEX('Currency Market'!$BE$10:$BL$178, MATCH($BJ132, 'Currency Market'!$BB$10:$BB$178, 0), MATCH($N132, 'Currency Market'!$BE$9:$BL$9, 0)), ""))</f>
        <v/>
      </c>
      <c r="BN132" s="68" t="str">
        <f t="shared" si="43"/>
        <v/>
      </c>
      <c r="BO132" s="57" t="str">
        <f t="shared" si="49"/>
        <v/>
      </c>
      <c r="BP132" s="58" t="str">
        <f t="shared" si="49"/>
        <v/>
      </c>
      <c r="BQ132" s="58" t="str">
        <f t="shared" si="49"/>
        <v/>
      </c>
      <c r="BR132" s="58" t="str">
        <f t="shared" si="49"/>
        <v/>
      </c>
      <c r="BS132" s="58" t="str">
        <f t="shared" si="49"/>
        <v/>
      </c>
      <c r="BT132" s="58" t="str">
        <f t="shared" si="49"/>
        <v/>
      </c>
      <c r="BU132" s="58" t="str">
        <f t="shared" si="49"/>
        <v/>
      </c>
      <c r="BV132" s="59" t="str">
        <f t="shared" si="49"/>
        <v/>
      </c>
      <c r="BX132" s="7" t="str">
        <f ca="1">IFERROR(INDEX('Currency Market'!$BX$10:$BX$178, MATCH($BJ132, 'Currency Market'!$BB$10:$BB$178, 0)), "")</f>
        <v/>
      </c>
      <c r="BZ132" s="65" t="str">
        <f t="shared" si="44"/>
        <v/>
      </c>
    </row>
    <row r="133" spans="1:78" x14ac:dyDescent="0.55000000000000004">
      <c r="A133" s="11"/>
      <c r="B133" s="175" t="str">
        <f t="shared" si="33"/>
        <v/>
      </c>
      <c r="C133" s="176"/>
      <c r="D133" s="176"/>
      <c r="E133" s="176"/>
      <c r="F133" s="269"/>
      <c r="G133" s="270"/>
      <c r="H133" s="271"/>
      <c r="I133" s="271"/>
      <c r="J133" s="271"/>
      <c r="K133" s="271"/>
      <c r="L133" s="271"/>
      <c r="M133" s="271"/>
      <c r="N133" s="270"/>
      <c r="O133" s="270"/>
      <c r="P133" s="272" t="str">
        <f t="shared" si="39"/>
        <v/>
      </c>
      <c r="Q133" s="267"/>
      <c r="R133" s="267"/>
      <c r="S133" s="267"/>
      <c r="T133" s="267"/>
      <c r="U133" s="267"/>
      <c r="V133" s="267" t="str">
        <f t="shared" si="34"/>
        <v/>
      </c>
      <c r="W133" s="267"/>
      <c r="X133" s="267"/>
      <c r="Y133" s="267"/>
      <c r="Z133" s="267"/>
      <c r="AA133" s="267" t="str">
        <f t="shared" si="40"/>
        <v/>
      </c>
      <c r="AB133" s="267"/>
      <c r="AC133" s="267"/>
      <c r="AD133" s="267"/>
      <c r="AE133" s="267"/>
      <c r="AF133" s="267"/>
      <c r="AG133" s="269"/>
      <c r="AH133" s="270"/>
      <c r="AI133" s="270"/>
      <c r="AJ133" s="270"/>
      <c r="AK133" s="270"/>
      <c r="AL133" s="273"/>
      <c r="AM133" s="11"/>
      <c r="AN133" s="175" t="str">
        <f t="shared" si="41"/>
        <v/>
      </c>
      <c r="AO133" s="176"/>
      <c r="AP133" s="267" t="str">
        <f t="shared" si="35"/>
        <v/>
      </c>
      <c r="AQ133" s="267"/>
      <c r="AR133" s="267"/>
      <c r="AS133" s="267"/>
      <c r="AT133" s="267"/>
      <c r="AU133" s="267"/>
      <c r="AV133" s="265" t="str">
        <f t="shared" si="42"/>
        <v/>
      </c>
      <c r="AW133" s="266"/>
      <c r="AX133" s="267" t="str">
        <f t="shared" si="36"/>
        <v/>
      </c>
      <c r="AY133" s="267"/>
      <c r="AZ133" s="267"/>
      <c r="BA133" s="267"/>
      <c r="BB133" s="267"/>
      <c r="BC133" s="268"/>
      <c r="BD133" s="11"/>
      <c r="BF133" s="7" t="str">
        <f t="shared" si="37"/>
        <v/>
      </c>
      <c r="BJ133" s="45" t="str">
        <f t="shared" ca="1" si="38"/>
        <v>20/09/2021 08:00</v>
      </c>
      <c r="BK133" s="44" t="str">
        <f>IF($F133="", "", IFERROR(INDEX('Currency Market'!$BE$10:$BL$178, MATCH($BJ133, 'Currency Market'!$BB$10:$BB$178, 0), MATCH($F133, 'Currency Market'!$BE$9:$BL$9, 0)), ""))</f>
        <v/>
      </c>
      <c r="BL133" s="43" t="str">
        <f>IF($F133="", "", IFERROR(INDEX('Currency Market'!$BE$10:$BL$178, MATCH($BJ133, 'Currency Market'!$BB$10:$BB$178, 0), MATCH($N133, 'Currency Market'!$BE$9:$BL$9, 0)), ""))</f>
        <v/>
      </c>
      <c r="BN133" s="68" t="str">
        <f t="shared" si="43"/>
        <v/>
      </c>
      <c r="BO133" s="57" t="str">
        <f t="shared" ref="BO133:BV142" si="50">IF($B133=$BF$4, IF($F133=BO$2, $H133*-1, IF($N133=BO$2, $AA133, "")), "")</f>
        <v/>
      </c>
      <c r="BP133" s="58" t="str">
        <f t="shared" si="50"/>
        <v/>
      </c>
      <c r="BQ133" s="58" t="str">
        <f t="shared" si="50"/>
        <v/>
      </c>
      <c r="BR133" s="58" t="str">
        <f t="shared" si="50"/>
        <v/>
      </c>
      <c r="BS133" s="58" t="str">
        <f t="shared" si="50"/>
        <v/>
      </c>
      <c r="BT133" s="58" t="str">
        <f t="shared" si="50"/>
        <v/>
      </c>
      <c r="BU133" s="58" t="str">
        <f t="shared" si="50"/>
        <v/>
      </c>
      <c r="BV133" s="59" t="str">
        <f t="shared" si="50"/>
        <v/>
      </c>
      <c r="BX133" s="7" t="str">
        <f ca="1">IFERROR(INDEX('Currency Market'!$BX$10:$BX$178, MATCH($BJ133, 'Currency Market'!$BB$10:$BB$178, 0)), "")</f>
        <v/>
      </c>
      <c r="BZ133" s="65" t="str">
        <f t="shared" si="44"/>
        <v/>
      </c>
    </row>
    <row r="134" spans="1:78" x14ac:dyDescent="0.55000000000000004">
      <c r="A134" s="11"/>
      <c r="B134" s="175" t="str">
        <f t="shared" si="33"/>
        <v/>
      </c>
      <c r="C134" s="176"/>
      <c r="D134" s="176"/>
      <c r="E134" s="176"/>
      <c r="F134" s="269"/>
      <c r="G134" s="270"/>
      <c r="H134" s="271"/>
      <c r="I134" s="271"/>
      <c r="J134" s="271"/>
      <c r="K134" s="271"/>
      <c r="L134" s="271"/>
      <c r="M134" s="271"/>
      <c r="N134" s="270"/>
      <c r="O134" s="270"/>
      <c r="P134" s="272" t="str">
        <f t="shared" si="39"/>
        <v/>
      </c>
      <c r="Q134" s="267"/>
      <c r="R134" s="267"/>
      <c r="S134" s="267"/>
      <c r="T134" s="267"/>
      <c r="U134" s="267"/>
      <c r="V134" s="267" t="str">
        <f t="shared" si="34"/>
        <v/>
      </c>
      <c r="W134" s="267"/>
      <c r="X134" s="267"/>
      <c r="Y134" s="267"/>
      <c r="Z134" s="267"/>
      <c r="AA134" s="267" t="str">
        <f t="shared" si="40"/>
        <v/>
      </c>
      <c r="AB134" s="267"/>
      <c r="AC134" s="267"/>
      <c r="AD134" s="267"/>
      <c r="AE134" s="267"/>
      <c r="AF134" s="267"/>
      <c r="AG134" s="269"/>
      <c r="AH134" s="270"/>
      <c r="AI134" s="270"/>
      <c r="AJ134" s="270"/>
      <c r="AK134" s="270"/>
      <c r="AL134" s="273"/>
      <c r="AM134" s="11"/>
      <c r="AN134" s="175" t="str">
        <f t="shared" si="41"/>
        <v/>
      </c>
      <c r="AO134" s="176"/>
      <c r="AP134" s="267" t="str">
        <f t="shared" si="35"/>
        <v/>
      </c>
      <c r="AQ134" s="267"/>
      <c r="AR134" s="267"/>
      <c r="AS134" s="267"/>
      <c r="AT134" s="267"/>
      <c r="AU134" s="267"/>
      <c r="AV134" s="265" t="str">
        <f t="shared" si="42"/>
        <v/>
      </c>
      <c r="AW134" s="266"/>
      <c r="AX134" s="267" t="str">
        <f t="shared" si="36"/>
        <v/>
      </c>
      <c r="AY134" s="267"/>
      <c r="AZ134" s="267"/>
      <c r="BA134" s="267"/>
      <c r="BB134" s="267"/>
      <c r="BC134" s="268"/>
      <c r="BD134" s="11"/>
      <c r="BF134" s="7" t="str">
        <f t="shared" si="37"/>
        <v/>
      </c>
      <c r="BJ134" s="45" t="str">
        <f t="shared" ca="1" si="38"/>
        <v>20/09/2021 08:00</v>
      </c>
      <c r="BK134" s="44" t="str">
        <f>IF($F134="", "", IFERROR(INDEX('Currency Market'!$BE$10:$BL$178, MATCH($BJ134, 'Currency Market'!$BB$10:$BB$178, 0), MATCH($F134, 'Currency Market'!$BE$9:$BL$9, 0)), ""))</f>
        <v/>
      </c>
      <c r="BL134" s="43" t="str">
        <f>IF($F134="", "", IFERROR(INDEX('Currency Market'!$BE$10:$BL$178, MATCH($BJ134, 'Currency Market'!$BB$10:$BB$178, 0), MATCH($N134, 'Currency Market'!$BE$9:$BL$9, 0)), ""))</f>
        <v/>
      </c>
      <c r="BN134" s="68" t="str">
        <f t="shared" si="43"/>
        <v/>
      </c>
      <c r="BO134" s="57" t="str">
        <f t="shared" si="50"/>
        <v/>
      </c>
      <c r="BP134" s="58" t="str">
        <f t="shared" si="50"/>
        <v/>
      </c>
      <c r="BQ134" s="58" t="str">
        <f t="shared" si="50"/>
        <v/>
      </c>
      <c r="BR134" s="58" t="str">
        <f t="shared" si="50"/>
        <v/>
      </c>
      <c r="BS134" s="58" t="str">
        <f t="shared" si="50"/>
        <v/>
      </c>
      <c r="BT134" s="58" t="str">
        <f t="shared" si="50"/>
        <v/>
      </c>
      <c r="BU134" s="58" t="str">
        <f t="shared" si="50"/>
        <v/>
      </c>
      <c r="BV134" s="59" t="str">
        <f t="shared" si="50"/>
        <v/>
      </c>
      <c r="BX134" s="7" t="str">
        <f ca="1">IFERROR(INDEX('Currency Market'!$BX$10:$BX$178, MATCH($BJ134, 'Currency Market'!$BB$10:$BB$178, 0)), "")</f>
        <v/>
      </c>
      <c r="BZ134" s="65" t="str">
        <f t="shared" si="44"/>
        <v/>
      </c>
    </row>
    <row r="135" spans="1:78" x14ac:dyDescent="0.55000000000000004">
      <c r="A135" s="11"/>
      <c r="B135" s="175" t="str">
        <f t="shared" si="33"/>
        <v/>
      </c>
      <c r="C135" s="176"/>
      <c r="D135" s="176"/>
      <c r="E135" s="176"/>
      <c r="F135" s="269"/>
      <c r="G135" s="270"/>
      <c r="H135" s="271"/>
      <c r="I135" s="271"/>
      <c r="J135" s="271"/>
      <c r="K135" s="271"/>
      <c r="L135" s="271"/>
      <c r="M135" s="271"/>
      <c r="N135" s="270"/>
      <c r="O135" s="270"/>
      <c r="P135" s="272" t="str">
        <f t="shared" si="39"/>
        <v/>
      </c>
      <c r="Q135" s="267"/>
      <c r="R135" s="267"/>
      <c r="S135" s="267"/>
      <c r="T135" s="267"/>
      <c r="U135" s="267"/>
      <c r="V135" s="267" t="str">
        <f t="shared" si="34"/>
        <v/>
      </c>
      <c r="W135" s="267"/>
      <c r="X135" s="267"/>
      <c r="Y135" s="267"/>
      <c r="Z135" s="267"/>
      <c r="AA135" s="267" t="str">
        <f t="shared" si="40"/>
        <v/>
      </c>
      <c r="AB135" s="267"/>
      <c r="AC135" s="267"/>
      <c r="AD135" s="267"/>
      <c r="AE135" s="267"/>
      <c r="AF135" s="267"/>
      <c r="AG135" s="269"/>
      <c r="AH135" s="270"/>
      <c r="AI135" s="270"/>
      <c r="AJ135" s="270"/>
      <c r="AK135" s="270"/>
      <c r="AL135" s="273"/>
      <c r="AM135" s="11"/>
      <c r="AN135" s="175" t="str">
        <f t="shared" si="41"/>
        <v/>
      </c>
      <c r="AO135" s="176"/>
      <c r="AP135" s="267" t="str">
        <f t="shared" si="35"/>
        <v/>
      </c>
      <c r="AQ135" s="267"/>
      <c r="AR135" s="267"/>
      <c r="AS135" s="267"/>
      <c r="AT135" s="267"/>
      <c r="AU135" s="267"/>
      <c r="AV135" s="265" t="str">
        <f t="shared" si="42"/>
        <v/>
      </c>
      <c r="AW135" s="266"/>
      <c r="AX135" s="267" t="str">
        <f t="shared" si="36"/>
        <v/>
      </c>
      <c r="AY135" s="267"/>
      <c r="AZ135" s="267"/>
      <c r="BA135" s="267"/>
      <c r="BB135" s="267"/>
      <c r="BC135" s="268"/>
      <c r="BD135" s="11"/>
      <c r="BF135" s="7" t="str">
        <f t="shared" si="37"/>
        <v/>
      </c>
      <c r="BJ135" s="45" t="str">
        <f t="shared" ca="1" si="38"/>
        <v>20/09/2021 08:00</v>
      </c>
      <c r="BK135" s="44" t="str">
        <f>IF($F135="", "", IFERROR(INDEX('Currency Market'!$BE$10:$BL$178, MATCH($BJ135, 'Currency Market'!$BB$10:$BB$178, 0), MATCH($F135, 'Currency Market'!$BE$9:$BL$9, 0)), ""))</f>
        <v/>
      </c>
      <c r="BL135" s="43" t="str">
        <f>IF($F135="", "", IFERROR(INDEX('Currency Market'!$BE$10:$BL$178, MATCH($BJ135, 'Currency Market'!$BB$10:$BB$178, 0), MATCH($N135, 'Currency Market'!$BE$9:$BL$9, 0)), ""))</f>
        <v/>
      </c>
      <c r="BN135" s="68" t="str">
        <f t="shared" si="43"/>
        <v/>
      </c>
      <c r="BO135" s="57" t="str">
        <f t="shared" si="50"/>
        <v/>
      </c>
      <c r="BP135" s="58" t="str">
        <f t="shared" si="50"/>
        <v/>
      </c>
      <c r="BQ135" s="58" t="str">
        <f t="shared" si="50"/>
        <v/>
      </c>
      <c r="BR135" s="58" t="str">
        <f t="shared" si="50"/>
        <v/>
      </c>
      <c r="BS135" s="58" t="str">
        <f t="shared" si="50"/>
        <v/>
      </c>
      <c r="BT135" s="58" t="str">
        <f t="shared" si="50"/>
        <v/>
      </c>
      <c r="BU135" s="58" t="str">
        <f t="shared" si="50"/>
        <v/>
      </c>
      <c r="BV135" s="59" t="str">
        <f t="shared" si="50"/>
        <v/>
      </c>
      <c r="BX135" s="7" t="str">
        <f ca="1">IFERROR(INDEX('Currency Market'!$BX$10:$BX$178, MATCH($BJ135, 'Currency Market'!$BB$10:$BB$178, 0)), "")</f>
        <v/>
      </c>
      <c r="BZ135" s="65" t="str">
        <f t="shared" si="44"/>
        <v/>
      </c>
    </row>
    <row r="136" spans="1:78" x14ac:dyDescent="0.55000000000000004">
      <c r="A136" s="11"/>
      <c r="B136" s="175" t="str">
        <f t="shared" si="33"/>
        <v/>
      </c>
      <c r="C136" s="176"/>
      <c r="D136" s="176"/>
      <c r="E136" s="176"/>
      <c r="F136" s="269"/>
      <c r="G136" s="270"/>
      <c r="H136" s="271"/>
      <c r="I136" s="271"/>
      <c r="J136" s="271"/>
      <c r="K136" s="271"/>
      <c r="L136" s="271"/>
      <c r="M136" s="271"/>
      <c r="N136" s="270"/>
      <c r="O136" s="270"/>
      <c r="P136" s="272" t="str">
        <f t="shared" si="39"/>
        <v/>
      </c>
      <c r="Q136" s="267"/>
      <c r="R136" s="267"/>
      <c r="S136" s="267"/>
      <c r="T136" s="267"/>
      <c r="U136" s="267"/>
      <c r="V136" s="267" t="str">
        <f t="shared" si="34"/>
        <v/>
      </c>
      <c r="W136" s="267"/>
      <c r="X136" s="267"/>
      <c r="Y136" s="267"/>
      <c r="Z136" s="267"/>
      <c r="AA136" s="267" t="str">
        <f t="shared" si="40"/>
        <v/>
      </c>
      <c r="AB136" s="267"/>
      <c r="AC136" s="267"/>
      <c r="AD136" s="267"/>
      <c r="AE136" s="267"/>
      <c r="AF136" s="267"/>
      <c r="AG136" s="269"/>
      <c r="AH136" s="270"/>
      <c r="AI136" s="270"/>
      <c r="AJ136" s="270"/>
      <c r="AK136" s="270"/>
      <c r="AL136" s="273"/>
      <c r="AM136" s="11"/>
      <c r="AN136" s="175" t="str">
        <f t="shared" si="41"/>
        <v/>
      </c>
      <c r="AO136" s="176"/>
      <c r="AP136" s="267" t="str">
        <f t="shared" si="35"/>
        <v/>
      </c>
      <c r="AQ136" s="267"/>
      <c r="AR136" s="267"/>
      <c r="AS136" s="267"/>
      <c r="AT136" s="267"/>
      <c r="AU136" s="267"/>
      <c r="AV136" s="265" t="str">
        <f t="shared" si="42"/>
        <v/>
      </c>
      <c r="AW136" s="266"/>
      <c r="AX136" s="267" t="str">
        <f t="shared" si="36"/>
        <v/>
      </c>
      <c r="AY136" s="267"/>
      <c r="AZ136" s="267"/>
      <c r="BA136" s="267"/>
      <c r="BB136" s="267"/>
      <c r="BC136" s="268"/>
      <c r="BD136" s="11"/>
      <c r="BF136" s="7" t="str">
        <f t="shared" si="37"/>
        <v/>
      </c>
      <c r="BJ136" s="45" t="str">
        <f t="shared" ca="1" si="38"/>
        <v>20/09/2021 08:00</v>
      </c>
      <c r="BK136" s="44" t="str">
        <f>IF($F136="", "", IFERROR(INDEX('Currency Market'!$BE$10:$BL$178, MATCH($BJ136, 'Currency Market'!$BB$10:$BB$178, 0), MATCH($F136, 'Currency Market'!$BE$9:$BL$9, 0)), ""))</f>
        <v/>
      </c>
      <c r="BL136" s="43" t="str">
        <f>IF($F136="", "", IFERROR(INDEX('Currency Market'!$BE$10:$BL$178, MATCH($BJ136, 'Currency Market'!$BB$10:$BB$178, 0), MATCH($N136, 'Currency Market'!$BE$9:$BL$9, 0)), ""))</f>
        <v/>
      </c>
      <c r="BN136" s="68" t="str">
        <f t="shared" si="43"/>
        <v/>
      </c>
      <c r="BO136" s="57" t="str">
        <f t="shared" si="50"/>
        <v/>
      </c>
      <c r="BP136" s="58" t="str">
        <f t="shared" si="50"/>
        <v/>
      </c>
      <c r="BQ136" s="58" t="str">
        <f t="shared" si="50"/>
        <v/>
      </c>
      <c r="BR136" s="58" t="str">
        <f t="shared" si="50"/>
        <v/>
      </c>
      <c r="BS136" s="58" t="str">
        <f t="shared" si="50"/>
        <v/>
      </c>
      <c r="BT136" s="58" t="str">
        <f t="shared" si="50"/>
        <v/>
      </c>
      <c r="BU136" s="58" t="str">
        <f t="shared" si="50"/>
        <v/>
      </c>
      <c r="BV136" s="59" t="str">
        <f t="shared" si="50"/>
        <v/>
      </c>
      <c r="BX136" s="7" t="str">
        <f ca="1">IFERROR(INDEX('Currency Market'!$BX$10:$BX$178, MATCH($BJ136, 'Currency Market'!$BB$10:$BB$178, 0)), "")</f>
        <v/>
      </c>
      <c r="BZ136" s="65" t="str">
        <f t="shared" si="44"/>
        <v/>
      </c>
    </row>
    <row r="137" spans="1:78" x14ac:dyDescent="0.55000000000000004">
      <c r="A137" s="11"/>
      <c r="B137" s="175" t="str">
        <f t="shared" si="33"/>
        <v/>
      </c>
      <c r="C137" s="176"/>
      <c r="D137" s="176"/>
      <c r="E137" s="176"/>
      <c r="F137" s="269"/>
      <c r="G137" s="270"/>
      <c r="H137" s="271"/>
      <c r="I137" s="271"/>
      <c r="J137" s="271"/>
      <c r="K137" s="271"/>
      <c r="L137" s="271"/>
      <c r="M137" s="271"/>
      <c r="N137" s="270"/>
      <c r="O137" s="270"/>
      <c r="P137" s="272" t="str">
        <f t="shared" si="39"/>
        <v/>
      </c>
      <c r="Q137" s="267"/>
      <c r="R137" s="267"/>
      <c r="S137" s="267"/>
      <c r="T137" s="267"/>
      <c r="U137" s="267"/>
      <c r="V137" s="267" t="str">
        <f t="shared" si="34"/>
        <v/>
      </c>
      <c r="W137" s="267"/>
      <c r="X137" s="267"/>
      <c r="Y137" s="267"/>
      <c r="Z137" s="267"/>
      <c r="AA137" s="267" t="str">
        <f t="shared" si="40"/>
        <v/>
      </c>
      <c r="AB137" s="267"/>
      <c r="AC137" s="267"/>
      <c r="AD137" s="267"/>
      <c r="AE137" s="267"/>
      <c r="AF137" s="267"/>
      <c r="AG137" s="269"/>
      <c r="AH137" s="270"/>
      <c r="AI137" s="270"/>
      <c r="AJ137" s="270"/>
      <c r="AK137" s="270"/>
      <c r="AL137" s="273"/>
      <c r="AM137" s="11"/>
      <c r="AN137" s="175" t="str">
        <f t="shared" si="41"/>
        <v/>
      </c>
      <c r="AO137" s="176"/>
      <c r="AP137" s="267" t="str">
        <f t="shared" si="35"/>
        <v/>
      </c>
      <c r="AQ137" s="267"/>
      <c r="AR137" s="267"/>
      <c r="AS137" s="267"/>
      <c r="AT137" s="267"/>
      <c r="AU137" s="267"/>
      <c r="AV137" s="265" t="str">
        <f t="shared" si="42"/>
        <v/>
      </c>
      <c r="AW137" s="266"/>
      <c r="AX137" s="267" t="str">
        <f t="shared" si="36"/>
        <v/>
      </c>
      <c r="AY137" s="267"/>
      <c r="AZ137" s="267"/>
      <c r="BA137" s="267"/>
      <c r="BB137" s="267"/>
      <c r="BC137" s="268"/>
      <c r="BD137" s="11"/>
      <c r="BF137" s="7" t="str">
        <f t="shared" si="37"/>
        <v/>
      </c>
      <c r="BJ137" s="45" t="str">
        <f t="shared" ca="1" si="38"/>
        <v>20/09/2021 08:00</v>
      </c>
      <c r="BK137" s="44" t="str">
        <f>IF($F137="", "", IFERROR(INDEX('Currency Market'!$BE$10:$BL$178, MATCH($BJ137, 'Currency Market'!$BB$10:$BB$178, 0), MATCH($F137, 'Currency Market'!$BE$9:$BL$9, 0)), ""))</f>
        <v/>
      </c>
      <c r="BL137" s="43" t="str">
        <f>IF($F137="", "", IFERROR(INDEX('Currency Market'!$BE$10:$BL$178, MATCH($BJ137, 'Currency Market'!$BB$10:$BB$178, 0), MATCH($N137, 'Currency Market'!$BE$9:$BL$9, 0)), ""))</f>
        <v/>
      </c>
      <c r="BN137" s="68" t="str">
        <f t="shared" si="43"/>
        <v/>
      </c>
      <c r="BO137" s="57" t="str">
        <f t="shared" si="50"/>
        <v/>
      </c>
      <c r="BP137" s="58" t="str">
        <f t="shared" si="50"/>
        <v/>
      </c>
      <c r="BQ137" s="58" t="str">
        <f t="shared" si="50"/>
        <v/>
      </c>
      <c r="BR137" s="58" t="str">
        <f t="shared" si="50"/>
        <v/>
      </c>
      <c r="BS137" s="58" t="str">
        <f t="shared" si="50"/>
        <v/>
      </c>
      <c r="BT137" s="58" t="str">
        <f t="shared" si="50"/>
        <v/>
      </c>
      <c r="BU137" s="58" t="str">
        <f t="shared" si="50"/>
        <v/>
      </c>
      <c r="BV137" s="59" t="str">
        <f t="shared" si="50"/>
        <v/>
      </c>
      <c r="BX137" s="7" t="str">
        <f ca="1">IFERROR(INDEX('Currency Market'!$BX$10:$BX$178, MATCH($BJ137, 'Currency Market'!$BB$10:$BB$178, 0)), "")</f>
        <v/>
      </c>
      <c r="BZ137" s="65" t="str">
        <f t="shared" si="44"/>
        <v/>
      </c>
    </row>
    <row r="138" spans="1:78" x14ac:dyDescent="0.55000000000000004">
      <c r="A138" s="11"/>
      <c r="B138" s="175" t="str">
        <f t="shared" si="33"/>
        <v/>
      </c>
      <c r="C138" s="176"/>
      <c r="D138" s="176"/>
      <c r="E138" s="176"/>
      <c r="F138" s="269"/>
      <c r="G138" s="270"/>
      <c r="H138" s="271"/>
      <c r="I138" s="271"/>
      <c r="J138" s="271"/>
      <c r="K138" s="271"/>
      <c r="L138" s="271"/>
      <c r="M138" s="271"/>
      <c r="N138" s="270"/>
      <c r="O138" s="270"/>
      <c r="P138" s="272" t="str">
        <f t="shared" si="39"/>
        <v/>
      </c>
      <c r="Q138" s="267"/>
      <c r="R138" s="267"/>
      <c r="S138" s="267"/>
      <c r="T138" s="267"/>
      <c r="U138" s="267"/>
      <c r="V138" s="267" t="str">
        <f t="shared" si="34"/>
        <v/>
      </c>
      <c r="W138" s="267"/>
      <c r="X138" s="267"/>
      <c r="Y138" s="267"/>
      <c r="Z138" s="267"/>
      <c r="AA138" s="267" t="str">
        <f t="shared" si="40"/>
        <v/>
      </c>
      <c r="AB138" s="267"/>
      <c r="AC138" s="267"/>
      <c r="AD138" s="267"/>
      <c r="AE138" s="267"/>
      <c r="AF138" s="267"/>
      <c r="AG138" s="269"/>
      <c r="AH138" s="270"/>
      <c r="AI138" s="270"/>
      <c r="AJ138" s="270"/>
      <c r="AK138" s="270"/>
      <c r="AL138" s="273"/>
      <c r="AM138" s="11"/>
      <c r="AN138" s="175" t="str">
        <f t="shared" si="41"/>
        <v/>
      </c>
      <c r="AO138" s="176"/>
      <c r="AP138" s="267" t="str">
        <f t="shared" si="35"/>
        <v/>
      </c>
      <c r="AQ138" s="267"/>
      <c r="AR138" s="267"/>
      <c r="AS138" s="267"/>
      <c r="AT138" s="267"/>
      <c r="AU138" s="267"/>
      <c r="AV138" s="265" t="str">
        <f t="shared" si="42"/>
        <v/>
      </c>
      <c r="AW138" s="266"/>
      <c r="AX138" s="267" t="str">
        <f t="shared" si="36"/>
        <v/>
      </c>
      <c r="AY138" s="267"/>
      <c r="AZ138" s="267"/>
      <c r="BA138" s="267"/>
      <c r="BB138" s="267"/>
      <c r="BC138" s="268"/>
      <c r="BD138" s="11"/>
      <c r="BF138" s="7" t="str">
        <f t="shared" si="37"/>
        <v/>
      </c>
      <c r="BJ138" s="45" t="str">
        <f t="shared" ca="1" si="38"/>
        <v>20/09/2021 08:00</v>
      </c>
      <c r="BK138" s="44" t="str">
        <f>IF($F138="", "", IFERROR(INDEX('Currency Market'!$BE$10:$BL$178, MATCH($BJ138, 'Currency Market'!$BB$10:$BB$178, 0), MATCH($F138, 'Currency Market'!$BE$9:$BL$9, 0)), ""))</f>
        <v/>
      </c>
      <c r="BL138" s="43" t="str">
        <f>IF($F138="", "", IFERROR(INDEX('Currency Market'!$BE$10:$BL$178, MATCH($BJ138, 'Currency Market'!$BB$10:$BB$178, 0), MATCH($N138, 'Currency Market'!$BE$9:$BL$9, 0)), ""))</f>
        <v/>
      </c>
      <c r="BN138" s="68" t="str">
        <f t="shared" si="43"/>
        <v/>
      </c>
      <c r="BO138" s="57" t="str">
        <f t="shared" si="50"/>
        <v/>
      </c>
      <c r="BP138" s="58" t="str">
        <f t="shared" si="50"/>
        <v/>
      </c>
      <c r="BQ138" s="58" t="str">
        <f t="shared" si="50"/>
        <v/>
      </c>
      <c r="BR138" s="58" t="str">
        <f t="shared" si="50"/>
        <v/>
      </c>
      <c r="BS138" s="58" t="str">
        <f t="shared" si="50"/>
        <v/>
      </c>
      <c r="BT138" s="58" t="str">
        <f t="shared" si="50"/>
        <v/>
      </c>
      <c r="BU138" s="58" t="str">
        <f t="shared" si="50"/>
        <v/>
      </c>
      <c r="BV138" s="59" t="str">
        <f t="shared" si="50"/>
        <v/>
      </c>
      <c r="BX138" s="7" t="str">
        <f ca="1">IFERROR(INDEX('Currency Market'!$BX$10:$BX$178, MATCH($BJ138, 'Currency Market'!$BB$10:$BB$178, 0)), "")</f>
        <v/>
      </c>
      <c r="BZ138" s="65" t="str">
        <f t="shared" si="44"/>
        <v/>
      </c>
    </row>
    <row r="139" spans="1:78" x14ac:dyDescent="0.55000000000000004">
      <c r="A139" s="11"/>
      <c r="B139" s="175" t="str">
        <f t="shared" si="33"/>
        <v/>
      </c>
      <c r="C139" s="176"/>
      <c r="D139" s="176"/>
      <c r="E139" s="176"/>
      <c r="F139" s="269"/>
      <c r="G139" s="270"/>
      <c r="H139" s="271"/>
      <c r="I139" s="271"/>
      <c r="J139" s="271"/>
      <c r="K139" s="271"/>
      <c r="L139" s="271"/>
      <c r="M139" s="271"/>
      <c r="N139" s="270"/>
      <c r="O139" s="270"/>
      <c r="P139" s="272" t="str">
        <f t="shared" si="39"/>
        <v/>
      </c>
      <c r="Q139" s="267"/>
      <c r="R139" s="267"/>
      <c r="S139" s="267"/>
      <c r="T139" s="267"/>
      <c r="U139" s="267"/>
      <c r="V139" s="267" t="str">
        <f t="shared" si="34"/>
        <v/>
      </c>
      <c r="W139" s="267"/>
      <c r="X139" s="267"/>
      <c r="Y139" s="267"/>
      <c r="Z139" s="267"/>
      <c r="AA139" s="267" t="str">
        <f t="shared" si="40"/>
        <v/>
      </c>
      <c r="AB139" s="267"/>
      <c r="AC139" s="267"/>
      <c r="AD139" s="267"/>
      <c r="AE139" s="267"/>
      <c r="AF139" s="267"/>
      <c r="AG139" s="269"/>
      <c r="AH139" s="270"/>
      <c r="AI139" s="270"/>
      <c r="AJ139" s="270"/>
      <c r="AK139" s="270"/>
      <c r="AL139" s="273"/>
      <c r="AM139" s="11"/>
      <c r="AN139" s="175" t="str">
        <f t="shared" si="41"/>
        <v/>
      </c>
      <c r="AO139" s="176"/>
      <c r="AP139" s="267" t="str">
        <f t="shared" si="35"/>
        <v/>
      </c>
      <c r="AQ139" s="267"/>
      <c r="AR139" s="267"/>
      <c r="AS139" s="267"/>
      <c r="AT139" s="267"/>
      <c r="AU139" s="267"/>
      <c r="AV139" s="265" t="str">
        <f t="shared" si="42"/>
        <v/>
      </c>
      <c r="AW139" s="266"/>
      <c r="AX139" s="267" t="str">
        <f t="shared" si="36"/>
        <v/>
      </c>
      <c r="AY139" s="267"/>
      <c r="AZ139" s="267"/>
      <c r="BA139" s="267"/>
      <c r="BB139" s="267"/>
      <c r="BC139" s="268"/>
      <c r="BD139" s="11"/>
      <c r="BF139" s="7" t="str">
        <f t="shared" si="37"/>
        <v/>
      </c>
      <c r="BJ139" s="45" t="str">
        <f t="shared" ca="1" si="38"/>
        <v>20/09/2021 08:00</v>
      </c>
      <c r="BK139" s="44" t="str">
        <f>IF($F139="", "", IFERROR(INDEX('Currency Market'!$BE$10:$BL$178, MATCH($BJ139, 'Currency Market'!$BB$10:$BB$178, 0), MATCH($F139, 'Currency Market'!$BE$9:$BL$9, 0)), ""))</f>
        <v/>
      </c>
      <c r="BL139" s="43" t="str">
        <f>IF($F139="", "", IFERROR(INDEX('Currency Market'!$BE$10:$BL$178, MATCH($BJ139, 'Currency Market'!$BB$10:$BB$178, 0), MATCH($N139, 'Currency Market'!$BE$9:$BL$9, 0)), ""))</f>
        <v/>
      </c>
      <c r="BN139" s="68" t="str">
        <f t="shared" si="43"/>
        <v/>
      </c>
      <c r="BO139" s="57" t="str">
        <f t="shared" si="50"/>
        <v/>
      </c>
      <c r="BP139" s="58" t="str">
        <f t="shared" si="50"/>
        <v/>
      </c>
      <c r="BQ139" s="58" t="str">
        <f t="shared" si="50"/>
        <v/>
      </c>
      <c r="BR139" s="58" t="str">
        <f t="shared" si="50"/>
        <v/>
      </c>
      <c r="BS139" s="58" t="str">
        <f t="shared" si="50"/>
        <v/>
      </c>
      <c r="BT139" s="58" t="str">
        <f t="shared" si="50"/>
        <v/>
      </c>
      <c r="BU139" s="58" t="str">
        <f t="shared" si="50"/>
        <v/>
      </c>
      <c r="BV139" s="59" t="str">
        <f t="shared" si="50"/>
        <v/>
      </c>
      <c r="BX139" s="7" t="str">
        <f ca="1">IFERROR(INDEX('Currency Market'!$BX$10:$BX$178, MATCH($BJ139, 'Currency Market'!$BB$10:$BB$178, 0)), "")</f>
        <v/>
      </c>
      <c r="BZ139" s="65" t="str">
        <f t="shared" si="44"/>
        <v/>
      </c>
    </row>
    <row r="140" spans="1:78" x14ac:dyDescent="0.55000000000000004">
      <c r="A140" s="11"/>
      <c r="B140" s="175" t="str">
        <f t="shared" si="33"/>
        <v/>
      </c>
      <c r="C140" s="176"/>
      <c r="D140" s="176"/>
      <c r="E140" s="176"/>
      <c r="F140" s="269"/>
      <c r="G140" s="270"/>
      <c r="H140" s="271"/>
      <c r="I140" s="271"/>
      <c r="J140" s="271"/>
      <c r="K140" s="271"/>
      <c r="L140" s="271"/>
      <c r="M140" s="271"/>
      <c r="N140" s="270"/>
      <c r="O140" s="270"/>
      <c r="P140" s="272" t="str">
        <f t="shared" si="39"/>
        <v/>
      </c>
      <c r="Q140" s="267"/>
      <c r="R140" s="267"/>
      <c r="S140" s="267"/>
      <c r="T140" s="267"/>
      <c r="U140" s="267"/>
      <c r="V140" s="267" t="str">
        <f t="shared" si="34"/>
        <v/>
      </c>
      <c r="W140" s="267"/>
      <c r="X140" s="267"/>
      <c r="Y140" s="267"/>
      <c r="Z140" s="267"/>
      <c r="AA140" s="267" t="str">
        <f t="shared" si="40"/>
        <v/>
      </c>
      <c r="AB140" s="267"/>
      <c r="AC140" s="267"/>
      <c r="AD140" s="267"/>
      <c r="AE140" s="267"/>
      <c r="AF140" s="267"/>
      <c r="AG140" s="269"/>
      <c r="AH140" s="270"/>
      <c r="AI140" s="270"/>
      <c r="AJ140" s="270"/>
      <c r="AK140" s="270"/>
      <c r="AL140" s="273"/>
      <c r="AM140" s="11"/>
      <c r="AN140" s="175" t="str">
        <f t="shared" si="41"/>
        <v/>
      </c>
      <c r="AO140" s="176"/>
      <c r="AP140" s="267" t="str">
        <f t="shared" si="35"/>
        <v/>
      </c>
      <c r="AQ140" s="267"/>
      <c r="AR140" s="267"/>
      <c r="AS140" s="267"/>
      <c r="AT140" s="267"/>
      <c r="AU140" s="267"/>
      <c r="AV140" s="265" t="str">
        <f t="shared" si="42"/>
        <v/>
      </c>
      <c r="AW140" s="266"/>
      <c r="AX140" s="267" t="str">
        <f t="shared" si="36"/>
        <v/>
      </c>
      <c r="AY140" s="267"/>
      <c r="AZ140" s="267"/>
      <c r="BA140" s="267"/>
      <c r="BB140" s="267"/>
      <c r="BC140" s="268"/>
      <c r="BD140" s="11"/>
      <c r="BF140" s="7" t="str">
        <f t="shared" si="37"/>
        <v/>
      </c>
      <c r="BJ140" s="45" t="str">
        <f t="shared" ca="1" si="38"/>
        <v>20/09/2021 08:00</v>
      </c>
      <c r="BK140" s="44" t="str">
        <f>IF($F140="", "", IFERROR(INDEX('Currency Market'!$BE$10:$BL$178, MATCH($BJ140, 'Currency Market'!$BB$10:$BB$178, 0), MATCH($F140, 'Currency Market'!$BE$9:$BL$9, 0)), ""))</f>
        <v/>
      </c>
      <c r="BL140" s="43" t="str">
        <f>IF($F140="", "", IFERROR(INDEX('Currency Market'!$BE$10:$BL$178, MATCH($BJ140, 'Currency Market'!$BB$10:$BB$178, 0), MATCH($N140, 'Currency Market'!$BE$9:$BL$9, 0)), ""))</f>
        <v/>
      </c>
      <c r="BN140" s="68" t="str">
        <f t="shared" si="43"/>
        <v/>
      </c>
      <c r="BO140" s="57" t="str">
        <f t="shared" si="50"/>
        <v/>
      </c>
      <c r="BP140" s="58" t="str">
        <f t="shared" si="50"/>
        <v/>
      </c>
      <c r="BQ140" s="58" t="str">
        <f t="shared" si="50"/>
        <v/>
      </c>
      <c r="BR140" s="58" t="str">
        <f t="shared" si="50"/>
        <v/>
      </c>
      <c r="BS140" s="58" t="str">
        <f t="shared" si="50"/>
        <v/>
      </c>
      <c r="BT140" s="58" t="str">
        <f t="shared" si="50"/>
        <v/>
      </c>
      <c r="BU140" s="58" t="str">
        <f t="shared" si="50"/>
        <v/>
      </c>
      <c r="BV140" s="59" t="str">
        <f t="shared" si="50"/>
        <v/>
      </c>
      <c r="BX140" s="7" t="str">
        <f ca="1">IFERROR(INDEX('Currency Market'!$BX$10:$BX$178, MATCH($BJ140, 'Currency Market'!$BB$10:$BB$178, 0)), "")</f>
        <v/>
      </c>
      <c r="BZ140" s="65" t="str">
        <f t="shared" si="44"/>
        <v/>
      </c>
    </row>
    <row r="141" spans="1:78" x14ac:dyDescent="0.55000000000000004">
      <c r="A141" s="11"/>
      <c r="B141" s="175" t="str">
        <f t="shared" ref="B141:B204" si="51">IF(AND(F141="", H141="", N141=""), "", IF($AG141="", $BF$3, $BF$4))</f>
        <v/>
      </c>
      <c r="C141" s="176"/>
      <c r="D141" s="176"/>
      <c r="E141" s="176"/>
      <c r="F141" s="269"/>
      <c r="G141" s="270"/>
      <c r="H141" s="271"/>
      <c r="I141" s="271"/>
      <c r="J141" s="271"/>
      <c r="K141" s="271"/>
      <c r="L141" s="271"/>
      <c r="M141" s="271"/>
      <c r="N141" s="270"/>
      <c r="O141" s="270"/>
      <c r="P141" s="272" t="str">
        <f t="shared" si="39"/>
        <v/>
      </c>
      <c r="Q141" s="267"/>
      <c r="R141" s="267"/>
      <c r="S141" s="267"/>
      <c r="T141" s="267"/>
      <c r="U141" s="267"/>
      <c r="V141" s="267" t="str">
        <f t="shared" ref="V141:V204" si="52">IFERROR(ROUND($P141*$BJ$7, 2), "")</f>
        <v/>
      </c>
      <c r="W141" s="267"/>
      <c r="X141" s="267"/>
      <c r="Y141" s="267"/>
      <c r="Z141" s="267"/>
      <c r="AA141" s="267" t="str">
        <f t="shared" si="40"/>
        <v/>
      </c>
      <c r="AB141" s="267"/>
      <c r="AC141" s="267"/>
      <c r="AD141" s="267"/>
      <c r="AE141" s="267"/>
      <c r="AF141" s="267"/>
      <c r="AG141" s="269"/>
      <c r="AH141" s="270"/>
      <c r="AI141" s="270"/>
      <c r="AJ141" s="270"/>
      <c r="AK141" s="270"/>
      <c r="AL141" s="273"/>
      <c r="AM141" s="11"/>
      <c r="AN141" s="175" t="str">
        <f t="shared" si="41"/>
        <v/>
      </c>
      <c r="AO141" s="176"/>
      <c r="AP141" s="267" t="str">
        <f t="shared" ref="AP141:AP204" si="53">IF($B141=$BF$3, IF(OR(F141="", H141=""), "", IFERROR(INDEX($BO$7:$BV$7, $BM$7, MATCH(F141, $BO$2:$BV$2, 0))-H141, "")), "")</f>
        <v/>
      </c>
      <c r="AQ141" s="267"/>
      <c r="AR141" s="267"/>
      <c r="AS141" s="267"/>
      <c r="AT141" s="267"/>
      <c r="AU141" s="267"/>
      <c r="AV141" s="265" t="str">
        <f t="shared" si="42"/>
        <v/>
      </c>
      <c r="AW141" s="266"/>
      <c r="AX141" s="267" t="str">
        <f t="shared" ref="AX141:AX204" si="54">IF($B141=$BF$3, IF(OR(N141="", AA141=""), "", IFERROR(INDEX($BO$7:$BV$7, $BM$7, MATCH(N141, $BO$2:$BV$2, 0))+AA141, "")), "")</f>
        <v/>
      </c>
      <c r="AY141" s="267"/>
      <c r="AZ141" s="267"/>
      <c r="BA141" s="267"/>
      <c r="BB141" s="267"/>
      <c r="BC141" s="268"/>
      <c r="BD141" s="11"/>
      <c r="BF141" s="7" t="str">
        <f t="shared" ref="BF141:BF204" si="55">IF(AND($B141=$BF$3, $AP141&gt;=0, $AX141&gt;=0), $BJ$4, "")</f>
        <v/>
      </c>
      <c r="BJ141" s="45" t="str">
        <f t="shared" ref="BJ141:BJ204" ca="1" si="56">IF($AG141="", $BJ$4, $AG141)</f>
        <v>20/09/2021 08:00</v>
      </c>
      <c r="BK141" s="44" t="str">
        <f>IF($F141="", "", IFERROR(INDEX('Currency Market'!$BE$10:$BL$178, MATCH($BJ141, 'Currency Market'!$BB$10:$BB$178, 0), MATCH($F141, 'Currency Market'!$BE$9:$BL$9, 0)), ""))</f>
        <v/>
      </c>
      <c r="BL141" s="43" t="str">
        <f>IF($F141="", "", IFERROR(INDEX('Currency Market'!$BE$10:$BL$178, MATCH($BJ141, 'Currency Market'!$BB$10:$BB$178, 0), MATCH($N141, 'Currency Market'!$BE$9:$BL$9, 0)), ""))</f>
        <v/>
      </c>
      <c r="BN141" s="68" t="str">
        <f t="shared" si="43"/>
        <v/>
      </c>
      <c r="BO141" s="57" t="str">
        <f t="shared" si="50"/>
        <v/>
      </c>
      <c r="BP141" s="58" t="str">
        <f t="shared" si="50"/>
        <v/>
      </c>
      <c r="BQ141" s="58" t="str">
        <f t="shared" si="50"/>
        <v/>
      </c>
      <c r="BR141" s="58" t="str">
        <f t="shared" si="50"/>
        <v/>
      </c>
      <c r="BS141" s="58" t="str">
        <f t="shared" si="50"/>
        <v/>
      </c>
      <c r="BT141" s="58" t="str">
        <f t="shared" si="50"/>
        <v/>
      </c>
      <c r="BU141" s="58" t="str">
        <f t="shared" si="50"/>
        <v/>
      </c>
      <c r="BV141" s="59" t="str">
        <f t="shared" si="50"/>
        <v/>
      </c>
      <c r="BX141" s="7" t="str">
        <f ca="1">IFERROR(INDEX('Currency Market'!$BX$10:$BX$178, MATCH($BJ141, 'Currency Market'!$BB$10:$BB$178, 0)), "")</f>
        <v/>
      </c>
      <c r="BZ141" s="65" t="str">
        <f t="shared" si="44"/>
        <v/>
      </c>
    </row>
    <row r="142" spans="1:78" x14ac:dyDescent="0.55000000000000004">
      <c r="A142" s="11"/>
      <c r="B142" s="175" t="str">
        <f t="shared" si="51"/>
        <v/>
      </c>
      <c r="C142" s="176"/>
      <c r="D142" s="176"/>
      <c r="E142" s="176"/>
      <c r="F142" s="269"/>
      <c r="G142" s="270"/>
      <c r="H142" s="271"/>
      <c r="I142" s="271"/>
      <c r="J142" s="271"/>
      <c r="K142" s="271"/>
      <c r="L142" s="271"/>
      <c r="M142" s="271"/>
      <c r="N142" s="270"/>
      <c r="O142" s="270"/>
      <c r="P142" s="272" t="str">
        <f t="shared" ref="P142:P205" si="57">IF(OR(F142="", H142="", N142=""), "", IFERROR(ROUND($H142*$BK142/$BL142, 2), ""))</f>
        <v/>
      </c>
      <c r="Q142" s="267"/>
      <c r="R142" s="267"/>
      <c r="S142" s="267"/>
      <c r="T142" s="267"/>
      <c r="U142" s="267"/>
      <c r="V142" s="267" t="str">
        <f t="shared" si="52"/>
        <v/>
      </c>
      <c r="W142" s="267"/>
      <c r="X142" s="267"/>
      <c r="Y142" s="267"/>
      <c r="Z142" s="267"/>
      <c r="AA142" s="267" t="str">
        <f t="shared" ref="AA142:AA205" si="58">IF(OR(P142="", V142=""), "", P142-V142)</f>
        <v/>
      </c>
      <c r="AB142" s="267"/>
      <c r="AC142" s="267"/>
      <c r="AD142" s="267"/>
      <c r="AE142" s="267"/>
      <c r="AF142" s="267"/>
      <c r="AG142" s="269"/>
      <c r="AH142" s="270"/>
      <c r="AI142" s="270"/>
      <c r="AJ142" s="270"/>
      <c r="AK142" s="270"/>
      <c r="AL142" s="273"/>
      <c r="AM142" s="11"/>
      <c r="AN142" s="175" t="str">
        <f t="shared" ref="AN142:AN205" si="59">IF(AP142="", "", IF(F142="", "", F142))</f>
        <v/>
      </c>
      <c r="AO142" s="176"/>
      <c r="AP142" s="267" t="str">
        <f t="shared" si="53"/>
        <v/>
      </c>
      <c r="AQ142" s="267"/>
      <c r="AR142" s="267"/>
      <c r="AS142" s="267"/>
      <c r="AT142" s="267"/>
      <c r="AU142" s="267"/>
      <c r="AV142" s="265" t="str">
        <f t="shared" ref="AV142:AV205" si="60">IF(AX142="", "", IF(N142="", "", N142))</f>
        <v/>
      </c>
      <c r="AW142" s="266"/>
      <c r="AX142" s="267" t="str">
        <f t="shared" si="54"/>
        <v/>
      </c>
      <c r="AY142" s="267"/>
      <c r="AZ142" s="267"/>
      <c r="BA142" s="267"/>
      <c r="BB142" s="267"/>
      <c r="BC142" s="268"/>
      <c r="BD142" s="11"/>
      <c r="BF142" s="7" t="str">
        <f t="shared" si="55"/>
        <v/>
      </c>
      <c r="BJ142" s="45" t="str">
        <f t="shared" ca="1" si="56"/>
        <v>20/09/2021 08:00</v>
      </c>
      <c r="BK142" s="44" t="str">
        <f>IF($F142="", "", IFERROR(INDEX('Currency Market'!$BE$10:$BL$178, MATCH($BJ142, 'Currency Market'!$BB$10:$BB$178, 0), MATCH($F142, 'Currency Market'!$BE$9:$BL$9, 0)), ""))</f>
        <v/>
      </c>
      <c r="BL142" s="43" t="str">
        <f>IF($F142="", "", IFERROR(INDEX('Currency Market'!$BE$10:$BL$178, MATCH($BJ142, 'Currency Market'!$BB$10:$BB$178, 0), MATCH($N142, 'Currency Market'!$BE$9:$BL$9, 0)), ""))</f>
        <v/>
      </c>
      <c r="BN142" s="68" t="str">
        <f t="shared" ref="BN142:BN205" si="61">IF(OR(NOT(F142=""), NOT(H142=""), NOT(N142=""), NOT(AG142="")), "X", "")</f>
        <v/>
      </c>
      <c r="BO142" s="57" t="str">
        <f t="shared" si="50"/>
        <v/>
      </c>
      <c r="BP142" s="58" t="str">
        <f t="shared" si="50"/>
        <v/>
      </c>
      <c r="BQ142" s="58" t="str">
        <f t="shared" si="50"/>
        <v/>
      </c>
      <c r="BR142" s="58" t="str">
        <f t="shared" si="50"/>
        <v/>
      </c>
      <c r="BS142" s="58" t="str">
        <f t="shared" si="50"/>
        <v/>
      </c>
      <c r="BT142" s="58" t="str">
        <f t="shared" si="50"/>
        <v/>
      </c>
      <c r="BU142" s="58" t="str">
        <f t="shared" si="50"/>
        <v/>
      </c>
      <c r="BV142" s="59" t="str">
        <f t="shared" si="50"/>
        <v/>
      </c>
      <c r="BX142" s="7" t="str">
        <f ca="1">IFERROR(INDEX('Currency Market'!$BX$10:$BX$178, MATCH($BJ142, 'Currency Market'!$BB$10:$BB$178, 0)), "")</f>
        <v/>
      </c>
      <c r="BZ142" s="65" t="str">
        <f t="shared" ref="BZ142:BZ205" si="62">IF($B142=$BF$4, IF(OR($V142="", $BL142=""), "", IFERROR(ROUND($V142*$BL142/$BX142, 2), "")), "")</f>
        <v/>
      </c>
    </row>
    <row r="143" spans="1:78" x14ac:dyDescent="0.55000000000000004">
      <c r="A143" s="11"/>
      <c r="B143" s="175" t="str">
        <f t="shared" si="51"/>
        <v/>
      </c>
      <c r="C143" s="176"/>
      <c r="D143" s="176"/>
      <c r="E143" s="176"/>
      <c r="F143" s="269"/>
      <c r="G143" s="270"/>
      <c r="H143" s="271"/>
      <c r="I143" s="271"/>
      <c r="J143" s="271"/>
      <c r="K143" s="271"/>
      <c r="L143" s="271"/>
      <c r="M143" s="271"/>
      <c r="N143" s="270"/>
      <c r="O143" s="270"/>
      <c r="P143" s="272" t="str">
        <f t="shared" si="57"/>
        <v/>
      </c>
      <c r="Q143" s="267"/>
      <c r="R143" s="267"/>
      <c r="S143" s="267"/>
      <c r="T143" s="267"/>
      <c r="U143" s="267"/>
      <c r="V143" s="267" t="str">
        <f t="shared" si="52"/>
        <v/>
      </c>
      <c r="W143" s="267"/>
      <c r="X143" s="267"/>
      <c r="Y143" s="267"/>
      <c r="Z143" s="267"/>
      <c r="AA143" s="267" t="str">
        <f t="shared" si="58"/>
        <v/>
      </c>
      <c r="AB143" s="267"/>
      <c r="AC143" s="267"/>
      <c r="AD143" s="267"/>
      <c r="AE143" s="267"/>
      <c r="AF143" s="267"/>
      <c r="AG143" s="269"/>
      <c r="AH143" s="270"/>
      <c r="AI143" s="270"/>
      <c r="AJ143" s="270"/>
      <c r="AK143" s="270"/>
      <c r="AL143" s="273"/>
      <c r="AM143" s="11"/>
      <c r="AN143" s="175" t="str">
        <f t="shared" si="59"/>
        <v/>
      </c>
      <c r="AO143" s="176"/>
      <c r="AP143" s="267" t="str">
        <f t="shared" si="53"/>
        <v/>
      </c>
      <c r="AQ143" s="267"/>
      <c r="AR143" s="267"/>
      <c r="AS143" s="267"/>
      <c r="AT143" s="267"/>
      <c r="AU143" s="267"/>
      <c r="AV143" s="265" t="str">
        <f t="shared" si="60"/>
        <v/>
      </c>
      <c r="AW143" s="266"/>
      <c r="AX143" s="267" t="str">
        <f t="shared" si="54"/>
        <v/>
      </c>
      <c r="AY143" s="267"/>
      <c r="AZ143" s="267"/>
      <c r="BA143" s="267"/>
      <c r="BB143" s="267"/>
      <c r="BC143" s="268"/>
      <c r="BD143" s="11"/>
      <c r="BF143" s="7" t="str">
        <f t="shared" si="55"/>
        <v/>
      </c>
      <c r="BJ143" s="45" t="str">
        <f t="shared" ca="1" si="56"/>
        <v>20/09/2021 08:00</v>
      </c>
      <c r="BK143" s="44" t="str">
        <f>IF($F143="", "", IFERROR(INDEX('Currency Market'!$BE$10:$BL$178, MATCH($BJ143, 'Currency Market'!$BB$10:$BB$178, 0), MATCH($F143, 'Currency Market'!$BE$9:$BL$9, 0)), ""))</f>
        <v/>
      </c>
      <c r="BL143" s="43" t="str">
        <f>IF($F143="", "", IFERROR(INDEX('Currency Market'!$BE$10:$BL$178, MATCH($BJ143, 'Currency Market'!$BB$10:$BB$178, 0), MATCH($N143, 'Currency Market'!$BE$9:$BL$9, 0)), ""))</f>
        <v/>
      </c>
      <c r="BN143" s="68" t="str">
        <f t="shared" si="61"/>
        <v/>
      </c>
      <c r="BO143" s="57" t="str">
        <f t="shared" ref="BO143:BV152" si="63">IF($B143=$BF$4, IF($F143=BO$2, $H143*-1, IF($N143=BO$2, $AA143, "")), "")</f>
        <v/>
      </c>
      <c r="BP143" s="58" t="str">
        <f t="shared" si="63"/>
        <v/>
      </c>
      <c r="BQ143" s="58" t="str">
        <f t="shared" si="63"/>
        <v/>
      </c>
      <c r="BR143" s="58" t="str">
        <f t="shared" si="63"/>
        <v/>
      </c>
      <c r="BS143" s="58" t="str">
        <f t="shared" si="63"/>
        <v/>
      </c>
      <c r="BT143" s="58" t="str">
        <f t="shared" si="63"/>
        <v/>
      </c>
      <c r="BU143" s="58" t="str">
        <f t="shared" si="63"/>
        <v/>
      </c>
      <c r="BV143" s="59" t="str">
        <f t="shared" si="63"/>
        <v/>
      </c>
      <c r="BX143" s="7" t="str">
        <f ca="1">IFERROR(INDEX('Currency Market'!$BX$10:$BX$178, MATCH($BJ143, 'Currency Market'!$BB$10:$BB$178, 0)), "")</f>
        <v/>
      </c>
      <c r="BZ143" s="65" t="str">
        <f t="shared" si="62"/>
        <v/>
      </c>
    </row>
    <row r="144" spans="1:78" x14ac:dyDescent="0.55000000000000004">
      <c r="A144" s="11"/>
      <c r="B144" s="175" t="str">
        <f t="shared" si="51"/>
        <v/>
      </c>
      <c r="C144" s="176"/>
      <c r="D144" s="176"/>
      <c r="E144" s="176"/>
      <c r="F144" s="269"/>
      <c r="G144" s="270"/>
      <c r="H144" s="271"/>
      <c r="I144" s="271"/>
      <c r="J144" s="271"/>
      <c r="K144" s="271"/>
      <c r="L144" s="271"/>
      <c r="M144" s="271"/>
      <c r="N144" s="270"/>
      <c r="O144" s="270"/>
      <c r="P144" s="272" t="str">
        <f t="shared" si="57"/>
        <v/>
      </c>
      <c r="Q144" s="267"/>
      <c r="R144" s="267"/>
      <c r="S144" s="267"/>
      <c r="T144" s="267"/>
      <c r="U144" s="267"/>
      <c r="V144" s="267" t="str">
        <f t="shared" si="52"/>
        <v/>
      </c>
      <c r="W144" s="267"/>
      <c r="X144" s="267"/>
      <c r="Y144" s="267"/>
      <c r="Z144" s="267"/>
      <c r="AA144" s="267" t="str">
        <f t="shared" si="58"/>
        <v/>
      </c>
      <c r="AB144" s="267"/>
      <c r="AC144" s="267"/>
      <c r="AD144" s="267"/>
      <c r="AE144" s="267"/>
      <c r="AF144" s="267"/>
      <c r="AG144" s="269"/>
      <c r="AH144" s="270"/>
      <c r="AI144" s="270"/>
      <c r="AJ144" s="270"/>
      <c r="AK144" s="270"/>
      <c r="AL144" s="273"/>
      <c r="AM144" s="11"/>
      <c r="AN144" s="175" t="str">
        <f t="shared" si="59"/>
        <v/>
      </c>
      <c r="AO144" s="176"/>
      <c r="AP144" s="267" t="str">
        <f t="shared" si="53"/>
        <v/>
      </c>
      <c r="AQ144" s="267"/>
      <c r="AR144" s="267"/>
      <c r="AS144" s="267"/>
      <c r="AT144" s="267"/>
      <c r="AU144" s="267"/>
      <c r="AV144" s="265" t="str">
        <f t="shared" si="60"/>
        <v/>
      </c>
      <c r="AW144" s="266"/>
      <c r="AX144" s="267" t="str">
        <f t="shared" si="54"/>
        <v/>
      </c>
      <c r="AY144" s="267"/>
      <c r="AZ144" s="267"/>
      <c r="BA144" s="267"/>
      <c r="BB144" s="267"/>
      <c r="BC144" s="268"/>
      <c r="BD144" s="11"/>
      <c r="BF144" s="7" t="str">
        <f t="shared" si="55"/>
        <v/>
      </c>
      <c r="BJ144" s="45" t="str">
        <f t="shared" ca="1" si="56"/>
        <v>20/09/2021 08:00</v>
      </c>
      <c r="BK144" s="44" t="str">
        <f>IF($F144="", "", IFERROR(INDEX('Currency Market'!$BE$10:$BL$178, MATCH($BJ144, 'Currency Market'!$BB$10:$BB$178, 0), MATCH($F144, 'Currency Market'!$BE$9:$BL$9, 0)), ""))</f>
        <v/>
      </c>
      <c r="BL144" s="43" t="str">
        <f>IF($F144="", "", IFERROR(INDEX('Currency Market'!$BE$10:$BL$178, MATCH($BJ144, 'Currency Market'!$BB$10:$BB$178, 0), MATCH($N144, 'Currency Market'!$BE$9:$BL$9, 0)), ""))</f>
        <v/>
      </c>
      <c r="BN144" s="68" t="str">
        <f t="shared" si="61"/>
        <v/>
      </c>
      <c r="BO144" s="57" t="str">
        <f t="shared" si="63"/>
        <v/>
      </c>
      <c r="BP144" s="58" t="str">
        <f t="shared" si="63"/>
        <v/>
      </c>
      <c r="BQ144" s="58" t="str">
        <f t="shared" si="63"/>
        <v/>
      </c>
      <c r="BR144" s="58" t="str">
        <f t="shared" si="63"/>
        <v/>
      </c>
      <c r="BS144" s="58" t="str">
        <f t="shared" si="63"/>
        <v/>
      </c>
      <c r="BT144" s="58" t="str">
        <f t="shared" si="63"/>
        <v/>
      </c>
      <c r="BU144" s="58" t="str">
        <f t="shared" si="63"/>
        <v/>
      </c>
      <c r="BV144" s="59" t="str">
        <f t="shared" si="63"/>
        <v/>
      </c>
      <c r="BX144" s="7" t="str">
        <f ca="1">IFERROR(INDEX('Currency Market'!$BX$10:$BX$178, MATCH($BJ144, 'Currency Market'!$BB$10:$BB$178, 0)), "")</f>
        <v/>
      </c>
      <c r="BZ144" s="65" t="str">
        <f t="shared" si="62"/>
        <v/>
      </c>
    </row>
    <row r="145" spans="1:78" x14ac:dyDescent="0.55000000000000004">
      <c r="A145" s="11"/>
      <c r="B145" s="175" t="str">
        <f t="shared" si="51"/>
        <v/>
      </c>
      <c r="C145" s="176"/>
      <c r="D145" s="176"/>
      <c r="E145" s="176"/>
      <c r="F145" s="269"/>
      <c r="G145" s="270"/>
      <c r="H145" s="271"/>
      <c r="I145" s="271"/>
      <c r="J145" s="271"/>
      <c r="K145" s="271"/>
      <c r="L145" s="271"/>
      <c r="M145" s="271"/>
      <c r="N145" s="270"/>
      <c r="O145" s="270"/>
      <c r="P145" s="272" t="str">
        <f t="shared" si="57"/>
        <v/>
      </c>
      <c r="Q145" s="267"/>
      <c r="R145" s="267"/>
      <c r="S145" s="267"/>
      <c r="T145" s="267"/>
      <c r="U145" s="267"/>
      <c r="V145" s="267" t="str">
        <f t="shared" si="52"/>
        <v/>
      </c>
      <c r="W145" s="267"/>
      <c r="X145" s="267"/>
      <c r="Y145" s="267"/>
      <c r="Z145" s="267"/>
      <c r="AA145" s="267" t="str">
        <f t="shared" si="58"/>
        <v/>
      </c>
      <c r="AB145" s="267"/>
      <c r="AC145" s="267"/>
      <c r="AD145" s="267"/>
      <c r="AE145" s="267"/>
      <c r="AF145" s="267"/>
      <c r="AG145" s="269"/>
      <c r="AH145" s="270"/>
      <c r="AI145" s="270"/>
      <c r="AJ145" s="270"/>
      <c r="AK145" s="270"/>
      <c r="AL145" s="273"/>
      <c r="AM145" s="11"/>
      <c r="AN145" s="175" t="str">
        <f t="shared" si="59"/>
        <v/>
      </c>
      <c r="AO145" s="176"/>
      <c r="AP145" s="267" t="str">
        <f t="shared" si="53"/>
        <v/>
      </c>
      <c r="AQ145" s="267"/>
      <c r="AR145" s="267"/>
      <c r="AS145" s="267"/>
      <c r="AT145" s="267"/>
      <c r="AU145" s="267"/>
      <c r="AV145" s="265" t="str">
        <f t="shared" si="60"/>
        <v/>
      </c>
      <c r="AW145" s="266"/>
      <c r="AX145" s="267" t="str">
        <f t="shared" si="54"/>
        <v/>
      </c>
      <c r="AY145" s="267"/>
      <c r="AZ145" s="267"/>
      <c r="BA145" s="267"/>
      <c r="BB145" s="267"/>
      <c r="BC145" s="268"/>
      <c r="BD145" s="11"/>
      <c r="BF145" s="7" t="str">
        <f t="shared" si="55"/>
        <v/>
      </c>
      <c r="BJ145" s="45" t="str">
        <f t="shared" ca="1" si="56"/>
        <v>20/09/2021 08:00</v>
      </c>
      <c r="BK145" s="44" t="str">
        <f>IF($F145="", "", IFERROR(INDEX('Currency Market'!$BE$10:$BL$178, MATCH($BJ145, 'Currency Market'!$BB$10:$BB$178, 0), MATCH($F145, 'Currency Market'!$BE$9:$BL$9, 0)), ""))</f>
        <v/>
      </c>
      <c r="BL145" s="43" t="str">
        <f>IF($F145="", "", IFERROR(INDEX('Currency Market'!$BE$10:$BL$178, MATCH($BJ145, 'Currency Market'!$BB$10:$BB$178, 0), MATCH($N145, 'Currency Market'!$BE$9:$BL$9, 0)), ""))</f>
        <v/>
      </c>
      <c r="BN145" s="68" t="str">
        <f t="shared" si="61"/>
        <v/>
      </c>
      <c r="BO145" s="57" t="str">
        <f t="shared" si="63"/>
        <v/>
      </c>
      <c r="BP145" s="58" t="str">
        <f t="shared" si="63"/>
        <v/>
      </c>
      <c r="BQ145" s="58" t="str">
        <f t="shared" si="63"/>
        <v/>
      </c>
      <c r="BR145" s="58" t="str">
        <f t="shared" si="63"/>
        <v/>
      </c>
      <c r="BS145" s="58" t="str">
        <f t="shared" si="63"/>
        <v/>
      </c>
      <c r="BT145" s="58" t="str">
        <f t="shared" si="63"/>
        <v/>
      </c>
      <c r="BU145" s="58" t="str">
        <f t="shared" si="63"/>
        <v/>
      </c>
      <c r="BV145" s="59" t="str">
        <f t="shared" si="63"/>
        <v/>
      </c>
      <c r="BX145" s="7" t="str">
        <f ca="1">IFERROR(INDEX('Currency Market'!$BX$10:$BX$178, MATCH($BJ145, 'Currency Market'!$BB$10:$BB$178, 0)), "")</f>
        <v/>
      </c>
      <c r="BZ145" s="65" t="str">
        <f t="shared" si="62"/>
        <v/>
      </c>
    </row>
    <row r="146" spans="1:78" x14ac:dyDescent="0.55000000000000004">
      <c r="A146" s="11"/>
      <c r="B146" s="175" t="str">
        <f t="shared" si="51"/>
        <v/>
      </c>
      <c r="C146" s="176"/>
      <c r="D146" s="176"/>
      <c r="E146" s="176"/>
      <c r="F146" s="269"/>
      <c r="G146" s="270"/>
      <c r="H146" s="271"/>
      <c r="I146" s="271"/>
      <c r="J146" s="271"/>
      <c r="K146" s="271"/>
      <c r="L146" s="271"/>
      <c r="M146" s="271"/>
      <c r="N146" s="270"/>
      <c r="O146" s="270"/>
      <c r="P146" s="272" t="str">
        <f t="shared" si="57"/>
        <v/>
      </c>
      <c r="Q146" s="267"/>
      <c r="R146" s="267"/>
      <c r="S146" s="267"/>
      <c r="T146" s="267"/>
      <c r="U146" s="267"/>
      <c r="V146" s="267" t="str">
        <f t="shared" si="52"/>
        <v/>
      </c>
      <c r="W146" s="267"/>
      <c r="X146" s="267"/>
      <c r="Y146" s="267"/>
      <c r="Z146" s="267"/>
      <c r="AA146" s="267" t="str">
        <f t="shared" si="58"/>
        <v/>
      </c>
      <c r="AB146" s="267"/>
      <c r="AC146" s="267"/>
      <c r="AD146" s="267"/>
      <c r="AE146" s="267"/>
      <c r="AF146" s="267"/>
      <c r="AG146" s="269"/>
      <c r="AH146" s="270"/>
      <c r="AI146" s="270"/>
      <c r="AJ146" s="270"/>
      <c r="AK146" s="270"/>
      <c r="AL146" s="273"/>
      <c r="AM146" s="11"/>
      <c r="AN146" s="175" t="str">
        <f t="shared" si="59"/>
        <v/>
      </c>
      <c r="AO146" s="176"/>
      <c r="AP146" s="267" t="str">
        <f t="shared" si="53"/>
        <v/>
      </c>
      <c r="AQ146" s="267"/>
      <c r="AR146" s="267"/>
      <c r="AS146" s="267"/>
      <c r="AT146" s="267"/>
      <c r="AU146" s="267"/>
      <c r="AV146" s="265" t="str">
        <f t="shared" si="60"/>
        <v/>
      </c>
      <c r="AW146" s="266"/>
      <c r="AX146" s="267" t="str">
        <f t="shared" si="54"/>
        <v/>
      </c>
      <c r="AY146" s="267"/>
      <c r="AZ146" s="267"/>
      <c r="BA146" s="267"/>
      <c r="BB146" s="267"/>
      <c r="BC146" s="268"/>
      <c r="BD146" s="11"/>
      <c r="BF146" s="7" t="str">
        <f t="shared" si="55"/>
        <v/>
      </c>
      <c r="BJ146" s="45" t="str">
        <f t="shared" ca="1" si="56"/>
        <v>20/09/2021 08:00</v>
      </c>
      <c r="BK146" s="44" t="str">
        <f>IF($F146="", "", IFERROR(INDEX('Currency Market'!$BE$10:$BL$178, MATCH($BJ146, 'Currency Market'!$BB$10:$BB$178, 0), MATCH($F146, 'Currency Market'!$BE$9:$BL$9, 0)), ""))</f>
        <v/>
      </c>
      <c r="BL146" s="43" t="str">
        <f>IF($F146="", "", IFERROR(INDEX('Currency Market'!$BE$10:$BL$178, MATCH($BJ146, 'Currency Market'!$BB$10:$BB$178, 0), MATCH($N146, 'Currency Market'!$BE$9:$BL$9, 0)), ""))</f>
        <v/>
      </c>
      <c r="BN146" s="68" t="str">
        <f t="shared" si="61"/>
        <v/>
      </c>
      <c r="BO146" s="57" t="str">
        <f t="shared" si="63"/>
        <v/>
      </c>
      <c r="BP146" s="58" t="str">
        <f t="shared" si="63"/>
        <v/>
      </c>
      <c r="BQ146" s="58" t="str">
        <f t="shared" si="63"/>
        <v/>
      </c>
      <c r="BR146" s="58" t="str">
        <f t="shared" si="63"/>
        <v/>
      </c>
      <c r="BS146" s="58" t="str">
        <f t="shared" si="63"/>
        <v/>
      </c>
      <c r="BT146" s="58" t="str">
        <f t="shared" si="63"/>
        <v/>
      </c>
      <c r="BU146" s="58" t="str">
        <f t="shared" si="63"/>
        <v/>
      </c>
      <c r="BV146" s="59" t="str">
        <f t="shared" si="63"/>
        <v/>
      </c>
      <c r="BX146" s="7" t="str">
        <f ca="1">IFERROR(INDEX('Currency Market'!$BX$10:$BX$178, MATCH($BJ146, 'Currency Market'!$BB$10:$BB$178, 0)), "")</f>
        <v/>
      </c>
      <c r="BZ146" s="65" t="str">
        <f t="shared" si="62"/>
        <v/>
      </c>
    </row>
    <row r="147" spans="1:78" x14ac:dyDescent="0.55000000000000004">
      <c r="A147" s="11"/>
      <c r="B147" s="175" t="str">
        <f t="shared" si="51"/>
        <v/>
      </c>
      <c r="C147" s="176"/>
      <c r="D147" s="176"/>
      <c r="E147" s="176"/>
      <c r="F147" s="269"/>
      <c r="G147" s="270"/>
      <c r="H147" s="271"/>
      <c r="I147" s="271"/>
      <c r="J147" s="271"/>
      <c r="K147" s="271"/>
      <c r="L147" s="271"/>
      <c r="M147" s="271"/>
      <c r="N147" s="270"/>
      <c r="O147" s="270"/>
      <c r="P147" s="272" t="str">
        <f t="shared" si="57"/>
        <v/>
      </c>
      <c r="Q147" s="267"/>
      <c r="R147" s="267"/>
      <c r="S147" s="267"/>
      <c r="T147" s="267"/>
      <c r="U147" s="267"/>
      <c r="V147" s="267" t="str">
        <f t="shared" si="52"/>
        <v/>
      </c>
      <c r="W147" s="267"/>
      <c r="X147" s="267"/>
      <c r="Y147" s="267"/>
      <c r="Z147" s="267"/>
      <c r="AA147" s="267" t="str">
        <f t="shared" si="58"/>
        <v/>
      </c>
      <c r="AB147" s="267"/>
      <c r="AC147" s="267"/>
      <c r="AD147" s="267"/>
      <c r="AE147" s="267"/>
      <c r="AF147" s="267"/>
      <c r="AG147" s="269"/>
      <c r="AH147" s="270"/>
      <c r="AI147" s="270"/>
      <c r="AJ147" s="270"/>
      <c r="AK147" s="270"/>
      <c r="AL147" s="273"/>
      <c r="AM147" s="11"/>
      <c r="AN147" s="175" t="str">
        <f t="shared" si="59"/>
        <v/>
      </c>
      <c r="AO147" s="176"/>
      <c r="AP147" s="267" t="str">
        <f t="shared" si="53"/>
        <v/>
      </c>
      <c r="AQ147" s="267"/>
      <c r="AR147" s="267"/>
      <c r="AS147" s="267"/>
      <c r="AT147" s="267"/>
      <c r="AU147" s="267"/>
      <c r="AV147" s="265" t="str">
        <f t="shared" si="60"/>
        <v/>
      </c>
      <c r="AW147" s="266"/>
      <c r="AX147" s="267" t="str">
        <f t="shared" si="54"/>
        <v/>
      </c>
      <c r="AY147" s="267"/>
      <c r="AZ147" s="267"/>
      <c r="BA147" s="267"/>
      <c r="BB147" s="267"/>
      <c r="BC147" s="268"/>
      <c r="BD147" s="11"/>
      <c r="BF147" s="7" t="str">
        <f t="shared" si="55"/>
        <v/>
      </c>
      <c r="BJ147" s="45" t="str">
        <f t="shared" ca="1" si="56"/>
        <v>20/09/2021 08:00</v>
      </c>
      <c r="BK147" s="44" t="str">
        <f>IF($F147="", "", IFERROR(INDEX('Currency Market'!$BE$10:$BL$178, MATCH($BJ147, 'Currency Market'!$BB$10:$BB$178, 0), MATCH($F147, 'Currency Market'!$BE$9:$BL$9, 0)), ""))</f>
        <v/>
      </c>
      <c r="BL147" s="43" t="str">
        <f>IF($F147="", "", IFERROR(INDEX('Currency Market'!$BE$10:$BL$178, MATCH($BJ147, 'Currency Market'!$BB$10:$BB$178, 0), MATCH($N147, 'Currency Market'!$BE$9:$BL$9, 0)), ""))</f>
        <v/>
      </c>
      <c r="BN147" s="68" t="str">
        <f t="shared" si="61"/>
        <v/>
      </c>
      <c r="BO147" s="57" t="str">
        <f t="shared" si="63"/>
        <v/>
      </c>
      <c r="BP147" s="58" t="str">
        <f t="shared" si="63"/>
        <v/>
      </c>
      <c r="BQ147" s="58" t="str">
        <f t="shared" si="63"/>
        <v/>
      </c>
      <c r="BR147" s="58" t="str">
        <f t="shared" si="63"/>
        <v/>
      </c>
      <c r="BS147" s="58" t="str">
        <f t="shared" si="63"/>
        <v/>
      </c>
      <c r="BT147" s="58" t="str">
        <f t="shared" si="63"/>
        <v/>
      </c>
      <c r="BU147" s="58" t="str">
        <f t="shared" si="63"/>
        <v/>
      </c>
      <c r="BV147" s="59" t="str">
        <f t="shared" si="63"/>
        <v/>
      </c>
      <c r="BX147" s="7" t="str">
        <f ca="1">IFERROR(INDEX('Currency Market'!$BX$10:$BX$178, MATCH($BJ147, 'Currency Market'!$BB$10:$BB$178, 0)), "")</f>
        <v/>
      </c>
      <c r="BZ147" s="65" t="str">
        <f t="shared" si="62"/>
        <v/>
      </c>
    </row>
    <row r="148" spans="1:78" x14ac:dyDescent="0.55000000000000004">
      <c r="A148" s="11"/>
      <c r="B148" s="175" t="str">
        <f t="shared" si="51"/>
        <v/>
      </c>
      <c r="C148" s="176"/>
      <c r="D148" s="176"/>
      <c r="E148" s="176"/>
      <c r="F148" s="269"/>
      <c r="G148" s="270"/>
      <c r="H148" s="271"/>
      <c r="I148" s="271"/>
      <c r="J148" s="271"/>
      <c r="K148" s="271"/>
      <c r="L148" s="271"/>
      <c r="M148" s="271"/>
      <c r="N148" s="270"/>
      <c r="O148" s="270"/>
      <c r="P148" s="272" t="str">
        <f t="shared" si="57"/>
        <v/>
      </c>
      <c r="Q148" s="267"/>
      <c r="R148" s="267"/>
      <c r="S148" s="267"/>
      <c r="T148" s="267"/>
      <c r="U148" s="267"/>
      <c r="V148" s="267" t="str">
        <f t="shared" si="52"/>
        <v/>
      </c>
      <c r="W148" s="267"/>
      <c r="X148" s="267"/>
      <c r="Y148" s="267"/>
      <c r="Z148" s="267"/>
      <c r="AA148" s="267" t="str">
        <f t="shared" si="58"/>
        <v/>
      </c>
      <c r="AB148" s="267"/>
      <c r="AC148" s="267"/>
      <c r="AD148" s="267"/>
      <c r="AE148" s="267"/>
      <c r="AF148" s="267"/>
      <c r="AG148" s="269"/>
      <c r="AH148" s="270"/>
      <c r="AI148" s="270"/>
      <c r="AJ148" s="270"/>
      <c r="AK148" s="270"/>
      <c r="AL148" s="273"/>
      <c r="AM148" s="11"/>
      <c r="AN148" s="175" t="str">
        <f t="shared" si="59"/>
        <v/>
      </c>
      <c r="AO148" s="176"/>
      <c r="AP148" s="267" t="str">
        <f t="shared" si="53"/>
        <v/>
      </c>
      <c r="AQ148" s="267"/>
      <c r="AR148" s="267"/>
      <c r="AS148" s="267"/>
      <c r="AT148" s="267"/>
      <c r="AU148" s="267"/>
      <c r="AV148" s="265" t="str">
        <f t="shared" si="60"/>
        <v/>
      </c>
      <c r="AW148" s="266"/>
      <c r="AX148" s="267" t="str">
        <f t="shared" si="54"/>
        <v/>
      </c>
      <c r="AY148" s="267"/>
      <c r="AZ148" s="267"/>
      <c r="BA148" s="267"/>
      <c r="BB148" s="267"/>
      <c r="BC148" s="268"/>
      <c r="BD148" s="11"/>
      <c r="BF148" s="7" t="str">
        <f t="shared" si="55"/>
        <v/>
      </c>
      <c r="BJ148" s="45" t="str">
        <f t="shared" ca="1" si="56"/>
        <v>20/09/2021 08:00</v>
      </c>
      <c r="BK148" s="44" t="str">
        <f>IF($F148="", "", IFERROR(INDEX('Currency Market'!$BE$10:$BL$178, MATCH($BJ148, 'Currency Market'!$BB$10:$BB$178, 0), MATCH($F148, 'Currency Market'!$BE$9:$BL$9, 0)), ""))</f>
        <v/>
      </c>
      <c r="BL148" s="43" t="str">
        <f>IF($F148="", "", IFERROR(INDEX('Currency Market'!$BE$10:$BL$178, MATCH($BJ148, 'Currency Market'!$BB$10:$BB$178, 0), MATCH($N148, 'Currency Market'!$BE$9:$BL$9, 0)), ""))</f>
        <v/>
      </c>
      <c r="BN148" s="68" t="str">
        <f t="shared" si="61"/>
        <v/>
      </c>
      <c r="BO148" s="57" t="str">
        <f t="shared" si="63"/>
        <v/>
      </c>
      <c r="BP148" s="58" t="str">
        <f t="shared" si="63"/>
        <v/>
      </c>
      <c r="BQ148" s="58" t="str">
        <f t="shared" si="63"/>
        <v/>
      </c>
      <c r="BR148" s="58" t="str">
        <f t="shared" si="63"/>
        <v/>
      </c>
      <c r="BS148" s="58" t="str">
        <f t="shared" si="63"/>
        <v/>
      </c>
      <c r="BT148" s="58" t="str">
        <f t="shared" si="63"/>
        <v/>
      </c>
      <c r="BU148" s="58" t="str">
        <f t="shared" si="63"/>
        <v/>
      </c>
      <c r="BV148" s="59" t="str">
        <f t="shared" si="63"/>
        <v/>
      </c>
      <c r="BX148" s="7" t="str">
        <f ca="1">IFERROR(INDEX('Currency Market'!$BX$10:$BX$178, MATCH($BJ148, 'Currency Market'!$BB$10:$BB$178, 0)), "")</f>
        <v/>
      </c>
      <c r="BZ148" s="65" t="str">
        <f t="shared" si="62"/>
        <v/>
      </c>
    </row>
    <row r="149" spans="1:78" x14ac:dyDescent="0.55000000000000004">
      <c r="A149" s="11"/>
      <c r="B149" s="175" t="str">
        <f t="shared" si="51"/>
        <v/>
      </c>
      <c r="C149" s="176"/>
      <c r="D149" s="176"/>
      <c r="E149" s="176"/>
      <c r="F149" s="269"/>
      <c r="G149" s="270"/>
      <c r="H149" s="271"/>
      <c r="I149" s="271"/>
      <c r="J149" s="271"/>
      <c r="K149" s="271"/>
      <c r="L149" s="271"/>
      <c r="M149" s="271"/>
      <c r="N149" s="270"/>
      <c r="O149" s="270"/>
      <c r="P149" s="272" t="str">
        <f t="shared" si="57"/>
        <v/>
      </c>
      <c r="Q149" s="267"/>
      <c r="R149" s="267"/>
      <c r="S149" s="267"/>
      <c r="T149" s="267"/>
      <c r="U149" s="267"/>
      <c r="V149" s="267" t="str">
        <f t="shared" si="52"/>
        <v/>
      </c>
      <c r="W149" s="267"/>
      <c r="X149" s="267"/>
      <c r="Y149" s="267"/>
      <c r="Z149" s="267"/>
      <c r="AA149" s="267" t="str">
        <f t="shared" si="58"/>
        <v/>
      </c>
      <c r="AB149" s="267"/>
      <c r="AC149" s="267"/>
      <c r="AD149" s="267"/>
      <c r="AE149" s="267"/>
      <c r="AF149" s="267"/>
      <c r="AG149" s="269"/>
      <c r="AH149" s="270"/>
      <c r="AI149" s="270"/>
      <c r="AJ149" s="270"/>
      <c r="AK149" s="270"/>
      <c r="AL149" s="273"/>
      <c r="AM149" s="11"/>
      <c r="AN149" s="175" t="str">
        <f t="shared" si="59"/>
        <v/>
      </c>
      <c r="AO149" s="176"/>
      <c r="AP149" s="267" t="str">
        <f t="shared" si="53"/>
        <v/>
      </c>
      <c r="AQ149" s="267"/>
      <c r="AR149" s="267"/>
      <c r="AS149" s="267"/>
      <c r="AT149" s="267"/>
      <c r="AU149" s="267"/>
      <c r="AV149" s="265" t="str">
        <f t="shared" si="60"/>
        <v/>
      </c>
      <c r="AW149" s="266"/>
      <c r="AX149" s="267" t="str">
        <f t="shared" si="54"/>
        <v/>
      </c>
      <c r="AY149" s="267"/>
      <c r="AZ149" s="267"/>
      <c r="BA149" s="267"/>
      <c r="BB149" s="267"/>
      <c r="BC149" s="268"/>
      <c r="BD149" s="11"/>
      <c r="BF149" s="7" t="str">
        <f t="shared" si="55"/>
        <v/>
      </c>
      <c r="BJ149" s="45" t="str">
        <f t="shared" ca="1" si="56"/>
        <v>20/09/2021 08:00</v>
      </c>
      <c r="BK149" s="44" t="str">
        <f>IF($F149="", "", IFERROR(INDEX('Currency Market'!$BE$10:$BL$178, MATCH($BJ149, 'Currency Market'!$BB$10:$BB$178, 0), MATCH($F149, 'Currency Market'!$BE$9:$BL$9, 0)), ""))</f>
        <v/>
      </c>
      <c r="BL149" s="43" t="str">
        <f>IF($F149="", "", IFERROR(INDEX('Currency Market'!$BE$10:$BL$178, MATCH($BJ149, 'Currency Market'!$BB$10:$BB$178, 0), MATCH($N149, 'Currency Market'!$BE$9:$BL$9, 0)), ""))</f>
        <v/>
      </c>
      <c r="BN149" s="68" t="str">
        <f t="shared" si="61"/>
        <v/>
      </c>
      <c r="BO149" s="57" t="str">
        <f t="shared" si="63"/>
        <v/>
      </c>
      <c r="BP149" s="58" t="str">
        <f t="shared" si="63"/>
        <v/>
      </c>
      <c r="BQ149" s="58" t="str">
        <f t="shared" si="63"/>
        <v/>
      </c>
      <c r="BR149" s="58" t="str">
        <f t="shared" si="63"/>
        <v/>
      </c>
      <c r="BS149" s="58" t="str">
        <f t="shared" si="63"/>
        <v/>
      </c>
      <c r="BT149" s="58" t="str">
        <f t="shared" si="63"/>
        <v/>
      </c>
      <c r="BU149" s="58" t="str">
        <f t="shared" si="63"/>
        <v/>
      </c>
      <c r="BV149" s="59" t="str">
        <f t="shared" si="63"/>
        <v/>
      </c>
      <c r="BX149" s="7" t="str">
        <f ca="1">IFERROR(INDEX('Currency Market'!$BX$10:$BX$178, MATCH($BJ149, 'Currency Market'!$BB$10:$BB$178, 0)), "")</f>
        <v/>
      </c>
      <c r="BZ149" s="65" t="str">
        <f t="shared" si="62"/>
        <v/>
      </c>
    </row>
    <row r="150" spans="1:78" x14ac:dyDescent="0.55000000000000004">
      <c r="A150" s="11"/>
      <c r="B150" s="175" t="str">
        <f t="shared" si="51"/>
        <v/>
      </c>
      <c r="C150" s="176"/>
      <c r="D150" s="176"/>
      <c r="E150" s="176"/>
      <c r="F150" s="269"/>
      <c r="G150" s="270"/>
      <c r="H150" s="271"/>
      <c r="I150" s="271"/>
      <c r="J150" s="271"/>
      <c r="K150" s="271"/>
      <c r="L150" s="271"/>
      <c r="M150" s="271"/>
      <c r="N150" s="270"/>
      <c r="O150" s="270"/>
      <c r="P150" s="272" t="str">
        <f t="shared" si="57"/>
        <v/>
      </c>
      <c r="Q150" s="267"/>
      <c r="R150" s="267"/>
      <c r="S150" s="267"/>
      <c r="T150" s="267"/>
      <c r="U150" s="267"/>
      <c r="V150" s="267" t="str">
        <f t="shared" si="52"/>
        <v/>
      </c>
      <c r="W150" s="267"/>
      <c r="X150" s="267"/>
      <c r="Y150" s="267"/>
      <c r="Z150" s="267"/>
      <c r="AA150" s="267" t="str">
        <f t="shared" si="58"/>
        <v/>
      </c>
      <c r="AB150" s="267"/>
      <c r="AC150" s="267"/>
      <c r="AD150" s="267"/>
      <c r="AE150" s="267"/>
      <c r="AF150" s="267"/>
      <c r="AG150" s="269"/>
      <c r="AH150" s="270"/>
      <c r="AI150" s="270"/>
      <c r="AJ150" s="270"/>
      <c r="AK150" s="270"/>
      <c r="AL150" s="273"/>
      <c r="AM150" s="11"/>
      <c r="AN150" s="175" t="str">
        <f t="shared" si="59"/>
        <v/>
      </c>
      <c r="AO150" s="176"/>
      <c r="AP150" s="267" t="str">
        <f t="shared" si="53"/>
        <v/>
      </c>
      <c r="AQ150" s="267"/>
      <c r="AR150" s="267"/>
      <c r="AS150" s="267"/>
      <c r="AT150" s="267"/>
      <c r="AU150" s="267"/>
      <c r="AV150" s="265" t="str">
        <f t="shared" si="60"/>
        <v/>
      </c>
      <c r="AW150" s="266"/>
      <c r="AX150" s="267" t="str">
        <f t="shared" si="54"/>
        <v/>
      </c>
      <c r="AY150" s="267"/>
      <c r="AZ150" s="267"/>
      <c r="BA150" s="267"/>
      <c r="BB150" s="267"/>
      <c r="BC150" s="268"/>
      <c r="BD150" s="11"/>
      <c r="BF150" s="7" t="str">
        <f t="shared" si="55"/>
        <v/>
      </c>
      <c r="BJ150" s="45" t="str">
        <f t="shared" ca="1" si="56"/>
        <v>20/09/2021 08:00</v>
      </c>
      <c r="BK150" s="44" t="str">
        <f>IF($F150="", "", IFERROR(INDEX('Currency Market'!$BE$10:$BL$178, MATCH($BJ150, 'Currency Market'!$BB$10:$BB$178, 0), MATCH($F150, 'Currency Market'!$BE$9:$BL$9, 0)), ""))</f>
        <v/>
      </c>
      <c r="BL150" s="43" t="str">
        <f>IF($F150="", "", IFERROR(INDEX('Currency Market'!$BE$10:$BL$178, MATCH($BJ150, 'Currency Market'!$BB$10:$BB$178, 0), MATCH($N150, 'Currency Market'!$BE$9:$BL$9, 0)), ""))</f>
        <v/>
      </c>
      <c r="BN150" s="68" t="str">
        <f t="shared" si="61"/>
        <v/>
      </c>
      <c r="BO150" s="57" t="str">
        <f t="shared" si="63"/>
        <v/>
      </c>
      <c r="BP150" s="58" t="str">
        <f t="shared" si="63"/>
        <v/>
      </c>
      <c r="BQ150" s="58" t="str">
        <f t="shared" si="63"/>
        <v/>
      </c>
      <c r="BR150" s="58" t="str">
        <f t="shared" si="63"/>
        <v/>
      </c>
      <c r="BS150" s="58" t="str">
        <f t="shared" si="63"/>
        <v/>
      </c>
      <c r="BT150" s="58" t="str">
        <f t="shared" si="63"/>
        <v/>
      </c>
      <c r="BU150" s="58" t="str">
        <f t="shared" si="63"/>
        <v/>
      </c>
      <c r="BV150" s="59" t="str">
        <f t="shared" si="63"/>
        <v/>
      </c>
      <c r="BX150" s="7" t="str">
        <f ca="1">IFERROR(INDEX('Currency Market'!$BX$10:$BX$178, MATCH($BJ150, 'Currency Market'!$BB$10:$BB$178, 0)), "")</f>
        <v/>
      </c>
      <c r="BZ150" s="65" t="str">
        <f t="shared" si="62"/>
        <v/>
      </c>
    </row>
    <row r="151" spans="1:78" x14ac:dyDescent="0.55000000000000004">
      <c r="A151" s="11"/>
      <c r="B151" s="175" t="str">
        <f t="shared" si="51"/>
        <v/>
      </c>
      <c r="C151" s="176"/>
      <c r="D151" s="176"/>
      <c r="E151" s="176"/>
      <c r="F151" s="269"/>
      <c r="G151" s="270"/>
      <c r="H151" s="271"/>
      <c r="I151" s="271"/>
      <c r="J151" s="271"/>
      <c r="K151" s="271"/>
      <c r="L151" s="271"/>
      <c r="M151" s="271"/>
      <c r="N151" s="270"/>
      <c r="O151" s="270"/>
      <c r="P151" s="272" t="str">
        <f t="shared" si="57"/>
        <v/>
      </c>
      <c r="Q151" s="267"/>
      <c r="R151" s="267"/>
      <c r="S151" s="267"/>
      <c r="T151" s="267"/>
      <c r="U151" s="267"/>
      <c r="V151" s="267" t="str">
        <f t="shared" si="52"/>
        <v/>
      </c>
      <c r="W151" s="267"/>
      <c r="X151" s="267"/>
      <c r="Y151" s="267"/>
      <c r="Z151" s="267"/>
      <c r="AA151" s="267" t="str">
        <f t="shared" si="58"/>
        <v/>
      </c>
      <c r="AB151" s="267"/>
      <c r="AC151" s="267"/>
      <c r="AD151" s="267"/>
      <c r="AE151" s="267"/>
      <c r="AF151" s="267"/>
      <c r="AG151" s="269"/>
      <c r="AH151" s="270"/>
      <c r="AI151" s="270"/>
      <c r="AJ151" s="270"/>
      <c r="AK151" s="270"/>
      <c r="AL151" s="273"/>
      <c r="AM151" s="11"/>
      <c r="AN151" s="175" t="str">
        <f t="shared" si="59"/>
        <v/>
      </c>
      <c r="AO151" s="176"/>
      <c r="AP151" s="267" t="str">
        <f t="shared" si="53"/>
        <v/>
      </c>
      <c r="AQ151" s="267"/>
      <c r="AR151" s="267"/>
      <c r="AS151" s="267"/>
      <c r="AT151" s="267"/>
      <c r="AU151" s="267"/>
      <c r="AV151" s="265" t="str">
        <f t="shared" si="60"/>
        <v/>
      </c>
      <c r="AW151" s="266"/>
      <c r="AX151" s="267" t="str">
        <f t="shared" si="54"/>
        <v/>
      </c>
      <c r="AY151" s="267"/>
      <c r="AZ151" s="267"/>
      <c r="BA151" s="267"/>
      <c r="BB151" s="267"/>
      <c r="BC151" s="268"/>
      <c r="BD151" s="11"/>
      <c r="BF151" s="7" t="str">
        <f t="shared" si="55"/>
        <v/>
      </c>
      <c r="BJ151" s="45" t="str">
        <f t="shared" ca="1" si="56"/>
        <v>20/09/2021 08:00</v>
      </c>
      <c r="BK151" s="44" t="str">
        <f>IF($F151="", "", IFERROR(INDEX('Currency Market'!$BE$10:$BL$178, MATCH($BJ151, 'Currency Market'!$BB$10:$BB$178, 0), MATCH($F151, 'Currency Market'!$BE$9:$BL$9, 0)), ""))</f>
        <v/>
      </c>
      <c r="BL151" s="43" t="str">
        <f>IF($F151="", "", IFERROR(INDEX('Currency Market'!$BE$10:$BL$178, MATCH($BJ151, 'Currency Market'!$BB$10:$BB$178, 0), MATCH($N151, 'Currency Market'!$BE$9:$BL$9, 0)), ""))</f>
        <v/>
      </c>
      <c r="BN151" s="68" t="str">
        <f t="shared" si="61"/>
        <v/>
      </c>
      <c r="BO151" s="57" t="str">
        <f t="shared" si="63"/>
        <v/>
      </c>
      <c r="BP151" s="58" t="str">
        <f t="shared" si="63"/>
        <v/>
      </c>
      <c r="BQ151" s="58" t="str">
        <f t="shared" si="63"/>
        <v/>
      </c>
      <c r="BR151" s="58" t="str">
        <f t="shared" si="63"/>
        <v/>
      </c>
      <c r="BS151" s="58" t="str">
        <f t="shared" si="63"/>
        <v/>
      </c>
      <c r="BT151" s="58" t="str">
        <f t="shared" si="63"/>
        <v/>
      </c>
      <c r="BU151" s="58" t="str">
        <f t="shared" si="63"/>
        <v/>
      </c>
      <c r="BV151" s="59" t="str">
        <f t="shared" si="63"/>
        <v/>
      </c>
      <c r="BX151" s="7" t="str">
        <f ca="1">IFERROR(INDEX('Currency Market'!$BX$10:$BX$178, MATCH($BJ151, 'Currency Market'!$BB$10:$BB$178, 0)), "")</f>
        <v/>
      </c>
      <c r="BZ151" s="65" t="str">
        <f t="shared" si="62"/>
        <v/>
      </c>
    </row>
    <row r="152" spans="1:78" x14ac:dyDescent="0.55000000000000004">
      <c r="A152" s="11"/>
      <c r="B152" s="175" t="str">
        <f t="shared" si="51"/>
        <v/>
      </c>
      <c r="C152" s="176"/>
      <c r="D152" s="176"/>
      <c r="E152" s="176"/>
      <c r="F152" s="269"/>
      <c r="G152" s="270"/>
      <c r="H152" s="271"/>
      <c r="I152" s="271"/>
      <c r="J152" s="271"/>
      <c r="K152" s="271"/>
      <c r="L152" s="271"/>
      <c r="M152" s="271"/>
      <c r="N152" s="270"/>
      <c r="O152" s="270"/>
      <c r="P152" s="272" t="str">
        <f t="shared" si="57"/>
        <v/>
      </c>
      <c r="Q152" s="267"/>
      <c r="R152" s="267"/>
      <c r="S152" s="267"/>
      <c r="T152" s="267"/>
      <c r="U152" s="267"/>
      <c r="V152" s="267" t="str">
        <f t="shared" si="52"/>
        <v/>
      </c>
      <c r="W152" s="267"/>
      <c r="X152" s="267"/>
      <c r="Y152" s="267"/>
      <c r="Z152" s="267"/>
      <c r="AA152" s="267" t="str">
        <f t="shared" si="58"/>
        <v/>
      </c>
      <c r="AB152" s="267"/>
      <c r="AC152" s="267"/>
      <c r="AD152" s="267"/>
      <c r="AE152" s="267"/>
      <c r="AF152" s="267"/>
      <c r="AG152" s="269"/>
      <c r="AH152" s="270"/>
      <c r="AI152" s="270"/>
      <c r="AJ152" s="270"/>
      <c r="AK152" s="270"/>
      <c r="AL152" s="273"/>
      <c r="AM152" s="11"/>
      <c r="AN152" s="175" t="str">
        <f t="shared" si="59"/>
        <v/>
      </c>
      <c r="AO152" s="176"/>
      <c r="AP152" s="267" t="str">
        <f t="shared" si="53"/>
        <v/>
      </c>
      <c r="AQ152" s="267"/>
      <c r="AR152" s="267"/>
      <c r="AS152" s="267"/>
      <c r="AT152" s="267"/>
      <c r="AU152" s="267"/>
      <c r="AV152" s="265" t="str">
        <f t="shared" si="60"/>
        <v/>
      </c>
      <c r="AW152" s="266"/>
      <c r="AX152" s="267" t="str">
        <f t="shared" si="54"/>
        <v/>
      </c>
      <c r="AY152" s="267"/>
      <c r="AZ152" s="267"/>
      <c r="BA152" s="267"/>
      <c r="BB152" s="267"/>
      <c r="BC152" s="268"/>
      <c r="BD152" s="11"/>
      <c r="BF152" s="7" t="str">
        <f t="shared" si="55"/>
        <v/>
      </c>
      <c r="BJ152" s="45" t="str">
        <f t="shared" ca="1" si="56"/>
        <v>20/09/2021 08:00</v>
      </c>
      <c r="BK152" s="44" t="str">
        <f>IF($F152="", "", IFERROR(INDEX('Currency Market'!$BE$10:$BL$178, MATCH($BJ152, 'Currency Market'!$BB$10:$BB$178, 0), MATCH($F152, 'Currency Market'!$BE$9:$BL$9, 0)), ""))</f>
        <v/>
      </c>
      <c r="BL152" s="43" t="str">
        <f>IF($F152="", "", IFERROR(INDEX('Currency Market'!$BE$10:$BL$178, MATCH($BJ152, 'Currency Market'!$BB$10:$BB$178, 0), MATCH($N152, 'Currency Market'!$BE$9:$BL$9, 0)), ""))</f>
        <v/>
      </c>
      <c r="BN152" s="68" t="str">
        <f t="shared" si="61"/>
        <v/>
      </c>
      <c r="BO152" s="57" t="str">
        <f t="shared" si="63"/>
        <v/>
      </c>
      <c r="BP152" s="58" t="str">
        <f t="shared" si="63"/>
        <v/>
      </c>
      <c r="BQ152" s="58" t="str">
        <f t="shared" si="63"/>
        <v/>
      </c>
      <c r="BR152" s="58" t="str">
        <f t="shared" si="63"/>
        <v/>
      </c>
      <c r="BS152" s="58" t="str">
        <f t="shared" si="63"/>
        <v/>
      </c>
      <c r="BT152" s="58" t="str">
        <f t="shared" si="63"/>
        <v/>
      </c>
      <c r="BU152" s="58" t="str">
        <f t="shared" si="63"/>
        <v/>
      </c>
      <c r="BV152" s="59" t="str">
        <f t="shared" si="63"/>
        <v/>
      </c>
      <c r="BX152" s="7" t="str">
        <f ca="1">IFERROR(INDEX('Currency Market'!$BX$10:$BX$178, MATCH($BJ152, 'Currency Market'!$BB$10:$BB$178, 0)), "")</f>
        <v/>
      </c>
      <c r="BZ152" s="65" t="str">
        <f t="shared" si="62"/>
        <v/>
      </c>
    </row>
    <row r="153" spans="1:78" x14ac:dyDescent="0.55000000000000004">
      <c r="A153" s="11"/>
      <c r="B153" s="175" t="str">
        <f t="shared" si="51"/>
        <v/>
      </c>
      <c r="C153" s="176"/>
      <c r="D153" s="176"/>
      <c r="E153" s="176"/>
      <c r="F153" s="269"/>
      <c r="G153" s="270"/>
      <c r="H153" s="271"/>
      <c r="I153" s="271"/>
      <c r="J153" s="271"/>
      <c r="K153" s="271"/>
      <c r="L153" s="271"/>
      <c r="M153" s="271"/>
      <c r="N153" s="270"/>
      <c r="O153" s="270"/>
      <c r="P153" s="272" t="str">
        <f t="shared" si="57"/>
        <v/>
      </c>
      <c r="Q153" s="267"/>
      <c r="R153" s="267"/>
      <c r="S153" s="267"/>
      <c r="T153" s="267"/>
      <c r="U153" s="267"/>
      <c r="V153" s="267" t="str">
        <f t="shared" si="52"/>
        <v/>
      </c>
      <c r="W153" s="267"/>
      <c r="X153" s="267"/>
      <c r="Y153" s="267"/>
      <c r="Z153" s="267"/>
      <c r="AA153" s="267" t="str">
        <f t="shared" si="58"/>
        <v/>
      </c>
      <c r="AB153" s="267"/>
      <c r="AC153" s="267"/>
      <c r="AD153" s="267"/>
      <c r="AE153" s="267"/>
      <c r="AF153" s="267"/>
      <c r="AG153" s="269"/>
      <c r="AH153" s="270"/>
      <c r="AI153" s="270"/>
      <c r="AJ153" s="270"/>
      <c r="AK153" s="270"/>
      <c r="AL153" s="273"/>
      <c r="AM153" s="11"/>
      <c r="AN153" s="175" t="str">
        <f t="shared" si="59"/>
        <v/>
      </c>
      <c r="AO153" s="176"/>
      <c r="AP153" s="267" t="str">
        <f t="shared" si="53"/>
        <v/>
      </c>
      <c r="AQ153" s="267"/>
      <c r="AR153" s="267"/>
      <c r="AS153" s="267"/>
      <c r="AT153" s="267"/>
      <c r="AU153" s="267"/>
      <c r="AV153" s="265" t="str">
        <f t="shared" si="60"/>
        <v/>
      </c>
      <c r="AW153" s="266"/>
      <c r="AX153" s="267" t="str">
        <f t="shared" si="54"/>
        <v/>
      </c>
      <c r="AY153" s="267"/>
      <c r="AZ153" s="267"/>
      <c r="BA153" s="267"/>
      <c r="BB153" s="267"/>
      <c r="BC153" s="268"/>
      <c r="BD153" s="11"/>
      <c r="BF153" s="7" t="str">
        <f t="shared" si="55"/>
        <v/>
      </c>
      <c r="BJ153" s="45" t="str">
        <f t="shared" ca="1" si="56"/>
        <v>20/09/2021 08:00</v>
      </c>
      <c r="BK153" s="44" t="str">
        <f>IF($F153="", "", IFERROR(INDEX('Currency Market'!$BE$10:$BL$178, MATCH($BJ153, 'Currency Market'!$BB$10:$BB$178, 0), MATCH($F153, 'Currency Market'!$BE$9:$BL$9, 0)), ""))</f>
        <v/>
      </c>
      <c r="BL153" s="43" t="str">
        <f>IF($F153="", "", IFERROR(INDEX('Currency Market'!$BE$10:$BL$178, MATCH($BJ153, 'Currency Market'!$BB$10:$BB$178, 0), MATCH($N153, 'Currency Market'!$BE$9:$BL$9, 0)), ""))</f>
        <v/>
      </c>
      <c r="BN153" s="68" t="str">
        <f t="shared" si="61"/>
        <v/>
      </c>
      <c r="BO153" s="57" t="str">
        <f t="shared" ref="BO153:BV162" si="64">IF($B153=$BF$4, IF($F153=BO$2, $H153*-1, IF($N153=BO$2, $AA153, "")), "")</f>
        <v/>
      </c>
      <c r="BP153" s="58" t="str">
        <f t="shared" si="64"/>
        <v/>
      </c>
      <c r="BQ153" s="58" t="str">
        <f t="shared" si="64"/>
        <v/>
      </c>
      <c r="BR153" s="58" t="str">
        <f t="shared" si="64"/>
        <v/>
      </c>
      <c r="BS153" s="58" t="str">
        <f t="shared" si="64"/>
        <v/>
      </c>
      <c r="BT153" s="58" t="str">
        <f t="shared" si="64"/>
        <v/>
      </c>
      <c r="BU153" s="58" t="str">
        <f t="shared" si="64"/>
        <v/>
      </c>
      <c r="BV153" s="59" t="str">
        <f t="shared" si="64"/>
        <v/>
      </c>
      <c r="BX153" s="7" t="str">
        <f ca="1">IFERROR(INDEX('Currency Market'!$BX$10:$BX$178, MATCH($BJ153, 'Currency Market'!$BB$10:$BB$178, 0)), "")</f>
        <v/>
      </c>
      <c r="BZ153" s="65" t="str">
        <f t="shared" si="62"/>
        <v/>
      </c>
    </row>
    <row r="154" spans="1:78" x14ac:dyDescent="0.55000000000000004">
      <c r="A154" s="11"/>
      <c r="B154" s="175" t="str">
        <f t="shared" si="51"/>
        <v/>
      </c>
      <c r="C154" s="176"/>
      <c r="D154" s="176"/>
      <c r="E154" s="176"/>
      <c r="F154" s="269"/>
      <c r="G154" s="270"/>
      <c r="H154" s="271"/>
      <c r="I154" s="271"/>
      <c r="J154" s="271"/>
      <c r="K154" s="271"/>
      <c r="L154" s="271"/>
      <c r="M154" s="271"/>
      <c r="N154" s="270"/>
      <c r="O154" s="270"/>
      <c r="P154" s="272" t="str">
        <f t="shared" si="57"/>
        <v/>
      </c>
      <c r="Q154" s="267"/>
      <c r="R154" s="267"/>
      <c r="S154" s="267"/>
      <c r="T154" s="267"/>
      <c r="U154" s="267"/>
      <c r="V154" s="267" t="str">
        <f t="shared" si="52"/>
        <v/>
      </c>
      <c r="W154" s="267"/>
      <c r="X154" s="267"/>
      <c r="Y154" s="267"/>
      <c r="Z154" s="267"/>
      <c r="AA154" s="267" t="str">
        <f t="shared" si="58"/>
        <v/>
      </c>
      <c r="AB154" s="267"/>
      <c r="AC154" s="267"/>
      <c r="AD154" s="267"/>
      <c r="AE154" s="267"/>
      <c r="AF154" s="267"/>
      <c r="AG154" s="269"/>
      <c r="AH154" s="270"/>
      <c r="AI154" s="270"/>
      <c r="AJ154" s="270"/>
      <c r="AK154" s="270"/>
      <c r="AL154" s="273"/>
      <c r="AM154" s="11"/>
      <c r="AN154" s="175" t="str">
        <f t="shared" si="59"/>
        <v/>
      </c>
      <c r="AO154" s="176"/>
      <c r="AP154" s="267" t="str">
        <f t="shared" si="53"/>
        <v/>
      </c>
      <c r="AQ154" s="267"/>
      <c r="AR154" s="267"/>
      <c r="AS154" s="267"/>
      <c r="AT154" s="267"/>
      <c r="AU154" s="267"/>
      <c r="AV154" s="265" t="str">
        <f t="shared" si="60"/>
        <v/>
      </c>
      <c r="AW154" s="266"/>
      <c r="AX154" s="267" t="str">
        <f t="shared" si="54"/>
        <v/>
      </c>
      <c r="AY154" s="267"/>
      <c r="AZ154" s="267"/>
      <c r="BA154" s="267"/>
      <c r="BB154" s="267"/>
      <c r="BC154" s="268"/>
      <c r="BD154" s="11"/>
      <c r="BF154" s="7" t="str">
        <f t="shared" si="55"/>
        <v/>
      </c>
      <c r="BJ154" s="45" t="str">
        <f t="shared" ca="1" si="56"/>
        <v>20/09/2021 08:00</v>
      </c>
      <c r="BK154" s="44" t="str">
        <f>IF($F154="", "", IFERROR(INDEX('Currency Market'!$BE$10:$BL$178, MATCH($BJ154, 'Currency Market'!$BB$10:$BB$178, 0), MATCH($F154, 'Currency Market'!$BE$9:$BL$9, 0)), ""))</f>
        <v/>
      </c>
      <c r="BL154" s="43" t="str">
        <f>IF($F154="", "", IFERROR(INDEX('Currency Market'!$BE$10:$BL$178, MATCH($BJ154, 'Currency Market'!$BB$10:$BB$178, 0), MATCH($N154, 'Currency Market'!$BE$9:$BL$9, 0)), ""))</f>
        <v/>
      </c>
      <c r="BN154" s="68" t="str">
        <f t="shared" si="61"/>
        <v/>
      </c>
      <c r="BO154" s="57" t="str">
        <f t="shared" si="64"/>
        <v/>
      </c>
      <c r="BP154" s="58" t="str">
        <f t="shared" si="64"/>
        <v/>
      </c>
      <c r="BQ154" s="58" t="str">
        <f t="shared" si="64"/>
        <v/>
      </c>
      <c r="BR154" s="58" t="str">
        <f t="shared" si="64"/>
        <v/>
      </c>
      <c r="BS154" s="58" t="str">
        <f t="shared" si="64"/>
        <v/>
      </c>
      <c r="BT154" s="58" t="str">
        <f t="shared" si="64"/>
        <v/>
      </c>
      <c r="BU154" s="58" t="str">
        <f t="shared" si="64"/>
        <v/>
      </c>
      <c r="BV154" s="59" t="str">
        <f t="shared" si="64"/>
        <v/>
      </c>
      <c r="BX154" s="7" t="str">
        <f ca="1">IFERROR(INDEX('Currency Market'!$BX$10:$BX$178, MATCH($BJ154, 'Currency Market'!$BB$10:$BB$178, 0)), "")</f>
        <v/>
      </c>
      <c r="BZ154" s="65" t="str">
        <f t="shared" si="62"/>
        <v/>
      </c>
    </row>
    <row r="155" spans="1:78" x14ac:dyDescent="0.55000000000000004">
      <c r="A155" s="11"/>
      <c r="B155" s="175" t="str">
        <f t="shared" si="51"/>
        <v/>
      </c>
      <c r="C155" s="176"/>
      <c r="D155" s="176"/>
      <c r="E155" s="176"/>
      <c r="F155" s="269"/>
      <c r="G155" s="270"/>
      <c r="H155" s="271"/>
      <c r="I155" s="271"/>
      <c r="J155" s="271"/>
      <c r="K155" s="271"/>
      <c r="L155" s="271"/>
      <c r="M155" s="271"/>
      <c r="N155" s="270"/>
      <c r="O155" s="270"/>
      <c r="P155" s="272" t="str">
        <f t="shared" si="57"/>
        <v/>
      </c>
      <c r="Q155" s="267"/>
      <c r="R155" s="267"/>
      <c r="S155" s="267"/>
      <c r="T155" s="267"/>
      <c r="U155" s="267"/>
      <c r="V155" s="267" t="str">
        <f t="shared" si="52"/>
        <v/>
      </c>
      <c r="W155" s="267"/>
      <c r="X155" s="267"/>
      <c r="Y155" s="267"/>
      <c r="Z155" s="267"/>
      <c r="AA155" s="267" t="str">
        <f t="shared" si="58"/>
        <v/>
      </c>
      <c r="AB155" s="267"/>
      <c r="AC155" s="267"/>
      <c r="AD155" s="267"/>
      <c r="AE155" s="267"/>
      <c r="AF155" s="267"/>
      <c r="AG155" s="269"/>
      <c r="AH155" s="270"/>
      <c r="AI155" s="270"/>
      <c r="AJ155" s="270"/>
      <c r="AK155" s="270"/>
      <c r="AL155" s="273"/>
      <c r="AM155" s="11"/>
      <c r="AN155" s="175" t="str">
        <f t="shared" si="59"/>
        <v/>
      </c>
      <c r="AO155" s="176"/>
      <c r="AP155" s="267" t="str">
        <f t="shared" si="53"/>
        <v/>
      </c>
      <c r="AQ155" s="267"/>
      <c r="AR155" s="267"/>
      <c r="AS155" s="267"/>
      <c r="AT155" s="267"/>
      <c r="AU155" s="267"/>
      <c r="AV155" s="265" t="str">
        <f t="shared" si="60"/>
        <v/>
      </c>
      <c r="AW155" s="266"/>
      <c r="AX155" s="267" t="str">
        <f t="shared" si="54"/>
        <v/>
      </c>
      <c r="AY155" s="267"/>
      <c r="AZ155" s="267"/>
      <c r="BA155" s="267"/>
      <c r="BB155" s="267"/>
      <c r="BC155" s="268"/>
      <c r="BD155" s="11"/>
      <c r="BF155" s="7" t="str">
        <f t="shared" si="55"/>
        <v/>
      </c>
      <c r="BJ155" s="45" t="str">
        <f t="shared" ca="1" si="56"/>
        <v>20/09/2021 08:00</v>
      </c>
      <c r="BK155" s="44" t="str">
        <f>IF($F155="", "", IFERROR(INDEX('Currency Market'!$BE$10:$BL$178, MATCH($BJ155, 'Currency Market'!$BB$10:$BB$178, 0), MATCH($F155, 'Currency Market'!$BE$9:$BL$9, 0)), ""))</f>
        <v/>
      </c>
      <c r="BL155" s="43" t="str">
        <f>IF($F155="", "", IFERROR(INDEX('Currency Market'!$BE$10:$BL$178, MATCH($BJ155, 'Currency Market'!$BB$10:$BB$178, 0), MATCH($N155, 'Currency Market'!$BE$9:$BL$9, 0)), ""))</f>
        <v/>
      </c>
      <c r="BN155" s="68" t="str">
        <f t="shared" si="61"/>
        <v/>
      </c>
      <c r="BO155" s="57" t="str">
        <f t="shared" si="64"/>
        <v/>
      </c>
      <c r="BP155" s="58" t="str">
        <f t="shared" si="64"/>
        <v/>
      </c>
      <c r="BQ155" s="58" t="str">
        <f t="shared" si="64"/>
        <v/>
      </c>
      <c r="BR155" s="58" t="str">
        <f t="shared" si="64"/>
        <v/>
      </c>
      <c r="BS155" s="58" t="str">
        <f t="shared" si="64"/>
        <v/>
      </c>
      <c r="BT155" s="58" t="str">
        <f t="shared" si="64"/>
        <v/>
      </c>
      <c r="BU155" s="58" t="str">
        <f t="shared" si="64"/>
        <v/>
      </c>
      <c r="BV155" s="59" t="str">
        <f t="shared" si="64"/>
        <v/>
      </c>
      <c r="BX155" s="7" t="str">
        <f ca="1">IFERROR(INDEX('Currency Market'!$BX$10:$BX$178, MATCH($BJ155, 'Currency Market'!$BB$10:$BB$178, 0)), "")</f>
        <v/>
      </c>
      <c r="BZ155" s="65" t="str">
        <f t="shared" si="62"/>
        <v/>
      </c>
    </row>
    <row r="156" spans="1:78" x14ac:dyDescent="0.55000000000000004">
      <c r="A156" s="11"/>
      <c r="B156" s="175" t="str">
        <f t="shared" si="51"/>
        <v/>
      </c>
      <c r="C156" s="176"/>
      <c r="D156" s="176"/>
      <c r="E156" s="176"/>
      <c r="F156" s="269"/>
      <c r="G156" s="270"/>
      <c r="H156" s="271"/>
      <c r="I156" s="271"/>
      <c r="J156" s="271"/>
      <c r="K156" s="271"/>
      <c r="L156" s="271"/>
      <c r="M156" s="271"/>
      <c r="N156" s="270"/>
      <c r="O156" s="270"/>
      <c r="P156" s="272" t="str">
        <f t="shared" si="57"/>
        <v/>
      </c>
      <c r="Q156" s="267"/>
      <c r="R156" s="267"/>
      <c r="S156" s="267"/>
      <c r="T156" s="267"/>
      <c r="U156" s="267"/>
      <c r="V156" s="267" t="str">
        <f t="shared" si="52"/>
        <v/>
      </c>
      <c r="W156" s="267"/>
      <c r="X156" s="267"/>
      <c r="Y156" s="267"/>
      <c r="Z156" s="267"/>
      <c r="AA156" s="267" t="str">
        <f t="shared" si="58"/>
        <v/>
      </c>
      <c r="AB156" s="267"/>
      <c r="AC156" s="267"/>
      <c r="AD156" s="267"/>
      <c r="AE156" s="267"/>
      <c r="AF156" s="267"/>
      <c r="AG156" s="269"/>
      <c r="AH156" s="270"/>
      <c r="AI156" s="270"/>
      <c r="AJ156" s="270"/>
      <c r="AK156" s="270"/>
      <c r="AL156" s="273"/>
      <c r="AM156" s="11"/>
      <c r="AN156" s="175" t="str">
        <f t="shared" si="59"/>
        <v/>
      </c>
      <c r="AO156" s="176"/>
      <c r="AP156" s="267" t="str">
        <f t="shared" si="53"/>
        <v/>
      </c>
      <c r="AQ156" s="267"/>
      <c r="AR156" s="267"/>
      <c r="AS156" s="267"/>
      <c r="AT156" s="267"/>
      <c r="AU156" s="267"/>
      <c r="AV156" s="265" t="str">
        <f t="shared" si="60"/>
        <v/>
      </c>
      <c r="AW156" s="266"/>
      <c r="AX156" s="267" t="str">
        <f t="shared" si="54"/>
        <v/>
      </c>
      <c r="AY156" s="267"/>
      <c r="AZ156" s="267"/>
      <c r="BA156" s="267"/>
      <c r="BB156" s="267"/>
      <c r="BC156" s="268"/>
      <c r="BD156" s="11"/>
      <c r="BF156" s="7" t="str">
        <f t="shared" si="55"/>
        <v/>
      </c>
      <c r="BJ156" s="45" t="str">
        <f t="shared" ca="1" si="56"/>
        <v>20/09/2021 08:00</v>
      </c>
      <c r="BK156" s="44" t="str">
        <f>IF($F156="", "", IFERROR(INDEX('Currency Market'!$BE$10:$BL$178, MATCH($BJ156, 'Currency Market'!$BB$10:$BB$178, 0), MATCH($F156, 'Currency Market'!$BE$9:$BL$9, 0)), ""))</f>
        <v/>
      </c>
      <c r="BL156" s="43" t="str">
        <f>IF($F156="", "", IFERROR(INDEX('Currency Market'!$BE$10:$BL$178, MATCH($BJ156, 'Currency Market'!$BB$10:$BB$178, 0), MATCH($N156, 'Currency Market'!$BE$9:$BL$9, 0)), ""))</f>
        <v/>
      </c>
      <c r="BN156" s="68" t="str">
        <f t="shared" si="61"/>
        <v/>
      </c>
      <c r="BO156" s="57" t="str">
        <f t="shared" si="64"/>
        <v/>
      </c>
      <c r="BP156" s="58" t="str">
        <f t="shared" si="64"/>
        <v/>
      </c>
      <c r="BQ156" s="58" t="str">
        <f t="shared" si="64"/>
        <v/>
      </c>
      <c r="BR156" s="58" t="str">
        <f t="shared" si="64"/>
        <v/>
      </c>
      <c r="BS156" s="58" t="str">
        <f t="shared" si="64"/>
        <v/>
      </c>
      <c r="BT156" s="58" t="str">
        <f t="shared" si="64"/>
        <v/>
      </c>
      <c r="BU156" s="58" t="str">
        <f t="shared" si="64"/>
        <v/>
      </c>
      <c r="BV156" s="59" t="str">
        <f t="shared" si="64"/>
        <v/>
      </c>
      <c r="BX156" s="7" t="str">
        <f ca="1">IFERROR(INDEX('Currency Market'!$BX$10:$BX$178, MATCH($BJ156, 'Currency Market'!$BB$10:$BB$178, 0)), "")</f>
        <v/>
      </c>
      <c r="BZ156" s="65" t="str">
        <f t="shared" si="62"/>
        <v/>
      </c>
    </row>
    <row r="157" spans="1:78" x14ac:dyDescent="0.55000000000000004">
      <c r="A157" s="11"/>
      <c r="B157" s="175" t="str">
        <f t="shared" si="51"/>
        <v/>
      </c>
      <c r="C157" s="176"/>
      <c r="D157" s="176"/>
      <c r="E157" s="176"/>
      <c r="F157" s="269"/>
      <c r="G157" s="270"/>
      <c r="H157" s="271"/>
      <c r="I157" s="271"/>
      <c r="J157" s="271"/>
      <c r="K157" s="271"/>
      <c r="L157" s="271"/>
      <c r="M157" s="271"/>
      <c r="N157" s="270"/>
      <c r="O157" s="270"/>
      <c r="P157" s="272" t="str">
        <f t="shared" si="57"/>
        <v/>
      </c>
      <c r="Q157" s="267"/>
      <c r="R157" s="267"/>
      <c r="S157" s="267"/>
      <c r="T157" s="267"/>
      <c r="U157" s="267"/>
      <c r="V157" s="267" t="str">
        <f t="shared" si="52"/>
        <v/>
      </c>
      <c r="W157" s="267"/>
      <c r="X157" s="267"/>
      <c r="Y157" s="267"/>
      <c r="Z157" s="267"/>
      <c r="AA157" s="267" t="str">
        <f t="shared" si="58"/>
        <v/>
      </c>
      <c r="AB157" s="267"/>
      <c r="AC157" s="267"/>
      <c r="AD157" s="267"/>
      <c r="AE157" s="267"/>
      <c r="AF157" s="267"/>
      <c r="AG157" s="269"/>
      <c r="AH157" s="270"/>
      <c r="AI157" s="270"/>
      <c r="AJ157" s="270"/>
      <c r="AK157" s="270"/>
      <c r="AL157" s="273"/>
      <c r="AM157" s="11"/>
      <c r="AN157" s="175" t="str">
        <f t="shared" si="59"/>
        <v/>
      </c>
      <c r="AO157" s="176"/>
      <c r="AP157" s="267" t="str">
        <f t="shared" si="53"/>
        <v/>
      </c>
      <c r="AQ157" s="267"/>
      <c r="AR157" s="267"/>
      <c r="AS157" s="267"/>
      <c r="AT157" s="267"/>
      <c r="AU157" s="267"/>
      <c r="AV157" s="265" t="str">
        <f t="shared" si="60"/>
        <v/>
      </c>
      <c r="AW157" s="266"/>
      <c r="AX157" s="267" t="str">
        <f t="shared" si="54"/>
        <v/>
      </c>
      <c r="AY157" s="267"/>
      <c r="AZ157" s="267"/>
      <c r="BA157" s="267"/>
      <c r="BB157" s="267"/>
      <c r="BC157" s="268"/>
      <c r="BD157" s="11"/>
      <c r="BF157" s="7" t="str">
        <f t="shared" si="55"/>
        <v/>
      </c>
      <c r="BJ157" s="45" t="str">
        <f t="shared" ca="1" si="56"/>
        <v>20/09/2021 08:00</v>
      </c>
      <c r="BK157" s="44" t="str">
        <f>IF($F157="", "", IFERROR(INDEX('Currency Market'!$BE$10:$BL$178, MATCH($BJ157, 'Currency Market'!$BB$10:$BB$178, 0), MATCH($F157, 'Currency Market'!$BE$9:$BL$9, 0)), ""))</f>
        <v/>
      </c>
      <c r="BL157" s="43" t="str">
        <f>IF($F157="", "", IFERROR(INDEX('Currency Market'!$BE$10:$BL$178, MATCH($BJ157, 'Currency Market'!$BB$10:$BB$178, 0), MATCH($N157, 'Currency Market'!$BE$9:$BL$9, 0)), ""))</f>
        <v/>
      </c>
      <c r="BN157" s="68" t="str">
        <f t="shared" si="61"/>
        <v/>
      </c>
      <c r="BO157" s="57" t="str">
        <f t="shared" si="64"/>
        <v/>
      </c>
      <c r="BP157" s="58" t="str">
        <f t="shared" si="64"/>
        <v/>
      </c>
      <c r="BQ157" s="58" t="str">
        <f t="shared" si="64"/>
        <v/>
      </c>
      <c r="BR157" s="58" t="str">
        <f t="shared" si="64"/>
        <v/>
      </c>
      <c r="BS157" s="58" t="str">
        <f t="shared" si="64"/>
        <v/>
      </c>
      <c r="BT157" s="58" t="str">
        <f t="shared" si="64"/>
        <v/>
      </c>
      <c r="BU157" s="58" t="str">
        <f t="shared" si="64"/>
        <v/>
      </c>
      <c r="BV157" s="59" t="str">
        <f t="shared" si="64"/>
        <v/>
      </c>
      <c r="BX157" s="7" t="str">
        <f ca="1">IFERROR(INDEX('Currency Market'!$BX$10:$BX$178, MATCH($BJ157, 'Currency Market'!$BB$10:$BB$178, 0)), "")</f>
        <v/>
      </c>
      <c r="BZ157" s="65" t="str">
        <f t="shared" si="62"/>
        <v/>
      </c>
    </row>
    <row r="158" spans="1:78" x14ac:dyDescent="0.55000000000000004">
      <c r="A158" s="11"/>
      <c r="B158" s="175" t="str">
        <f t="shared" si="51"/>
        <v/>
      </c>
      <c r="C158" s="176"/>
      <c r="D158" s="176"/>
      <c r="E158" s="176"/>
      <c r="F158" s="269"/>
      <c r="G158" s="270"/>
      <c r="H158" s="271"/>
      <c r="I158" s="271"/>
      <c r="J158" s="271"/>
      <c r="K158" s="271"/>
      <c r="L158" s="271"/>
      <c r="M158" s="271"/>
      <c r="N158" s="270"/>
      <c r="O158" s="270"/>
      <c r="P158" s="272" t="str">
        <f t="shared" si="57"/>
        <v/>
      </c>
      <c r="Q158" s="267"/>
      <c r="R158" s="267"/>
      <c r="S158" s="267"/>
      <c r="T158" s="267"/>
      <c r="U158" s="267"/>
      <c r="V158" s="267" t="str">
        <f t="shared" si="52"/>
        <v/>
      </c>
      <c r="W158" s="267"/>
      <c r="X158" s="267"/>
      <c r="Y158" s="267"/>
      <c r="Z158" s="267"/>
      <c r="AA158" s="267" t="str">
        <f t="shared" si="58"/>
        <v/>
      </c>
      <c r="AB158" s="267"/>
      <c r="AC158" s="267"/>
      <c r="AD158" s="267"/>
      <c r="AE158" s="267"/>
      <c r="AF158" s="267"/>
      <c r="AG158" s="269"/>
      <c r="AH158" s="270"/>
      <c r="AI158" s="270"/>
      <c r="AJ158" s="270"/>
      <c r="AK158" s="270"/>
      <c r="AL158" s="273"/>
      <c r="AM158" s="11"/>
      <c r="AN158" s="175" t="str">
        <f t="shared" si="59"/>
        <v/>
      </c>
      <c r="AO158" s="176"/>
      <c r="AP158" s="267" t="str">
        <f t="shared" si="53"/>
        <v/>
      </c>
      <c r="AQ158" s="267"/>
      <c r="AR158" s="267"/>
      <c r="AS158" s="267"/>
      <c r="AT158" s="267"/>
      <c r="AU158" s="267"/>
      <c r="AV158" s="265" t="str">
        <f t="shared" si="60"/>
        <v/>
      </c>
      <c r="AW158" s="266"/>
      <c r="AX158" s="267" t="str">
        <f t="shared" si="54"/>
        <v/>
      </c>
      <c r="AY158" s="267"/>
      <c r="AZ158" s="267"/>
      <c r="BA158" s="267"/>
      <c r="BB158" s="267"/>
      <c r="BC158" s="268"/>
      <c r="BD158" s="11"/>
      <c r="BF158" s="7" t="str">
        <f t="shared" si="55"/>
        <v/>
      </c>
      <c r="BJ158" s="45" t="str">
        <f t="shared" ca="1" si="56"/>
        <v>20/09/2021 08:00</v>
      </c>
      <c r="BK158" s="44" t="str">
        <f>IF($F158="", "", IFERROR(INDEX('Currency Market'!$BE$10:$BL$178, MATCH($BJ158, 'Currency Market'!$BB$10:$BB$178, 0), MATCH($F158, 'Currency Market'!$BE$9:$BL$9, 0)), ""))</f>
        <v/>
      </c>
      <c r="BL158" s="43" t="str">
        <f>IF($F158="", "", IFERROR(INDEX('Currency Market'!$BE$10:$BL$178, MATCH($BJ158, 'Currency Market'!$BB$10:$BB$178, 0), MATCH($N158, 'Currency Market'!$BE$9:$BL$9, 0)), ""))</f>
        <v/>
      </c>
      <c r="BN158" s="68" t="str">
        <f t="shared" si="61"/>
        <v/>
      </c>
      <c r="BO158" s="57" t="str">
        <f t="shared" si="64"/>
        <v/>
      </c>
      <c r="BP158" s="58" t="str">
        <f t="shared" si="64"/>
        <v/>
      </c>
      <c r="BQ158" s="58" t="str">
        <f t="shared" si="64"/>
        <v/>
      </c>
      <c r="BR158" s="58" t="str">
        <f t="shared" si="64"/>
        <v/>
      </c>
      <c r="BS158" s="58" t="str">
        <f t="shared" si="64"/>
        <v/>
      </c>
      <c r="BT158" s="58" t="str">
        <f t="shared" si="64"/>
        <v/>
      </c>
      <c r="BU158" s="58" t="str">
        <f t="shared" si="64"/>
        <v/>
      </c>
      <c r="BV158" s="59" t="str">
        <f t="shared" si="64"/>
        <v/>
      </c>
      <c r="BX158" s="7" t="str">
        <f ca="1">IFERROR(INDEX('Currency Market'!$BX$10:$BX$178, MATCH($BJ158, 'Currency Market'!$BB$10:$BB$178, 0)), "")</f>
        <v/>
      </c>
      <c r="BZ158" s="65" t="str">
        <f t="shared" si="62"/>
        <v/>
      </c>
    </row>
    <row r="159" spans="1:78" x14ac:dyDescent="0.55000000000000004">
      <c r="A159" s="11"/>
      <c r="B159" s="175" t="str">
        <f t="shared" si="51"/>
        <v/>
      </c>
      <c r="C159" s="176"/>
      <c r="D159" s="176"/>
      <c r="E159" s="176"/>
      <c r="F159" s="269"/>
      <c r="G159" s="270"/>
      <c r="H159" s="271"/>
      <c r="I159" s="271"/>
      <c r="J159" s="271"/>
      <c r="K159" s="271"/>
      <c r="L159" s="271"/>
      <c r="M159" s="271"/>
      <c r="N159" s="270"/>
      <c r="O159" s="270"/>
      <c r="P159" s="272" t="str">
        <f t="shared" si="57"/>
        <v/>
      </c>
      <c r="Q159" s="267"/>
      <c r="R159" s="267"/>
      <c r="S159" s="267"/>
      <c r="T159" s="267"/>
      <c r="U159" s="267"/>
      <c r="V159" s="267" t="str">
        <f t="shared" si="52"/>
        <v/>
      </c>
      <c r="W159" s="267"/>
      <c r="X159" s="267"/>
      <c r="Y159" s="267"/>
      <c r="Z159" s="267"/>
      <c r="AA159" s="267" t="str">
        <f t="shared" si="58"/>
        <v/>
      </c>
      <c r="AB159" s="267"/>
      <c r="AC159" s="267"/>
      <c r="AD159" s="267"/>
      <c r="AE159" s="267"/>
      <c r="AF159" s="267"/>
      <c r="AG159" s="269"/>
      <c r="AH159" s="270"/>
      <c r="AI159" s="270"/>
      <c r="AJ159" s="270"/>
      <c r="AK159" s="270"/>
      <c r="AL159" s="273"/>
      <c r="AM159" s="11"/>
      <c r="AN159" s="175" t="str">
        <f t="shared" si="59"/>
        <v/>
      </c>
      <c r="AO159" s="176"/>
      <c r="AP159" s="267" t="str">
        <f t="shared" si="53"/>
        <v/>
      </c>
      <c r="AQ159" s="267"/>
      <c r="AR159" s="267"/>
      <c r="AS159" s="267"/>
      <c r="AT159" s="267"/>
      <c r="AU159" s="267"/>
      <c r="AV159" s="265" t="str">
        <f t="shared" si="60"/>
        <v/>
      </c>
      <c r="AW159" s="266"/>
      <c r="AX159" s="267" t="str">
        <f t="shared" si="54"/>
        <v/>
      </c>
      <c r="AY159" s="267"/>
      <c r="AZ159" s="267"/>
      <c r="BA159" s="267"/>
      <c r="BB159" s="267"/>
      <c r="BC159" s="268"/>
      <c r="BD159" s="11"/>
      <c r="BF159" s="7" t="str">
        <f t="shared" si="55"/>
        <v/>
      </c>
      <c r="BJ159" s="45" t="str">
        <f t="shared" ca="1" si="56"/>
        <v>20/09/2021 08:00</v>
      </c>
      <c r="BK159" s="44" t="str">
        <f>IF($F159="", "", IFERROR(INDEX('Currency Market'!$BE$10:$BL$178, MATCH($BJ159, 'Currency Market'!$BB$10:$BB$178, 0), MATCH($F159, 'Currency Market'!$BE$9:$BL$9, 0)), ""))</f>
        <v/>
      </c>
      <c r="BL159" s="43" t="str">
        <f>IF($F159="", "", IFERROR(INDEX('Currency Market'!$BE$10:$BL$178, MATCH($BJ159, 'Currency Market'!$BB$10:$BB$178, 0), MATCH($N159, 'Currency Market'!$BE$9:$BL$9, 0)), ""))</f>
        <v/>
      </c>
      <c r="BN159" s="68" t="str">
        <f t="shared" si="61"/>
        <v/>
      </c>
      <c r="BO159" s="57" t="str">
        <f t="shared" si="64"/>
        <v/>
      </c>
      <c r="BP159" s="58" t="str">
        <f t="shared" si="64"/>
        <v/>
      </c>
      <c r="BQ159" s="58" t="str">
        <f t="shared" si="64"/>
        <v/>
      </c>
      <c r="BR159" s="58" t="str">
        <f t="shared" si="64"/>
        <v/>
      </c>
      <c r="BS159" s="58" t="str">
        <f t="shared" si="64"/>
        <v/>
      </c>
      <c r="BT159" s="58" t="str">
        <f t="shared" si="64"/>
        <v/>
      </c>
      <c r="BU159" s="58" t="str">
        <f t="shared" si="64"/>
        <v/>
      </c>
      <c r="BV159" s="59" t="str">
        <f t="shared" si="64"/>
        <v/>
      </c>
      <c r="BX159" s="7" t="str">
        <f ca="1">IFERROR(INDEX('Currency Market'!$BX$10:$BX$178, MATCH($BJ159, 'Currency Market'!$BB$10:$BB$178, 0)), "")</f>
        <v/>
      </c>
      <c r="BZ159" s="65" t="str">
        <f t="shared" si="62"/>
        <v/>
      </c>
    </row>
    <row r="160" spans="1:78" x14ac:dyDescent="0.55000000000000004">
      <c r="A160" s="11"/>
      <c r="B160" s="175" t="str">
        <f t="shared" si="51"/>
        <v/>
      </c>
      <c r="C160" s="176"/>
      <c r="D160" s="176"/>
      <c r="E160" s="176"/>
      <c r="F160" s="269"/>
      <c r="G160" s="270"/>
      <c r="H160" s="271"/>
      <c r="I160" s="271"/>
      <c r="J160" s="271"/>
      <c r="K160" s="271"/>
      <c r="L160" s="271"/>
      <c r="M160" s="271"/>
      <c r="N160" s="270"/>
      <c r="O160" s="270"/>
      <c r="P160" s="272" t="str">
        <f t="shared" si="57"/>
        <v/>
      </c>
      <c r="Q160" s="267"/>
      <c r="R160" s="267"/>
      <c r="S160" s="267"/>
      <c r="T160" s="267"/>
      <c r="U160" s="267"/>
      <c r="V160" s="267" t="str">
        <f t="shared" si="52"/>
        <v/>
      </c>
      <c r="W160" s="267"/>
      <c r="X160" s="267"/>
      <c r="Y160" s="267"/>
      <c r="Z160" s="267"/>
      <c r="AA160" s="267" t="str">
        <f t="shared" si="58"/>
        <v/>
      </c>
      <c r="AB160" s="267"/>
      <c r="AC160" s="267"/>
      <c r="AD160" s="267"/>
      <c r="AE160" s="267"/>
      <c r="AF160" s="267"/>
      <c r="AG160" s="269"/>
      <c r="AH160" s="270"/>
      <c r="AI160" s="270"/>
      <c r="AJ160" s="270"/>
      <c r="AK160" s="270"/>
      <c r="AL160" s="273"/>
      <c r="AM160" s="11"/>
      <c r="AN160" s="175" t="str">
        <f t="shared" si="59"/>
        <v/>
      </c>
      <c r="AO160" s="176"/>
      <c r="AP160" s="267" t="str">
        <f t="shared" si="53"/>
        <v/>
      </c>
      <c r="AQ160" s="267"/>
      <c r="AR160" s="267"/>
      <c r="AS160" s="267"/>
      <c r="AT160" s="267"/>
      <c r="AU160" s="267"/>
      <c r="AV160" s="265" t="str">
        <f t="shared" si="60"/>
        <v/>
      </c>
      <c r="AW160" s="266"/>
      <c r="AX160" s="267" t="str">
        <f t="shared" si="54"/>
        <v/>
      </c>
      <c r="AY160" s="267"/>
      <c r="AZ160" s="267"/>
      <c r="BA160" s="267"/>
      <c r="BB160" s="267"/>
      <c r="BC160" s="268"/>
      <c r="BD160" s="11"/>
      <c r="BF160" s="7" t="str">
        <f t="shared" si="55"/>
        <v/>
      </c>
      <c r="BJ160" s="45" t="str">
        <f t="shared" ca="1" si="56"/>
        <v>20/09/2021 08:00</v>
      </c>
      <c r="BK160" s="44" t="str">
        <f>IF($F160="", "", IFERROR(INDEX('Currency Market'!$BE$10:$BL$178, MATCH($BJ160, 'Currency Market'!$BB$10:$BB$178, 0), MATCH($F160, 'Currency Market'!$BE$9:$BL$9, 0)), ""))</f>
        <v/>
      </c>
      <c r="BL160" s="43" t="str">
        <f>IF($F160="", "", IFERROR(INDEX('Currency Market'!$BE$10:$BL$178, MATCH($BJ160, 'Currency Market'!$BB$10:$BB$178, 0), MATCH($N160, 'Currency Market'!$BE$9:$BL$9, 0)), ""))</f>
        <v/>
      </c>
      <c r="BN160" s="68" t="str">
        <f t="shared" si="61"/>
        <v/>
      </c>
      <c r="BO160" s="57" t="str">
        <f t="shared" si="64"/>
        <v/>
      </c>
      <c r="BP160" s="58" t="str">
        <f t="shared" si="64"/>
        <v/>
      </c>
      <c r="BQ160" s="58" t="str">
        <f t="shared" si="64"/>
        <v/>
      </c>
      <c r="BR160" s="58" t="str">
        <f t="shared" si="64"/>
        <v/>
      </c>
      <c r="BS160" s="58" t="str">
        <f t="shared" si="64"/>
        <v/>
      </c>
      <c r="BT160" s="58" t="str">
        <f t="shared" si="64"/>
        <v/>
      </c>
      <c r="BU160" s="58" t="str">
        <f t="shared" si="64"/>
        <v/>
      </c>
      <c r="BV160" s="59" t="str">
        <f t="shared" si="64"/>
        <v/>
      </c>
      <c r="BX160" s="7" t="str">
        <f ca="1">IFERROR(INDEX('Currency Market'!$BX$10:$BX$178, MATCH($BJ160, 'Currency Market'!$BB$10:$BB$178, 0)), "")</f>
        <v/>
      </c>
      <c r="BZ160" s="65" t="str">
        <f t="shared" si="62"/>
        <v/>
      </c>
    </row>
    <row r="161" spans="1:78" x14ac:dyDescent="0.55000000000000004">
      <c r="A161" s="11"/>
      <c r="B161" s="175" t="str">
        <f t="shared" si="51"/>
        <v/>
      </c>
      <c r="C161" s="176"/>
      <c r="D161" s="176"/>
      <c r="E161" s="176"/>
      <c r="F161" s="269"/>
      <c r="G161" s="270"/>
      <c r="H161" s="271"/>
      <c r="I161" s="271"/>
      <c r="J161" s="271"/>
      <c r="K161" s="271"/>
      <c r="L161" s="271"/>
      <c r="M161" s="271"/>
      <c r="N161" s="270"/>
      <c r="O161" s="270"/>
      <c r="P161" s="272" t="str">
        <f t="shared" si="57"/>
        <v/>
      </c>
      <c r="Q161" s="267"/>
      <c r="R161" s="267"/>
      <c r="S161" s="267"/>
      <c r="T161" s="267"/>
      <c r="U161" s="267"/>
      <c r="V161" s="267" t="str">
        <f t="shared" si="52"/>
        <v/>
      </c>
      <c r="W161" s="267"/>
      <c r="X161" s="267"/>
      <c r="Y161" s="267"/>
      <c r="Z161" s="267"/>
      <c r="AA161" s="267" t="str">
        <f t="shared" si="58"/>
        <v/>
      </c>
      <c r="AB161" s="267"/>
      <c r="AC161" s="267"/>
      <c r="AD161" s="267"/>
      <c r="AE161" s="267"/>
      <c r="AF161" s="267"/>
      <c r="AG161" s="269"/>
      <c r="AH161" s="270"/>
      <c r="AI161" s="270"/>
      <c r="AJ161" s="270"/>
      <c r="AK161" s="270"/>
      <c r="AL161" s="273"/>
      <c r="AM161" s="11"/>
      <c r="AN161" s="175" t="str">
        <f t="shared" si="59"/>
        <v/>
      </c>
      <c r="AO161" s="176"/>
      <c r="AP161" s="267" t="str">
        <f t="shared" si="53"/>
        <v/>
      </c>
      <c r="AQ161" s="267"/>
      <c r="AR161" s="267"/>
      <c r="AS161" s="267"/>
      <c r="AT161" s="267"/>
      <c r="AU161" s="267"/>
      <c r="AV161" s="265" t="str">
        <f t="shared" si="60"/>
        <v/>
      </c>
      <c r="AW161" s="266"/>
      <c r="AX161" s="267" t="str">
        <f t="shared" si="54"/>
        <v/>
      </c>
      <c r="AY161" s="267"/>
      <c r="AZ161" s="267"/>
      <c r="BA161" s="267"/>
      <c r="BB161" s="267"/>
      <c r="BC161" s="268"/>
      <c r="BD161" s="11"/>
      <c r="BF161" s="7" t="str">
        <f t="shared" si="55"/>
        <v/>
      </c>
      <c r="BJ161" s="45" t="str">
        <f t="shared" ca="1" si="56"/>
        <v>20/09/2021 08:00</v>
      </c>
      <c r="BK161" s="44" t="str">
        <f>IF($F161="", "", IFERROR(INDEX('Currency Market'!$BE$10:$BL$178, MATCH($BJ161, 'Currency Market'!$BB$10:$BB$178, 0), MATCH($F161, 'Currency Market'!$BE$9:$BL$9, 0)), ""))</f>
        <v/>
      </c>
      <c r="BL161" s="43" t="str">
        <f>IF($F161="", "", IFERROR(INDEX('Currency Market'!$BE$10:$BL$178, MATCH($BJ161, 'Currency Market'!$BB$10:$BB$178, 0), MATCH($N161, 'Currency Market'!$BE$9:$BL$9, 0)), ""))</f>
        <v/>
      </c>
      <c r="BN161" s="68" t="str">
        <f t="shared" si="61"/>
        <v/>
      </c>
      <c r="BO161" s="57" t="str">
        <f t="shared" si="64"/>
        <v/>
      </c>
      <c r="BP161" s="58" t="str">
        <f t="shared" si="64"/>
        <v/>
      </c>
      <c r="BQ161" s="58" t="str">
        <f t="shared" si="64"/>
        <v/>
      </c>
      <c r="BR161" s="58" t="str">
        <f t="shared" si="64"/>
        <v/>
      </c>
      <c r="BS161" s="58" t="str">
        <f t="shared" si="64"/>
        <v/>
      </c>
      <c r="BT161" s="58" t="str">
        <f t="shared" si="64"/>
        <v/>
      </c>
      <c r="BU161" s="58" t="str">
        <f t="shared" si="64"/>
        <v/>
      </c>
      <c r="BV161" s="59" t="str">
        <f t="shared" si="64"/>
        <v/>
      </c>
      <c r="BX161" s="7" t="str">
        <f ca="1">IFERROR(INDEX('Currency Market'!$BX$10:$BX$178, MATCH($BJ161, 'Currency Market'!$BB$10:$BB$178, 0)), "")</f>
        <v/>
      </c>
      <c r="BZ161" s="65" t="str">
        <f t="shared" si="62"/>
        <v/>
      </c>
    </row>
    <row r="162" spans="1:78" x14ac:dyDescent="0.55000000000000004">
      <c r="A162" s="11"/>
      <c r="B162" s="175" t="str">
        <f t="shared" si="51"/>
        <v/>
      </c>
      <c r="C162" s="176"/>
      <c r="D162" s="176"/>
      <c r="E162" s="176"/>
      <c r="F162" s="269"/>
      <c r="G162" s="270"/>
      <c r="H162" s="271"/>
      <c r="I162" s="271"/>
      <c r="J162" s="271"/>
      <c r="K162" s="271"/>
      <c r="L162" s="271"/>
      <c r="M162" s="271"/>
      <c r="N162" s="270"/>
      <c r="O162" s="270"/>
      <c r="P162" s="272" t="str">
        <f t="shared" si="57"/>
        <v/>
      </c>
      <c r="Q162" s="267"/>
      <c r="R162" s="267"/>
      <c r="S162" s="267"/>
      <c r="T162" s="267"/>
      <c r="U162" s="267"/>
      <c r="V162" s="267" t="str">
        <f t="shared" si="52"/>
        <v/>
      </c>
      <c r="W162" s="267"/>
      <c r="X162" s="267"/>
      <c r="Y162" s="267"/>
      <c r="Z162" s="267"/>
      <c r="AA162" s="267" t="str">
        <f t="shared" si="58"/>
        <v/>
      </c>
      <c r="AB162" s="267"/>
      <c r="AC162" s="267"/>
      <c r="AD162" s="267"/>
      <c r="AE162" s="267"/>
      <c r="AF162" s="267"/>
      <c r="AG162" s="269"/>
      <c r="AH162" s="270"/>
      <c r="AI162" s="270"/>
      <c r="AJ162" s="270"/>
      <c r="AK162" s="270"/>
      <c r="AL162" s="273"/>
      <c r="AM162" s="11"/>
      <c r="AN162" s="175" t="str">
        <f t="shared" si="59"/>
        <v/>
      </c>
      <c r="AO162" s="176"/>
      <c r="AP162" s="267" t="str">
        <f t="shared" si="53"/>
        <v/>
      </c>
      <c r="AQ162" s="267"/>
      <c r="AR162" s="267"/>
      <c r="AS162" s="267"/>
      <c r="AT162" s="267"/>
      <c r="AU162" s="267"/>
      <c r="AV162" s="265" t="str">
        <f t="shared" si="60"/>
        <v/>
      </c>
      <c r="AW162" s="266"/>
      <c r="AX162" s="267" t="str">
        <f t="shared" si="54"/>
        <v/>
      </c>
      <c r="AY162" s="267"/>
      <c r="AZ162" s="267"/>
      <c r="BA162" s="267"/>
      <c r="BB162" s="267"/>
      <c r="BC162" s="268"/>
      <c r="BD162" s="11"/>
      <c r="BF162" s="7" t="str">
        <f t="shared" si="55"/>
        <v/>
      </c>
      <c r="BJ162" s="45" t="str">
        <f t="shared" ca="1" si="56"/>
        <v>20/09/2021 08:00</v>
      </c>
      <c r="BK162" s="44" t="str">
        <f>IF($F162="", "", IFERROR(INDEX('Currency Market'!$BE$10:$BL$178, MATCH($BJ162, 'Currency Market'!$BB$10:$BB$178, 0), MATCH($F162, 'Currency Market'!$BE$9:$BL$9, 0)), ""))</f>
        <v/>
      </c>
      <c r="BL162" s="43" t="str">
        <f>IF($F162="", "", IFERROR(INDEX('Currency Market'!$BE$10:$BL$178, MATCH($BJ162, 'Currency Market'!$BB$10:$BB$178, 0), MATCH($N162, 'Currency Market'!$BE$9:$BL$9, 0)), ""))</f>
        <v/>
      </c>
      <c r="BN162" s="68" t="str">
        <f t="shared" si="61"/>
        <v/>
      </c>
      <c r="BO162" s="57" t="str">
        <f t="shared" si="64"/>
        <v/>
      </c>
      <c r="BP162" s="58" t="str">
        <f t="shared" si="64"/>
        <v/>
      </c>
      <c r="BQ162" s="58" t="str">
        <f t="shared" si="64"/>
        <v/>
      </c>
      <c r="BR162" s="58" t="str">
        <f t="shared" si="64"/>
        <v/>
      </c>
      <c r="BS162" s="58" t="str">
        <f t="shared" si="64"/>
        <v/>
      </c>
      <c r="BT162" s="58" t="str">
        <f t="shared" si="64"/>
        <v/>
      </c>
      <c r="BU162" s="58" t="str">
        <f t="shared" si="64"/>
        <v/>
      </c>
      <c r="BV162" s="59" t="str">
        <f t="shared" si="64"/>
        <v/>
      </c>
      <c r="BX162" s="7" t="str">
        <f ca="1">IFERROR(INDEX('Currency Market'!$BX$10:$BX$178, MATCH($BJ162, 'Currency Market'!$BB$10:$BB$178, 0)), "")</f>
        <v/>
      </c>
      <c r="BZ162" s="65" t="str">
        <f t="shared" si="62"/>
        <v/>
      </c>
    </row>
    <row r="163" spans="1:78" x14ac:dyDescent="0.55000000000000004">
      <c r="A163" s="11"/>
      <c r="B163" s="175" t="str">
        <f t="shared" si="51"/>
        <v/>
      </c>
      <c r="C163" s="176"/>
      <c r="D163" s="176"/>
      <c r="E163" s="176"/>
      <c r="F163" s="269"/>
      <c r="G163" s="270"/>
      <c r="H163" s="271"/>
      <c r="I163" s="271"/>
      <c r="J163" s="271"/>
      <c r="K163" s="271"/>
      <c r="L163" s="271"/>
      <c r="M163" s="271"/>
      <c r="N163" s="270"/>
      <c r="O163" s="270"/>
      <c r="P163" s="272" t="str">
        <f t="shared" si="57"/>
        <v/>
      </c>
      <c r="Q163" s="267"/>
      <c r="R163" s="267"/>
      <c r="S163" s="267"/>
      <c r="T163" s="267"/>
      <c r="U163" s="267"/>
      <c r="V163" s="267" t="str">
        <f t="shared" si="52"/>
        <v/>
      </c>
      <c r="W163" s="267"/>
      <c r="X163" s="267"/>
      <c r="Y163" s="267"/>
      <c r="Z163" s="267"/>
      <c r="AA163" s="267" t="str">
        <f t="shared" si="58"/>
        <v/>
      </c>
      <c r="AB163" s="267"/>
      <c r="AC163" s="267"/>
      <c r="AD163" s="267"/>
      <c r="AE163" s="267"/>
      <c r="AF163" s="267"/>
      <c r="AG163" s="269"/>
      <c r="AH163" s="270"/>
      <c r="AI163" s="270"/>
      <c r="AJ163" s="270"/>
      <c r="AK163" s="270"/>
      <c r="AL163" s="273"/>
      <c r="AM163" s="11"/>
      <c r="AN163" s="175" t="str">
        <f t="shared" si="59"/>
        <v/>
      </c>
      <c r="AO163" s="176"/>
      <c r="AP163" s="267" t="str">
        <f t="shared" si="53"/>
        <v/>
      </c>
      <c r="AQ163" s="267"/>
      <c r="AR163" s="267"/>
      <c r="AS163" s="267"/>
      <c r="AT163" s="267"/>
      <c r="AU163" s="267"/>
      <c r="AV163" s="265" t="str">
        <f t="shared" si="60"/>
        <v/>
      </c>
      <c r="AW163" s="266"/>
      <c r="AX163" s="267" t="str">
        <f t="shared" si="54"/>
        <v/>
      </c>
      <c r="AY163" s="267"/>
      <c r="AZ163" s="267"/>
      <c r="BA163" s="267"/>
      <c r="BB163" s="267"/>
      <c r="BC163" s="268"/>
      <c r="BD163" s="11"/>
      <c r="BF163" s="7" t="str">
        <f t="shared" si="55"/>
        <v/>
      </c>
      <c r="BJ163" s="45" t="str">
        <f t="shared" ca="1" si="56"/>
        <v>20/09/2021 08:00</v>
      </c>
      <c r="BK163" s="44" t="str">
        <f>IF($F163="", "", IFERROR(INDEX('Currency Market'!$BE$10:$BL$178, MATCH($BJ163, 'Currency Market'!$BB$10:$BB$178, 0), MATCH($F163, 'Currency Market'!$BE$9:$BL$9, 0)), ""))</f>
        <v/>
      </c>
      <c r="BL163" s="43" t="str">
        <f>IF($F163="", "", IFERROR(INDEX('Currency Market'!$BE$10:$BL$178, MATCH($BJ163, 'Currency Market'!$BB$10:$BB$178, 0), MATCH($N163, 'Currency Market'!$BE$9:$BL$9, 0)), ""))</f>
        <v/>
      </c>
      <c r="BN163" s="68" t="str">
        <f t="shared" si="61"/>
        <v/>
      </c>
      <c r="BO163" s="57" t="str">
        <f t="shared" ref="BO163:BV172" si="65">IF($B163=$BF$4, IF($F163=BO$2, $H163*-1, IF($N163=BO$2, $AA163, "")), "")</f>
        <v/>
      </c>
      <c r="BP163" s="58" t="str">
        <f t="shared" si="65"/>
        <v/>
      </c>
      <c r="BQ163" s="58" t="str">
        <f t="shared" si="65"/>
        <v/>
      </c>
      <c r="BR163" s="58" t="str">
        <f t="shared" si="65"/>
        <v/>
      </c>
      <c r="BS163" s="58" t="str">
        <f t="shared" si="65"/>
        <v/>
      </c>
      <c r="BT163" s="58" t="str">
        <f t="shared" si="65"/>
        <v/>
      </c>
      <c r="BU163" s="58" t="str">
        <f t="shared" si="65"/>
        <v/>
      </c>
      <c r="BV163" s="59" t="str">
        <f t="shared" si="65"/>
        <v/>
      </c>
      <c r="BX163" s="7" t="str">
        <f ca="1">IFERROR(INDEX('Currency Market'!$BX$10:$BX$178, MATCH($BJ163, 'Currency Market'!$BB$10:$BB$178, 0)), "")</f>
        <v/>
      </c>
      <c r="BZ163" s="65" t="str">
        <f t="shared" si="62"/>
        <v/>
      </c>
    </row>
    <row r="164" spans="1:78" x14ac:dyDescent="0.55000000000000004">
      <c r="A164" s="11"/>
      <c r="B164" s="175" t="str">
        <f t="shared" si="51"/>
        <v/>
      </c>
      <c r="C164" s="176"/>
      <c r="D164" s="176"/>
      <c r="E164" s="176"/>
      <c r="F164" s="269"/>
      <c r="G164" s="270"/>
      <c r="H164" s="271"/>
      <c r="I164" s="271"/>
      <c r="J164" s="271"/>
      <c r="K164" s="271"/>
      <c r="L164" s="271"/>
      <c r="M164" s="271"/>
      <c r="N164" s="270"/>
      <c r="O164" s="270"/>
      <c r="P164" s="272" t="str">
        <f t="shared" si="57"/>
        <v/>
      </c>
      <c r="Q164" s="267"/>
      <c r="R164" s="267"/>
      <c r="S164" s="267"/>
      <c r="T164" s="267"/>
      <c r="U164" s="267"/>
      <c r="V164" s="267" t="str">
        <f t="shared" si="52"/>
        <v/>
      </c>
      <c r="W164" s="267"/>
      <c r="X164" s="267"/>
      <c r="Y164" s="267"/>
      <c r="Z164" s="267"/>
      <c r="AA164" s="267" t="str">
        <f t="shared" si="58"/>
        <v/>
      </c>
      <c r="AB164" s="267"/>
      <c r="AC164" s="267"/>
      <c r="AD164" s="267"/>
      <c r="AE164" s="267"/>
      <c r="AF164" s="267"/>
      <c r="AG164" s="269"/>
      <c r="AH164" s="270"/>
      <c r="AI164" s="270"/>
      <c r="AJ164" s="270"/>
      <c r="AK164" s="270"/>
      <c r="AL164" s="273"/>
      <c r="AM164" s="11"/>
      <c r="AN164" s="175" t="str">
        <f t="shared" si="59"/>
        <v/>
      </c>
      <c r="AO164" s="176"/>
      <c r="AP164" s="267" t="str">
        <f t="shared" si="53"/>
        <v/>
      </c>
      <c r="AQ164" s="267"/>
      <c r="AR164" s="267"/>
      <c r="AS164" s="267"/>
      <c r="AT164" s="267"/>
      <c r="AU164" s="267"/>
      <c r="AV164" s="265" t="str">
        <f t="shared" si="60"/>
        <v/>
      </c>
      <c r="AW164" s="266"/>
      <c r="AX164" s="267" t="str">
        <f t="shared" si="54"/>
        <v/>
      </c>
      <c r="AY164" s="267"/>
      <c r="AZ164" s="267"/>
      <c r="BA164" s="267"/>
      <c r="BB164" s="267"/>
      <c r="BC164" s="268"/>
      <c r="BD164" s="11"/>
      <c r="BF164" s="7" t="str">
        <f t="shared" si="55"/>
        <v/>
      </c>
      <c r="BJ164" s="45" t="str">
        <f t="shared" ca="1" si="56"/>
        <v>20/09/2021 08:00</v>
      </c>
      <c r="BK164" s="44" t="str">
        <f>IF($F164="", "", IFERROR(INDEX('Currency Market'!$BE$10:$BL$178, MATCH($BJ164, 'Currency Market'!$BB$10:$BB$178, 0), MATCH($F164, 'Currency Market'!$BE$9:$BL$9, 0)), ""))</f>
        <v/>
      </c>
      <c r="BL164" s="43" t="str">
        <f>IF($F164="", "", IFERROR(INDEX('Currency Market'!$BE$10:$BL$178, MATCH($BJ164, 'Currency Market'!$BB$10:$BB$178, 0), MATCH($N164, 'Currency Market'!$BE$9:$BL$9, 0)), ""))</f>
        <v/>
      </c>
      <c r="BN164" s="68" t="str">
        <f t="shared" si="61"/>
        <v/>
      </c>
      <c r="BO164" s="57" t="str">
        <f t="shared" si="65"/>
        <v/>
      </c>
      <c r="BP164" s="58" t="str">
        <f t="shared" si="65"/>
        <v/>
      </c>
      <c r="BQ164" s="58" t="str">
        <f t="shared" si="65"/>
        <v/>
      </c>
      <c r="BR164" s="58" t="str">
        <f t="shared" si="65"/>
        <v/>
      </c>
      <c r="BS164" s="58" t="str">
        <f t="shared" si="65"/>
        <v/>
      </c>
      <c r="BT164" s="58" t="str">
        <f t="shared" si="65"/>
        <v/>
      </c>
      <c r="BU164" s="58" t="str">
        <f t="shared" si="65"/>
        <v/>
      </c>
      <c r="BV164" s="59" t="str">
        <f t="shared" si="65"/>
        <v/>
      </c>
      <c r="BX164" s="7" t="str">
        <f ca="1">IFERROR(INDEX('Currency Market'!$BX$10:$BX$178, MATCH($BJ164, 'Currency Market'!$BB$10:$BB$178, 0)), "")</f>
        <v/>
      </c>
      <c r="BZ164" s="65" t="str">
        <f t="shared" si="62"/>
        <v/>
      </c>
    </row>
    <row r="165" spans="1:78" x14ac:dyDescent="0.55000000000000004">
      <c r="A165" s="11"/>
      <c r="B165" s="175" t="str">
        <f t="shared" si="51"/>
        <v/>
      </c>
      <c r="C165" s="176"/>
      <c r="D165" s="176"/>
      <c r="E165" s="176"/>
      <c r="F165" s="269"/>
      <c r="G165" s="270"/>
      <c r="H165" s="271"/>
      <c r="I165" s="271"/>
      <c r="J165" s="271"/>
      <c r="K165" s="271"/>
      <c r="L165" s="271"/>
      <c r="M165" s="271"/>
      <c r="N165" s="270"/>
      <c r="O165" s="270"/>
      <c r="P165" s="272" t="str">
        <f t="shared" si="57"/>
        <v/>
      </c>
      <c r="Q165" s="267"/>
      <c r="R165" s="267"/>
      <c r="S165" s="267"/>
      <c r="T165" s="267"/>
      <c r="U165" s="267"/>
      <c r="V165" s="267" t="str">
        <f t="shared" si="52"/>
        <v/>
      </c>
      <c r="W165" s="267"/>
      <c r="X165" s="267"/>
      <c r="Y165" s="267"/>
      <c r="Z165" s="267"/>
      <c r="AA165" s="267" t="str">
        <f t="shared" si="58"/>
        <v/>
      </c>
      <c r="AB165" s="267"/>
      <c r="AC165" s="267"/>
      <c r="AD165" s="267"/>
      <c r="AE165" s="267"/>
      <c r="AF165" s="267"/>
      <c r="AG165" s="269"/>
      <c r="AH165" s="270"/>
      <c r="AI165" s="270"/>
      <c r="AJ165" s="270"/>
      <c r="AK165" s="270"/>
      <c r="AL165" s="273"/>
      <c r="AM165" s="11"/>
      <c r="AN165" s="175" t="str">
        <f t="shared" si="59"/>
        <v/>
      </c>
      <c r="AO165" s="176"/>
      <c r="AP165" s="267" t="str">
        <f t="shared" si="53"/>
        <v/>
      </c>
      <c r="AQ165" s="267"/>
      <c r="AR165" s="267"/>
      <c r="AS165" s="267"/>
      <c r="AT165" s="267"/>
      <c r="AU165" s="267"/>
      <c r="AV165" s="265" t="str">
        <f t="shared" si="60"/>
        <v/>
      </c>
      <c r="AW165" s="266"/>
      <c r="AX165" s="267" t="str">
        <f t="shared" si="54"/>
        <v/>
      </c>
      <c r="AY165" s="267"/>
      <c r="AZ165" s="267"/>
      <c r="BA165" s="267"/>
      <c r="BB165" s="267"/>
      <c r="BC165" s="268"/>
      <c r="BD165" s="11"/>
      <c r="BF165" s="7" t="str">
        <f t="shared" si="55"/>
        <v/>
      </c>
      <c r="BJ165" s="45" t="str">
        <f t="shared" ca="1" si="56"/>
        <v>20/09/2021 08:00</v>
      </c>
      <c r="BK165" s="44" t="str">
        <f>IF($F165="", "", IFERROR(INDEX('Currency Market'!$BE$10:$BL$178, MATCH($BJ165, 'Currency Market'!$BB$10:$BB$178, 0), MATCH($F165, 'Currency Market'!$BE$9:$BL$9, 0)), ""))</f>
        <v/>
      </c>
      <c r="BL165" s="43" t="str">
        <f>IF($F165="", "", IFERROR(INDEX('Currency Market'!$BE$10:$BL$178, MATCH($BJ165, 'Currency Market'!$BB$10:$BB$178, 0), MATCH($N165, 'Currency Market'!$BE$9:$BL$9, 0)), ""))</f>
        <v/>
      </c>
      <c r="BN165" s="68" t="str">
        <f t="shared" si="61"/>
        <v/>
      </c>
      <c r="BO165" s="57" t="str">
        <f t="shared" si="65"/>
        <v/>
      </c>
      <c r="BP165" s="58" t="str">
        <f t="shared" si="65"/>
        <v/>
      </c>
      <c r="BQ165" s="58" t="str">
        <f t="shared" si="65"/>
        <v/>
      </c>
      <c r="BR165" s="58" t="str">
        <f t="shared" si="65"/>
        <v/>
      </c>
      <c r="BS165" s="58" t="str">
        <f t="shared" si="65"/>
        <v/>
      </c>
      <c r="BT165" s="58" t="str">
        <f t="shared" si="65"/>
        <v/>
      </c>
      <c r="BU165" s="58" t="str">
        <f t="shared" si="65"/>
        <v/>
      </c>
      <c r="BV165" s="59" t="str">
        <f t="shared" si="65"/>
        <v/>
      </c>
      <c r="BX165" s="7" t="str">
        <f ca="1">IFERROR(INDEX('Currency Market'!$BX$10:$BX$178, MATCH($BJ165, 'Currency Market'!$BB$10:$BB$178, 0)), "")</f>
        <v/>
      </c>
      <c r="BZ165" s="65" t="str">
        <f t="shared" si="62"/>
        <v/>
      </c>
    </row>
    <row r="166" spans="1:78" x14ac:dyDescent="0.55000000000000004">
      <c r="A166" s="11"/>
      <c r="B166" s="175" t="str">
        <f t="shared" si="51"/>
        <v/>
      </c>
      <c r="C166" s="176"/>
      <c r="D166" s="176"/>
      <c r="E166" s="176"/>
      <c r="F166" s="269"/>
      <c r="G166" s="270"/>
      <c r="H166" s="271"/>
      <c r="I166" s="271"/>
      <c r="J166" s="271"/>
      <c r="K166" s="271"/>
      <c r="L166" s="271"/>
      <c r="M166" s="271"/>
      <c r="N166" s="270"/>
      <c r="O166" s="270"/>
      <c r="P166" s="272" t="str">
        <f t="shared" si="57"/>
        <v/>
      </c>
      <c r="Q166" s="267"/>
      <c r="R166" s="267"/>
      <c r="S166" s="267"/>
      <c r="T166" s="267"/>
      <c r="U166" s="267"/>
      <c r="V166" s="267" t="str">
        <f t="shared" si="52"/>
        <v/>
      </c>
      <c r="W166" s="267"/>
      <c r="X166" s="267"/>
      <c r="Y166" s="267"/>
      <c r="Z166" s="267"/>
      <c r="AA166" s="267" t="str">
        <f t="shared" si="58"/>
        <v/>
      </c>
      <c r="AB166" s="267"/>
      <c r="AC166" s="267"/>
      <c r="AD166" s="267"/>
      <c r="AE166" s="267"/>
      <c r="AF166" s="267"/>
      <c r="AG166" s="269"/>
      <c r="AH166" s="270"/>
      <c r="AI166" s="270"/>
      <c r="AJ166" s="270"/>
      <c r="AK166" s="270"/>
      <c r="AL166" s="273"/>
      <c r="AM166" s="11"/>
      <c r="AN166" s="175" t="str">
        <f t="shared" si="59"/>
        <v/>
      </c>
      <c r="AO166" s="176"/>
      <c r="AP166" s="267" t="str">
        <f t="shared" si="53"/>
        <v/>
      </c>
      <c r="AQ166" s="267"/>
      <c r="AR166" s="267"/>
      <c r="AS166" s="267"/>
      <c r="AT166" s="267"/>
      <c r="AU166" s="267"/>
      <c r="AV166" s="265" t="str">
        <f t="shared" si="60"/>
        <v/>
      </c>
      <c r="AW166" s="266"/>
      <c r="AX166" s="267" t="str">
        <f t="shared" si="54"/>
        <v/>
      </c>
      <c r="AY166" s="267"/>
      <c r="AZ166" s="267"/>
      <c r="BA166" s="267"/>
      <c r="BB166" s="267"/>
      <c r="BC166" s="268"/>
      <c r="BD166" s="11"/>
      <c r="BF166" s="7" t="str">
        <f t="shared" si="55"/>
        <v/>
      </c>
      <c r="BJ166" s="45" t="str">
        <f t="shared" ca="1" si="56"/>
        <v>20/09/2021 08:00</v>
      </c>
      <c r="BK166" s="44" t="str">
        <f>IF($F166="", "", IFERROR(INDEX('Currency Market'!$BE$10:$BL$178, MATCH($BJ166, 'Currency Market'!$BB$10:$BB$178, 0), MATCH($F166, 'Currency Market'!$BE$9:$BL$9, 0)), ""))</f>
        <v/>
      </c>
      <c r="BL166" s="43" t="str">
        <f>IF($F166="", "", IFERROR(INDEX('Currency Market'!$BE$10:$BL$178, MATCH($BJ166, 'Currency Market'!$BB$10:$BB$178, 0), MATCH($N166, 'Currency Market'!$BE$9:$BL$9, 0)), ""))</f>
        <v/>
      </c>
      <c r="BN166" s="68" t="str">
        <f t="shared" si="61"/>
        <v/>
      </c>
      <c r="BO166" s="57" t="str">
        <f t="shared" si="65"/>
        <v/>
      </c>
      <c r="BP166" s="58" t="str">
        <f t="shared" si="65"/>
        <v/>
      </c>
      <c r="BQ166" s="58" t="str">
        <f t="shared" si="65"/>
        <v/>
      </c>
      <c r="BR166" s="58" t="str">
        <f t="shared" si="65"/>
        <v/>
      </c>
      <c r="BS166" s="58" t="str">
        <f t="shared" si="65"/>
        <v/>
      </c>
      <c r="BT166" s="58" t="str">
        <f t="shared" si="65"/>
        <v/>
      </c>
      <c r="BU166" s="58" t="str">
        <f t="shared" si="65"/>
        <v/>
      </c>
      <c r="BV166" s="59" t="str">
        <f t="shared" si="65"/>
        <v/>
      </c>
      <c r="BX166" s="7" t="str">
        <f ca="1">IFERROR(INDEX('Currency Market'!$BX$10:$BX$178, MATCH($BJ166, 'Currency Market'!$BB$10:$BB$178, 0)), "")</f>
        <v/>
      </c>
      <c r="BZ166" s="65" t="str">
        <f t="shared" si="62"/>
        <v/>
      </c>
    </row>
    <row r="167" spans="1:78" x14ac:dyDescent="0.55000000000000004">
      <c r="A167" s="11"/>
      <c r="B167" s="175" t="str">
        <f t="shared" si="51"/>
        <v/>
      </c>
      <c r="C167" s="176"/>
      <c r="D167" s="176"/>
      <c r="E167" s="176"/>
      <c r="F167" s="269"/>
      <c r="G167" s="270"/>
      <c r="H167" s="271"/>
      <c r="I167" s="271"/>
      <c r="J167" s="271"/>
      <c r="K167" s="271"/>
      <c r="L167" s="271"/>
      <c r="M167" s="271"/>
      <c r="N167" s="270"/>
      <c r="O167" s="270"/>
      <c r="P167" s="272" t="str">
        <f t="shared" si="57"/>
        <v/>
      </c>
      <c r="Q167" s="267"/>
      <c r="R167" s="267"/>
      <c r="S167" s="267"/>
      <c r="T167" s="267"/>
      <c r="U167" s="267"/>
      <c r="V167" s="267" t="str">
        <f t="shared" si="52"/>
        <v/>
      </c>
      <c r="W167" s="267"/>
      <c r="X167" s="267"/>
      <c r="Y167" s="267"/>
      <c r="Z167" s="267"/>
      <c r="AA167" s="267" t="str">
        <f t="shared" si="58"/>
        <v/>
      </c>
      <c r="AB167" s="267"/>
      <c r="AC167" s="267"/>
      <c r="AD167" s="267"/>
      <c r="AE167" s="267"/>
      <c r="AF167" s="267"/>
      <c r="AG167" s="269"/>
      <c r="AH167" s="270"/>
      <c r="AI167" s="270"/>
      <c r="AJ167" s="270"/>
      <c r="AK167" s="270"/>
      <c r="AL167" s="273"/>
      <c r="AM167" s="11"/>
      <c r="AN167" s="175" t="str">
        <f t="shared" si="59"/>
        <v/>
      </c>
      <c r="AO167" s="176"/>
      <c r="AP167" s="267" t="str">
        <f t="shared" si="53"/>
        <v/>
      </c>
      <c r="AQ167" s="267"/>
      <c r="AR167" s="267"/>
      <c r="AS167" s="267"/>
      <c r="AT167" s="267"/>
      <c r="AU167" s="267"/>
      <c r="AV167" s="265" t="str">
        <f t="shared" si="60"/>
        <v/>
      </c>
      <c r="AW167" s="266"/>
      <c r="AX167" s="267" t="str">
        <f t="shared" si="54"/>
        <v/>
      </c>
      <c r="AY167" s="267"/>
      <c r="AZ167" s="267"/>
      <c r="BA167" s="267"/>
      <c r="BB167" s="267"/>
      <c r="BC167" s="268"/>
      <c r="BD167" s="11"/>
      <c r="BF167" s="7" t="str">
        <f t="shared" si="55"/>
        <v/>
      </c>
      <c r="BJ167" s="45" t="str">
        <f t="shared" ca="1" si="56"/>
        <v>20/09/2021 08:00</v>
      </c>
      <c r="BK167" s="44" t="str">
        <f>IF($F167="", "", IFERROR(INDEX('Currency Market'!$BE$10:$BL$178, MATCH($BJ167, 'Currency Market'!$BB$10:$BB$178, 0), MATCH($F167, 'Currency Market'!$BE$9:$BL$9, 0)), ""))</f>
        <v/>
      </c>
      <c r="BL167" s="43" t="str">
        <f>IF($F167="", "", IFERROR(INDEX('Currency Market'!$BE$10:$BL$178, MATCH($BJ167, 'Currency Market'!$BB$10:$BB$178, 0), MATCH($N167, 'Currency Market'!$BE$9:$BL$9, 0)), ""))</f>
        <v/>
      </c>
      <c r="BN167" s="68" t="str">
        <f t="shared" si="61"/>
        <v/>
      </c>
      <c r="BO167" s="57" t="str">
        <f t="shared" si="65"/>
        <v/>
      </c>
      <c r="BP167" s="58" t="str">
        <f t="shared" si="65"/>
        <v/>
      </c>
      <c r="BQ167" s="58" t="str">
        <f t="shared" si="65"/>
        <v/>
      </c>
      <c r="BR167" s="58" t="str">
        <f t="shared" si="65"/>
        <v/>
      </c>
      <c r="BS167" s="58" t="str">
        <f t="shared" si="65"/>
        <v/>
      </c>
      <c r="BT167" s="58" t="str">
        <f t="shared" si="65"/>
        <v/>
      </c>
      <c r="BU167" s="58" t="str">
        <f t="shared" si="65"/>
        <v/>
      </c>
      <c r="BV167" s="59" t="str">
        <f t="shared" si="65"/>
        <v/>
      </c>
      <c r="BX167" s="7" t="str">
        <f ca="1">IFERROR(INDEX('Currency Market'!$BX$10:$BX$178, MATCH($BJ167, 'Currency Market'!$BB$10:$BB$178, 0)), "")</f>
        <v/>
      </c>
      <c r="BZ167" s="65" t="str">
        <f t="shared" si="62"/>
        <v/>
      </c>
    </row>
    <row r="168" spans="1:78" x14ac:dyDescent="0.55000000000000004">
      <c r="A168" s="11"/>
      <c r="B168" s="175" t="str">
        <f t="shared" si="51"/>
        <v/>
      </c>
      <c r="C168" s="176"/>
      <c r="D168" s="176"/>
      <c r="E168" s="176"/>
      <c r="F168" s="269"/>
      <c r="G168" s="270"/>
      <c r="H168" s="271"/>
      <c r="I168" s="271"/>
      <c r="J168" s="271"/>
      <c r="K168" s="271"/>
      <c r="L168" s="271"/>
      <c r="M168" s="271"/>
      <c r="N168" s="270"/>
      <c r="O168" s="270"/>
      <c r="P168" s="272" t="str">
        <f t="shared" si="57"/>
        <v/>
      </c>
      <c r="Q168" s="267"/>
      <c r="R168" s="267"/>
      <c r="S168" s="267"/>
      <c r="T168" s="267"/>
      <c r="U168" s="267"/>
      <c r="V168" s="267" t="str">
        <f t="shared" si="52"/>
        <v/>
      </c>
      <c r="W168" s="267"/>
      <c r="X168" s="267"/>
      <c r="Y168" s="267"/>
      <c r="Z168" s="267"/>
      <c r="AA168" s="267" t="str">
        <f t="shared" si="58"/>
        <v/>
      </c>
      <c r="AB168" s="267"/>
      <c r="AC168" s="267"/>
      <c r="AD168" s="267"/>
      <c r="AE168" s="267"/>
      <c r="AF168" s="267"/>
      <c r="AG168" s="269"/>
      <c r="AH168" s="270"/>
      <c r="AI168" s="270"/>
      <c r="AJ168" s="270"/>
      <c r="AK168" s="270"/>
      <c r="AL168" s="273"/>
      <c r="AM168" s="11"/>
      <c r="AN168" s="175" t="str">
        <f t="shared" si="59"/>
        <v/>
      </c>
      <c r="AO168" s="176"/>
      <c r="AP168" s="267" t="str">
        <f t="shared" si="53"/>
        <v/>
      </c>
      <c r="AQ168" s="267"/>
      <c r="AR168" s="267"/>
      <c r="AS168" s="267"/>
      <c r="AT168" s="267"/>
      <c r="AU168" s="267"/>
      <c r="AV168" s="265" t="str">
        <f t="shared" si="60"/>
        <v/>
      </c>
      <c r="AW168" s="266"/>
      <c r="AX168" s="267" t="str">
        <f t="shared" si="54"/>
        <v/>
      </c>
      <c r="AY168" s="267"/>
      <c r="AZ168" s="267"/>
      <c r="BA168" s="267"/>
      <c r="BB168" s="267"/>
      <c r="BC168" s="268"/>
      <c r="BD168" s="11"/>
      <c r="BF168" s="7" t="str">
        <f t="shared" si="55"/>
        <v/>
      </c>
      <c r="BJ168" s="45" t="str">
        <f t="shared" ca="1" si="56"/>
        <v>20/09/2021 08:00</v>
      </c>
      <c r="BK168" s="44" t="str">
        <f>IF($F168="", "", IFERROR(INDEX('Currency Market'!$BE$10:$BL$178, MATCH($BJ168, 'Currency Market'!$BB$10:$BB$178, 0), MATCH($F168, 'Currency Market'!$BE$9:$BL$9, 0)), ""))</f>
        <v/>
      </c>
      <c r="BL168" s="43" t="str">
        <f>IF($F168="", "", IFERROR(INDEX('Currency Market'!$BE$10:$BL$178, MATCH($BJ168, 'Currency Market'!$BB$10:$BB$178, 0), MATCH($N168, 'Currency Market'!$BE$9:$BL$9, 0)), ""))</f>
        <v/>
      </c>
      <c r="BN168" s="68" t="str">
        <f t="shared" si="61"/>
        <v/>
      </c>
      <c r="BO168" s="57" t="str">
        <f t="shared" si="65"/>
        <v/>
      </c>
      <c r="BP168" s="58" t="str">
        <f t="shared" si="65"/>
        <v/>
      </c>
      <c r="BQ168" s="58" t="str">
        <f t="shared" si="65"/>
        <v/>
      </c>
      <c r="BR168" s="58" t="str">
        <f t="shared" si="65"/>
        <v/>
      </c>
      <c r="BS168" s="58" t="str">
        <f t="shared" si="65"/>
        <v/>
      </c>
      <c r="BT168" s="58" t="str">
        <f t="shared" si="65"/>
        <v/>
      </c>
      <c r="BU168" s="58" t="str">
        <f t="shared" si="65"/>
        <v/>
      </c>
      <c r="BV168" s="59" t="str">
        <f t="shared" si="65"/>
        <v/>
      </c>
      <c r="BX168" s="7" t="str">
        <f ca="1">IFERROR(INDEX('Currency Market'!$BX$10:$BX$178, MATCH($BJ168, 'Currency Market'!$BB$10:$BB$178, 0)), "")</f>
        <v/>
      </c>
      <c r="BZ168" s="65" t="str">
        <f t="shared" si="62"/>
        <v/>
      </c>
    </row>
    <row r="169" spans="1:78" x14ac:dyDescent="0.55000000000000004">
      <c r="A169" s="11"/>
      <c r="B169" s="175" t="str">
        <f t="shared" si="51"/>
        <v/>
      </c>
      <c r="C169" s="176"/>
      <c r="D169" s="176"/>
      <c r="E169" s="176"/>
      <c r="F169" s="269"/>
      <c r="G169" s="270"/>
      <c r="H169" s="271"/>
      <c r="I169" s="271"/>
      <c r="J169" s="271"/>
      <c r="K169" s="271"/>
      <c r="L169" s="271"/>
      <c r="M169" s="271"/>
      <c r="N169" s="270"/>
      <c r="O169" s="270"/>
      <c r="P169" s="272" t="str">
        <f t="shared" si="57"/>
        <v/>
      </c>
      <c r="Q169" s="267"/>
      <c r="R169" s="267"/>
      <c r="S169" s="267"/>
      <c r="T169" s="267"/>
      <c r="U169" s="267"/>
      <c r="V169" s="267" t="str">
        <f t="shared" si="52"/>
        <v/>
      </c>
      <c r="W169" s="267"/>
      <c r="X169" s="267"/>
      <c r="Y169" s="267"/>
      <c r="Z169" s="267"/>
      <c r="AA169" s="267" t="str">
        <f t="shared" si="58"/>
        <v/>
      </c>
      <c r="AB169" s="267"/>
      <c r="AC169" s="267"/>
      <c r="AD169" s="267"/>
      <c r="AE169" s="267"/>
      <c r="AF169" s="267"/>
      <c r="AG169" s="269"/>
      <c r="AH169" s="270"/>
      <c r="AI169" s="270"/>
      <c r="AJ169" s="270"/>
      <c r="AK169" s="270"/>
      <c r="AL169" s="273"/>
      <c r="AM169" s="11"/>
      <c r="AN169" s="175" t="str">
        <f t="shared" si="59"/>
        <v/>
      </c>
      <c r="AO169" s="176"/>
      <c r="AP169" s="267" t="str">
        <f t="shared" si="53"/>
        <v/>
      </c>
      <c r="AQ169" s="267"/>
      <c r="AR169" s="267"/>
      <c r="AS169" s="267"/>
      <c r="AT169" s="267"/>
      <c r="AU169" s="267"/>
      <c r="AV169" s="265" t="str">
        <f t="shared" si="60"/>
        <v/>
      </c>
      <c r="AW169" s="266"/>
      <c r="AX169" s="267" t="str">
        <f t="shared" si="54"/>
        <v/>
      </c>
      <c r="AY169" s="267"/>
      <c r="AZ169" s="267"/>
      <c r="BA169" s="267"/>
      <c r="BB169" s="267"/>
      <c r="BC169" s="268"/>
      <c r="BD169" s="11"/>
      <c r="BF169" s="7" t="str">
        <f t="shared" si="55"/>
        <v/>
      </c>
      <c r="BJ169" s="45" t="str">
        <f t="shared" ca="1" si="56"/>
        <v>20/09/2021 08:00</v>
      </c>
      <c r="BK169" s="44" t="str">
        <f>IF($F169="", "", IFERROR(INDEX('Currency Market'!$BE$10:$BL$178, MATCH($BJ169, 'Currency Market'!$BB$10:$BB$178, 0), MATCH($F169, 'Currency Market'!$BE$9:$BL$9, 0)), ""))</f>
        <v/>
      </c>
      <c r="BL169" s="43" t="str">
        <f>IF($F169="", "", IFERROR(INDEX('Currency Market'!$BE$10:$BL$178, MATCH($BJ169, 'Currency Market'!$BB$10:$BB$178, 0), MATCH($N169, 'Currency Market'!$BE$9:$BL$9, 0)), ""))</f>
        <v/>
      </c>
      <c r="BN169" s="68" t="str">
        <f t="shared" si="61"/>
        <v/>
      </c>
      <c r="BO169" s="57" t="str">
        <f t="shared" si="65"/>
        <v/>
      </c>
      <c r="BP169" s="58" t="str">
        <f t="shared" si="65"/>
        <v/>
      </c>
      <c r="BQ169" s="58" t="str">
        <f t="shared" si="65"/>
        <v/>
      </c>
      <c r="BR169" s="58" t="str">
        <f t="shared" si="65"/>
        <v/>
      </c>
      <c r="BS169" s="58" t="str">
        <f t="shared" si="65"/>
        <v/>
      </c>
      <c r="BT169" s="58" t="str">
        <f t="shared" si="65"/>
        <v/>
      </c>
      <c r="BU169" s="58" t="str">
        <f t="shared" si="65"/>
        <v/>
      </c>
      <c r="BV169" s="59" t="str">
        <f t="shared" si="65"/>
        <v/>
      </c>
      <c r="BX169" s="7" t="str">
        <f ca="1">IFERROR(INDEX('Currency Market'!$BX$10:$BX$178, MATCH($BJ169, 'Currency Market'!$BB$10:$BB$178, 0)), "")</f>
        <v/>
      </c>
      <c r="BZ169" s="65" t="str">
        <f t="shared" si="62"/>
        <v/>
      </c>
    </row>
    <row r="170" spans="1:78" x14ac:dyDescent="0.55000000000000004">
      <c r="A170" s="11"/>
      <c r="B170" s="175" t="str">
        <f t="shared" si="51"/>
        <v/>
      </c>
      <c r="C170" s="176"/>
      <c r="D170" s="176"/>
      <c r="E170" s="176"/>
      <c r="F170" s="269"/>
      <c r="G170" s="270"/>
      <c r="H170" s="271"/>
      <c r="I170" s="271"/>
      <c r="J170" s="271"/>
      <c r="K170" s="271"/>
      <c r="L170" s="271"/>
      <c r="M170" s="271"/>
      <c r="N170" s="270"/>
      <c r="O170" s="270"/>
      <c r="P170" s="272" t="str">
        <f t="shared" si="57"/>
        <v/>
      </c>
      <c r="Q170" s="267"/>
      <c r="R170" s="267"/>
      <c r="S170" s="267"/>
      <c r="T170" s="267"/>
      <c r="U170" s="267"/>
      <c r="V170" s="267" t="str">
        <f t="shared" si="52"/>
        <v/>
      </c>
      <c r="W170" s="267"/>
      <c r="X170" s="267"/>
      <c r="Y170" s="267"/>
      <c r="Z170" s="267"/>
      <c r="AA170" s="267" t="str">
        <f t="shared" si="58"/>
        <v/>
      </c>
      <c r="AB170" s="267"/>
      <c r="AC170" s="267"/>
      <c r="AD170" s="267"/>
      <c r="AE170" s="267"/>
      <c r="AF170" s="267"/>
      <c r="AG170" s="269"/>
      <c r="AH170" s="270"/>
      <c r="AI170" s="270"/>
      <c r="AJ170" s="270"/>
      <c r="AK170" s="270"/>
      <c r="AL170" s="273"/>
      <c r="AM170" s="11"/>
      <c r="AN170" s="175" t="str">
        <f t="shared" si="59"/>
        <v/>
      </c>
      <c r="AO170" s="176"/>
      <c r="AP170" s="267" t="str">
        <f t="shared" si="53"/>
        <v/>
      </c>
      <c r="AQ170" s="267"/>
      <c r="AR170" s="267"/>
      <c r="AS170" s="267"/>
      <c r="AT170" s="267"/>
      <c r="AU170" s="267"/>
      <c r="AV170" s="265" t="str">
        <f t="shared" si="60"/>
        <v/>
      </c>
      <c r="AW170" s="266"/>
      <c r="AX170" s="267" t="str">
        <f t="shared" si="54"/>
        <v/>
      </c>
      <c r="AY170" s="267"/>
      <c r="AZ170" s="267"/>
      <c r="BA170" s="267"/>
      <c r="BB170" s="267"/>
      <c r="BC170" s="268"/>
      <c r="BD170" s="11"/>
      <c r="BF170" s="7" t="str">
        <f t="shared" si="55"/>
        <v/>
      </c>
      <c r="BJ170" s="45" t="str">
        <f t="shared" ca="1" si="56"/>
        <v>20/09/2021 08:00</v>
      </c>
      <c r="BK170" s="44" t="str">
        <f>IF($F170="", "", IFERROR(INDEX('Currency Market'!$BE$10:$BL$178, MATCH($BJ170, 'Currency Market'!$BB$10:$BB$178, 0), MATCH($F170, 'Currency Market'!$BE$9:$BL$9, 0)), ""))</f>
        <v/>
      </c>
      <c r="BL170" s="43" t="str">
        <f>IF($F170="", "", IFERROR(INDEX('Currency Market'!$BE$10:$BL$178, MATCH($BJ170, 'Currency Market'!$BB$10:$BB$178, 0), MATCH($N170, 'Currency Market'!$BE$9:$BL$9, 0)), ""))</f>
        <v/>
      </c>
      <c r="BN170" s="68" t="str">
        <f t="shared" si="61"/>
        <v/>
      </c>
      <c r="BO170" s="57" t="str">
        <f t="shared" si="65"/>
        <v/>
      </c>
      <c r="BP170" s="58" t="str">
        <f t="shared" si="65"/>
        <v/>
      </c>
      <c r="BQ170" s="58" t="str">
        <f t="shared" si="65"/>
        <v/>
      </c>
      <c r="BR170" s="58" t="str">
        <f t="shared" si="65"/>
        <v/>
      </c>
      <c r="BS170" s="58" t="str">
        <f t="shared" si="65"/>
        <v/>
      </c>
      <c r="BT170" s="58" t="str">
        <f t="shared" si="65"/>
        <v/>
      </c>
      <c r="BU170" s="58" t="str">
        <f t="shared" si="65"/>
        <v/>
      </c>
      <c r="BV170" s="59" t="str">
        <f t="shared" si="65"/>
        <v/>
      </c>
      <c r="BX170" s="7" t="str">
        <f ca="1">IFERROR(INDEX('Currency Market'!$BX$10:$BX$178, MATCH($BJ170, 'Currency Market'!$BB$10:$BB$178, 0)), "")</f>
        <v/>
      </c>
      <c r="BZ170" s="65" t="str">
        <f t="shared" si="62"/>
        <v/>
      </c>
    </row>
    <row r="171" spans="1:78" x14ac:dyDescent="0.55000000000000004">
      <c r="A171" s="11"/>
      <c r="B171" s="175" t="str">
        <f t="shared" si="51"/>
        <v/>
      </c>
      <c r="C171" s="176"/>
      <c r="D171" s="176"/>
      <c r="E171" s="176"/>
      <c r="F171" s="269"/>
      <c r="G171" s="270"/>
      <c r="H171" s="271"/>
      <c r="I171" s="271"/>
      <c r="J171" s="271"/>
      <c r="K171" s="271"/>
      <c r="L171" s="271"/>
      <c r="M171" s="271"/>
      <c r="N171" s="270"/>
      <c r="O171" s="270"/>
      <c r="P171" s="272" t="str">
        <f t="shared" si="57"/>
        <v/>
      </c>
      <c r="Q171" s="267"/>
      <c r="R171" s="267"/>
      <c r="S171" s="267"/>
      <c r="T171" s="267"/>
      <c r="U171" s="267"/>
      <c r="V171" s="267" t="str">
        <f t="shared" si="52"/>
        <v/>
      </c>
      <c r="W171" s="267"/>
      <c r="X171" s="267"/>
      <c r="Y171" s="267"/>
      <c r="Z171" s="267"/>
      <c r="AA171" s="267" t="str">
        <f t="shared" si="58"/>
        <v/>
      </c>
      <c r="AB171" s="267"/>
      <c r="AC171" s="267"/>
      <c r="AD171" s="267"/>
      <c r="AE171" s="267"/>
      <c r="AF171" s="267"/>
      <c r="AG171" s="269"/>
      <c r="AH171" s="270"/>
      <c r="AI171" s="270"/>
      <c r="AJ171" s="270"/>
      <c r="AK171" s="270"/>
      <c r="AL171" s="273"/>
      <c r="AM171" s="11"/>
      <c r="AN171" s="175" t="str">
        <f t="shared" si="59"/>
        <v/>
      </c>
      <c r="AO171" s="176"/>
      <c r="AP171" s="267" t="str">
        <f t="shared" si="53"/>
        <v/>
      </c>
      <c r="AQ171" s="267"/>
      <c r="AR171" s="267"/>
      <c r="AS171" s="267"/>
      <c r="AT171" s="267"/>
      <c r="AU171" s="267"/>
      <c r="AV171" s="265" t="str">
        <f t="shared" si="60"/>
        <v/>
      </c>
      <c r="AW171" s="266"/>
      <c r="AX171" s="267" t="str">
        <f t="shared" si="54"/>
        <v/>
      </c>
      <c r="AY171" s="267"/>
      <c r="AZ171" s="267"/>
      <c r="BA171" s="267"/>
      <c r="BB171" s="267"/>
      <c r="BC171" s="268"/>
      <c r="BD171" s="11"/>
      <c r="BF171" s="7" t="str">
        <f t="shared" si="55"/>
        <v/>
      </c>
      <c r="BJ171" s="45" t="str">
        <f t="shared" ca="1" si="56"/>
        <v>20/09/2021 08:00</v>
      </c>
      <c r="BK171" s="44" t="str">
        <f>IF($F171="", "", IFERROR(INDEX('Currency Market'!$BE$10:$BL$178, MATCH($BJ171, 'Currency Market'!$BB$10:$BB$178, 0), MATCH($F171, 'Currency Market'!$BE$9:$BL$9, 0)), ""))</f>
        <v/>
      </c>
      <c r="BL171" s="43" t="str">
        <f>IF($F171="", "", IFERROR(INDEX('Currency Market'!$BE$10:$BL$178, MATCH($BJ171, 'Currency Market'!$BB$10:$BB$178, 0), MATCH($N171, 'Currency Market'!$BE$9:$BL$9, 0)), ""))</f>
        <v/>
      </c>
      <c r="BN171" s="68" t="str">
        <f t="shared" si="61"/>
        <v/>
      </c>
      <c r="BO171" s="57" t="str">
        <f t="shared" si="65"/>
        <v/>
      </c>
      <c r="BP171" s="58" t="str">
        <f t="shared" si="65"/>
        <v/>
      </c>
      <c r="BQ171" s="58" t="str">
        <f t="shared" si="65"/>
        <v/>
      </c>
      <c r="BR171" s="58" t="str">
        <f t="shared" si="65"/>
        <v/>
      </c>
      <c r="BS171" s="58" t="str">
        <f t="shared" si="65"/>
        <v/>
      </c>
      <c r="BT171" s="58" t="str">
        <f t="shared" si="65"/>
        <v/>
      </c>
      <c r="BU171" s="58" t="str">
        <f t="shared" si="65"/>
        <v/>
      </c>
      <c r="BV171" s="59" t="str">
        <f t="shared" si="65"/>
        <v/>
      </c>
      <c r="BX171" s="7" t="str">
        <f ca="1">IFERROR(INDEX('Currency Market'!$BX$10:$BX$178, MATCH($BJ171, 'Currency Market'!$BB$10:$BB$178, 0)), "")</f>
        <v/>
      </c>
      <c r="BZ171" s="65" t="str">
        <f t="shared" si="62"/>
        <v/>
      </c>
    </row>
    <row r="172" spans="1:78" x14ac:dyDescent="0.55000000000000004">
      <c r="A172" s="11"/>
      <c r="B172" s="175" t="str">
        <f t="shared" si="51"/>
        <v/>
      </c>
      <c r="C172" s="176"/>
      <c r="D172" s="176"/>
      <c r="E172" s="176"/>
      <c r="F172" s="269"/>
      <c r="G172" s="270"/>
      <c r="H172" s="271"/>
      <c r="I172" s="271"/>
      <c r="J172" s="271"/>
      <c r="K172" s="271"/>
      <c r="L172" s="271"/>
      <c r="M172" s="271"/>
      <c r="N172" s="270"/>
      <c r="O172" s="270"/>
      <c r="P172" s="272" t="str">
        <f t="shared" si="57"/>
        <v/>
      </c>
      <c r="Q172" s="267"/>
      <c r="R172" s="267"/>
      <c r="S172" s="267"/>
      <c r="T172" s="267"/>
      <c r="U172" s="267"/>
      <c r="V172" s="267" t="str">
        <f t="shared" si="52"/>
        <v/>
      </c>
      <c r="W172" s="267"/>
      <c r="X172" s="267"/>
      <c r="Y172" s="267"/>
      <c r="Z172" s="267"/>
      <c r="AA172" s="267" t="str">
        <f t="shared" si="58"/>
        <v/>
      </c>
      <c r="AB172" s="267"/>
      <c r="AC172" s="267"/>
      <c r="AD172" s="267"/>
      <c r="AE172" s="267"/>
      <c r="AF172" s="267"/>
      <c r="AG172" s="269"/>
      <c r="AH172" s="270"/>
      <c r="AI172" s="270"/>
      <c r="AJ172" s="270"/>
      <c r="AK172" s="270"/>
      <c r="AL172" s="273"/>
      <c r="AM172" s="11"/>
      <c r="AN172" s="175" t="str">
        <f t="shared" si="59"/>
        <v/>
      </c>
      <c r="AO172" s="176"/>
      <c r="AP172" s="267" t="str">
        <f t="shared" si="53"/>
        <v/>
      </c>
      <c r="AQ172" s="267"/>
      <c r="AR172" s="267"/>
      <c r="AS172" s="267"/>
      <c r="AT172" s="267"/>
      <c r="AU172" s="267"/>
      <c r="AV172" s="265" t="str">
        <f t="shared" si="60"/>
        <v/>
      </c>
      <c r="AW172" s="266"/>
      <c r="AX172" s="267" t="str">
        <f t="shared" si="54"/>
        <v/>
      </c>
      <c r="AY172" s="267"/>
      <c r="AZ172" s="267"/>
      <c r="BA172" s="267"/>
      <c r="BB172" s="267"/>
      <c r="BC172" s="268"/>
      <c r="BD172" s="11"/>
      <c r="BF172" s="7" t="str">
        <f t="shared" si="55"/>
        <v/>
      </c>
      <c r="BJ172" s="45" t="str">
        <f t="shared" ca="1" si="56"/>
        <v>20/09/2021 08:00</v>
      </c>
      <c r="BK172" s="44" t="str">
        <f>IF($F172="", "", IFERROR(INDEX('Currency Market'!$BE$10:$BL$178, MATCH($BJ172, 'Currency Market'!$BB$10:$BB$178, 0), MATCH($F172, 'Currency Market'!$BE$9:$BL$9, 0)), ""))</f>
        <v/>
      </c>
      <c r="BL172" s="43" t="str">
        <f>IF($F172="", "", IFERROR(INDEX('Currency Market'!$BE$10:$BL$178, MATCH($BJ172, 'Currency Market'!$BB$10:$BB$178, 0), MATCH($N172, 'Currency Market'!$BE$9:$BL$9, 0)), ""))</f>
        <v/>
      </c>
      <c r="BN172" s="68" t="str">
        <f t="shared" si="61"/>
        <v/>
      </c>
      <c r="BO172" s="57" t="str">
        <f t="shared" si="65"/>
        <v/>
      </c>
      <c r="BP172" s="58" t="str">
        <f t="shared" si="65"/>
        <v/>
      </c>
      <c r="BQ172" s="58" t="str">
        <f t="shared" si="65"/>
        <v/>
      </c>
      <c r="BR172" s="58" t="str">
        <f t="shared" si="65"/>
        <v/>
      </c>
      <c r="BS172" s="58" t="str">
        <f t="shared" si="65"/>
        <v/>
      </c>
      <c r="BT172" s="58" t="str">
        <f t="shared" si="65"/>
        <v/>
      </c>
      <c r="BU172" s="58" t="str">
        <f t="shared" si="65"/>
        <v/>
      </c>
      <c r="BV172" s="59" t="str">
        <f t="shared" si="65"/>
        <v/>
      </c>
      <c r="BX172" s="7" t="str">
        <f ca="1">IFERROR(INDEX('Currency Market'!$BX$10:$BX$178, MATCH($BJ172, 'Currency Market'!$BB$10:$BB$178, 0)), "")</f>
        <v/>
      </c>
      <c r="BZ172" s="65" t="str">
        <f t="shared" si="62"/>
        <v/>
      </c>
    </row>
    <row r="173" spans="1:78" x14ac:dyDescent="0.55000000000000004">
      <c r="A173" s="11"/>
      <c r="B173" s="175" t="str">
        <f t="shared" si="51"/>
        <v/>
      </c>
      <c r="C173" s="176"/>
      <c r="D173" s="176"/>
      <c r="E173" s="176"/>
      <c r="F173" s="269"/>
      <c r="G173" s="270"/>
      <c r="H173" s="271"/>
      <c r="I173" s="271"/>
      <c r="J173" s="271"/>
      <c r="K173" s="271"/>
      <c r="L173" s="271"/>
      <c r="M173" s="271"/>
      <c r="N173" s="270"/>
      <c r="O173" s="270"/>
      <c r="P173" s="272" t="str">
        <f t="shared" si="57"/>
        <v/>
      </c>
      <c r="Q173" s="267"/>
      <c r="R173" s="267"/>
      <c r="S173" s="267"/>
      <c r="T173" s="267"/>
      <c r="U173" s="267"/>
      <c r="V173" s="267" t="str">
        <f t="shared" si="52"/>
        <v/>
      </c>
      <c r="W173" s="267"/>
      <c r="X173" s="267"/>
      <c r="Y173" s="267"/>
      <c r="Z173" s="267"/>
      <c r="AA173" s="267" t="str">
        <f t="shared" si="58"/>
        <v/>
      </c>
      <c r="AB173" s="267"/>
      <c r="AC173" s="267"/>
      <c r="AD173" s="267"/>
      <c r="AE173" s="267"/>
      <c r="AF173" s="267"/>
      <c r="AG173" s="269"/>
      <c r="AH173" s="270"/>
      <c r="AI173" s="270"/>
      <c r="AJ173" s="270"/>
      <c r="AK173" s="270"/>
      <c r="AL173" s="273"/>
      <c r="AM173" s="11"/>
      <c r="AN173" s="175" t="str">
        <f t="shared" si="59"/>
        <v/>
      </c>
      <c r="AO173" s="176"/>
      <c r="AP173" s="267" t="str">
        <f t="shared" si="53"/>
        <v/>
      </c>
      <c r="AQ173" s="267"/>
      <c r="AR173" s="267"/>
      <c r="AS173" s="267"/>
      <c r="AT173" s="267"/>
      <c r="AU173" s="267"/>
      <c r="AV173" s="265" t="str">
        <f t="shared" si="60"/>
        <v/>
      </c>
      <c r="AW173" s="266"/>
      <c r="AX173" s="267" t="str">
        <f t="shared" si="54"/>
        <v/>
      </c>
      <c r="AY173" s="267"/>
      <c r="AZ173" s="267"/>
      <c r="BA173" s="267"/>
      <c r="BB173" s="267"/>
      <c r="BC173" s="268"/>
      <c r="BD173" s="11"/>
      <c r="BF173" s="7" t="str">
        <f t="shared" si="55"/>
        <v/>
      </c>
      <c r="BJ173" s="45" t="str">
        <f t="shared" ca="1" si="56"/>
        <v>20/09/2021 08:00</v>
      </c>
      <c r="BK173" s="44" t="str">
        <f>IF($F173="", "", IFERROR(INDEX('Currency Market'!$BE$10:$BL$178, MATCH($BJ173, 'Currency Market'!$BB$10:$BB$178, 0), MATCH($F173, 'Currency Market'!$BE$9:$BL$9, 0)), ""))</f>
        <v/>
      </c>
      <c r="BL173" s="43" t="str">
        <f>IF($F173="", "", IFERROR(INDEX('Currency Market'!$BE$10:$BL$178, MATCH($BJ173, 'Currency Market'!$BB$10:$BB$178, 0), MATCH($N173, 'Currency Market'!$BE$9:$BL$9, 0)), ""))</f>
        <v/>
      </c>
      <c r="BN173" s="68" t="str">
        <f t="shared" si="61"/>
        <v/>
      </c>
      <c r="BO173" s="57" t="str">
        <f t="shared" ref="BO173:BV182" si="66">IF($B173=$BF$4, IF($F173=BO$2, $H173*-1, IF($N173=BO$2, $AA173, "")), "")</f>
        <v/>
      </c>
      <c r="BP173" s="58" t="str">
        <f t="shared" si="66"/>
        <v/>
      </c>
      <c r="BQ173" s="58" t="str">
        <f t="shared" si="66"/>
        <v/>
      </c>
      <c r="BR173" s="58" t="str">
        <f t="shared" si="66"/>
        <v/>
      </c>
      <c r="BS173" s="58" t="str">
        <f t="shared" si="66"/>
        <v/>
      </c>
      <c r="BT173" s="58" t="str">
        <f t="shared" si="66"/>
        <v/>
      </c>
      <c r="BU173" s="58" t="str">
        <f t="shared" si="66"/>
        <v/>
      </c>
      <c r="BV173" s="59" t="str">
        <f t="shared" si="66"/>
        <v/>
      </c>
      <c r="BX173" s="7" t="str">
        <f ca="1">IFERROR(INDEX('Currency Market'!$BX$10:$BX$178, MATCH($BJ173, 'Currency Market'!$BB$10:$BB$178, 0)), "")</f>
        <v/>
      </c>
      <c r="BZ173" s="65" t="str">
        <f t="shared" si="62"/>
        <v/>
      </c>
    </row>
    <row r="174" spans="1:78" x14ac:dyDescent="0.55000000000000004">
      <c r="A174" s="11"/>
      <c r="B174" s="175" t="str">
        <f t="shared" si="51"/>
        <v/>
      </c>
      <c r="C174" s="176"/>
      <c r="D174" s="176"/>
      <c r="E174" s="176"/>
      <c r="F174" s="269"/>
      <c r="G174" s="270"/>
      <c r="H174" s="271"/>
      <c r="I174" s="271"/>
      <c r="J174" s="271"/>
      <c r="K174" s="271"/>
      <c r="L174" s="271"/>
      <c r="M174" s="271"/>
      <c r="N174" s="270"/>
      <c r="O174" s="270"/>
      <c r="P174" s="272" t="str">
        <f t="shared" si="57"/>
        <v/>
      </c>
      <c r="Q174" s="267"/>
      <c r="R174" s="267"/>
      <c r="S174" s="267"/>
      <c r="T174" s="267"/>
      <c r="U174" s="267"/>
      <c r="V174" s="267" t="str">
        <f t="shared" si="52"/>
        <v/>
      </c>
      <c r="W174" s="267"/>
      <c r="X174" s="267"/>
      <c r="Y174" s="267"/>
      <c r="Z174" s="267"/>
      <c r="AA174" s="267" t="str">
        <f t="shared" si="58"/>
        <v/>
      </c>
      <c r="AB174" s="267"/>
      <c r="AC174" s="267"/>
      <c r="AD174" s="267"/>
      <c r="AE174" s="267"/>
      <c r="AF174" s="267"/>
      <c r="AG174" s="269"/>
      <c r="AH174" s="270"/>
      <c r="AI174" s="270"/>
      <c r="AJ174" s="270"/>
      <c r="AK174" s="270"/>
      <c r="AL174" s="273"/>
      <c r="AM174" s="11"/>
      <c r="AN174" s="175" t="str">
        <f t="shared" si="59"/>
        <v/>
      </c>
      <c r="AO174" s="176"/>
      <c r="AP174" s="267" t="str">
        <f t="shared" si="53"/>
        <v/>
      </c>
      <c r="AQ174" s="267"/>
      <c r="AR174" s="267"/>
      <c r="AS174" s="267"/>
      <c r="AT174" s="267"/>
      <c r="AU174" s="267"/>
      <c r="AV174" s="265" t="str">
        <f t="shared" si="60"/>
        <v/>
      </c>
      <c r="AW174" s="266"/>
      <c r="AX174" s="267" t="str">
        <f t="shared" si="54"/>
        <v/>
      </c>
      <c r="AY174" s="267"/>
      <c r="AZ174" s="267"/>
      <c r="BA174" s="267"/>
      <c r="BB174" s="267"/>
      <c r="BC174" s="268"/>
      <c r="BD174" s="11"/>
      <c r="BF174" s="7" t="str">
        <f t="shared" si="55"/>
        <v/>
      </c>
      <c r="BJ174" s="45" t="str">
        <f t="shared" ca="1" si="56"/>
        <v>20/09/2021 08:00</v>
      </c>
      <c r="BK174" s="44" t="str">
        <f>IF($F174="", "", IFERROR(INDEX('Currency Market'!$BE$10:$BL$178, MATCH($BJ174, 'Currency Market'!$BB$10:$BB$178, 0), MATCH($F174, 'Currency Market'!$BE$9:$BL$9, 0)), ""))</f>
        <v/>
      </c>
      <c r="BL174" s="43" t="str">
        <f>IF($F174="", "", IFERROR(INDEX('Currency Market'!$BE$10:$BL$178, MATCH($BJ174, 'Currency Market'!$BB$10:$BB$178, 0), MATCH($N174, 'Currency Market'!$BE$9:$BL$9, 0)), ""))</f>
        <v/>
      </c>
      <c r="BN174" s="68" t="str">
        <f t="shared" si="61"/>
        <v/>
      </c>
      <c r="BO174" s="57" t="str">
        <f t="shared" si="66"/>
        <v/>
      </c>
      <c r="BP174" s="58" t="str">
        <f t="shared" si="66"/>
        <v/>
      </c>
      <c r="BQ174" s="58" t="str">
        <f t="shared" si="66"/>
        <v/>
      </c>
      <c r="BR174" s="58" t="str">
        <f t="shared" si="66"/>
        <v/>
      </c>
      <c r="BS174" s="58" t="str">
        <f t="shared" si="66"/>
        <v/>
      </c>
      <c r="BT174" s="58" t="str">
        <f t="shared" si="66"/>
        <v/>
      </c>
      <c r="BU174" s="58" t="str">
        <f t="shared" si="66"/>
        <v/>
      </c>
      <c r="BV174" s="59" t="str">
        <f t="shared" si="66"/>
        <v/>
      </c>
      <c r="BX174" s="7" t="str">
        <f ca="1">IFERROR(INDEX('Currency Market'!$BX$10:$BX$178, MATCH($BJ174, 'Currency Market'!$BB$10:$BB$178, 0)), "")</f>
        <v/>
      </c>
      <c r="BZ174" s="65" t="str">
        <f t="shared" si="62"/>
        <v/>
      </c>
    </row>
    <row r="175" spans="1:78" x14ac:dyDescent="0.55000000000000004">
      <c r="A175" s="11"/>
      <c r="B175" s="175" t="str">
        <f t="shared" si="51"/>
        <v/>
      </c>
      <c r="C175" s="176"/>
      <c r="D175" s="176"/>
      <c r="E175" s="176"/>
      <c r="F175" s="269"/>
      <c r="G175" s="270"/>
      <c r="H175" s="271"/>
      <c r="I175" s="271"/>
      <c r="J175" s="271"/>
      <c r="K175" s="271"/>
      <c r="L175" s="271"/>
      <c r="M175" s="271"/>
      <c r="N175" s="270"/>
      <c r="O175" s="270"/>
      <c r="P175" s="272" t="str">
        <f t="shared" si="57"/>
        <v/>
      </c>
      <c r="Q175" s="267"/>
      <c r="R175" s="267"/>
      <c r="S175" s="267"/>
      <c r="T175" s="267"/>
      <c r="U175" s="267"/>
      <c r="V175" s="267" t="str">
        <f t="shared" si="52"/>
        <v/>
      </c>
      <c r="W175" s="267"/>
      <c r="X175" s="267"/>
      <c r="Y175" s="267"/>
      <c r="Z175" s="267"/>
      <c r="AA175" s="267" t="str">
        <f t="shared" si="58"/>
        <v/>
      </c>
      <c r="AB175" s="267"/>
      <c r="AC175" s="267"/>
      <c r="AD175" s="267"/>
      <c r="AE175" s="267"/>
      <c r="AF175" s="267"/>
      <c r="AG175" s="269"/>
      <c r="AH175" s="270"/>
      <c r="AI175" s="270"/>
      <c r="AJ175" s="270"/>
      <c r="AK175" s="270"/>
      <c r="AL175" s="273"/>
      <c r="AM175" s="11"/>
      <c r="AN175" s="175" t="str">
        <f t="shared" si="59"/>
        <v/>
      </c>
      <c r="AO175" s="176"/>
      <c r="AP175" s="267" t="str">
        <f t="shared" si="53"/>
        <v/>
      </c>
      <c r="AQ175" s="267"/>
      <c r="AR175" s="267"/>
      <c r="AS175" s="267"/>
      <c r="AT175" s="267"/>
      <c r="AU175" s="267"/>
      <c r="AV175" s="265" t="str">
        <f t="shared" si="60"/>
        <v/>
      </c>
      <c r="AW175" s="266"/>
      <c r="AX175" s="267" t="str">
        <f t="shared" si="54"/>
        <v/>
      </c>
      <c r="AY175" s="267"/>
      <c r="AZ175" s="267"/>
      <c r="BA175" s="267"/>
      <c r="BB175" s="267"/>
      <c r="BC175" s="268"/>
      <c r="BD175" s="11"/>
      <c r="BF175" s="7" t="str">
        <f t="shared" si="55"/>
        <v/>
      </c>
      <c r="BJ175" s="45" t="str">
        <f t="shared" ca="1" si="56"/>
        <v>20/09/2021 08:00</v>
      </c>
      <c r="BK175" s="44" t="str">
        <f>IF($F175="", "", IFERROR(INDEX('Currency Market'!$BE$10:$BL$178, MATCH($BJ175, 'Currency Market'!$BB$10:$BB$178, 0), MATCH($F175, 'Currency Market'!$BE$9:$BL$9, 0)), ""))</f>
        <v/>
      </c>
      <c r="BL175" s="43" t="str">
        <f>IF($F175="", "", IFERROR(INDEX('Currency Market'!$BE$10:$BL$178, MATCH($BJ175, 'Currency Market'!$BB$10:$BB$178, 0), MATCH($N175, 'Currency Market'!$BE$9:$BL$9, 0)), ""))</f>
        <v/>
      </c>
      <c r="BN175" s="68" t="str">
        <f t="shared" si="61"/>
        <v/>
      </c>
      <c r="BO175" s="57" t="str">
        <f t="shared" si="66"/>
        <v/>
      </c>
      <c r="BP175" s="58" t="str">
        <f t="shared" si="66"/>
        <v/>
      </c>
      <c r="BQ175" s="58" t="str">
        <f t="shared" si="66"/>
        <v/>
      </c>
      <c r="BR175" s="58" t="str">
        <f t="shared" si="66"/>
        <v/>
      </c>
      <c r="BS175" s="58" t="str">
        <f t="shared" si="66"/>
        <v/>
      </c>
      <c r="BT175" s="58" t="str">
        <f t="shared" si="66"/>
        <v/>
      </c>
      <c r="BU175" s="58" t="str">
        <f t="shared" si="66"/>
        <v/>
      </c>
      <c r="BV175" s="59" t="str">
        <f t="shared" si="66"/>
        <v/>
      </c>
      <c r="BX175" s="7" t="str">
        <f ca="1">IFERROR(INDEX('Currency Market'!$BX$10:$BX$178, MATCH($BJ175, 'Currency Market'!$BB$10:$BB$178, 0)), "")</f>
        <v/>
      </c>
      <c r="BZ175" s="65" t="str">
        <f t="shared" si="62"/>
        <v/>
      </c>
    </row>
    <row r="176" spans="1:78" x14ac:dyDescent="0.55000000000000004">
      <c r="A176" s="11"/>
      <c r="B176" s="175" t="str">
        <f t="shared" si="51"/>
        <v/>
      </c>
      <c r="C176" s="176"/>
      <c r="D176" s="176"/>
      <c r="E176" s="176"/>
      <c r="F176" s="269"/>
      <c r="G176" s="270"/>
      <c r="H176" s="271"/>
      <c r="I176" s="271"/>
      <c r="J176" s="271"/>
      <c r="K176" s="271"/>
      <c r="L176" s="271"/>
      <c r="M176" s="271"/>
      <c r="N176" s="270"/>
      <c r="O176" s="270"/>
      <c r="P176" s="272" t="str">
        <f t="shared" si="57"/>
        <v/>
      </c>
      <c r="Q176" s="267"/>
      <c r="R176" s="267"/>
      <c r="S176" s="267"/>
      <c r="T176" s="267"/>
      <c r="U176" s="267"/>
      <c r="V176" s="267" t="str">
        <f t="shared" si="52"/>
        <v/>
      </c>
      <c r="W176" s="267"/>
      <c r="X176" s="267"/>
      <c r="Y176" s="267"/>
      <c r="Z176" s="267"/>
      <c r="AA176" s="267" t="str">
        <f t="shared" si="58"/>
        <v/>
      </c>
      <c r="AB176" s="267"/>
      <c r="AC176" s="267"/>
      <c r="AD176" s="267"/>
      <c r="AE176" s="267"/>
      <c r="AF176" s="267"/>
      <c r="AG176" s="269"/>
      <c r="AH176" s="270"/>
      <c r="AI176" s="270"/>
      <c r="AJ176" s="270"/>
      <c r="AK176" s="270"/>
      <c r="AL176" s="273"/>
      <c r="AM176" s="11"/>
      <c r="AN176" s="175" t="str">
        <f t="shared" si="59"/>
        <v/>
      </c>
      <c r="AO176" s="176"/>
      <c r="AP176" s="267" t="str">
        <f t="shared" si="53"/>
        <v/>
      </c>
      <c r="AQ176" s="267"/>
      <c r="AR176" s="267"/>
      <c r="AS176" s="267"/>
      <c r="AT176" s="267"/>
      <c r="AU176" s="267"/>
      <c r="AV176" s="265" t="str">
        <f t="shared" si="60"/>
        <v/>
      </c>
      <c r="AW176" s="266"/>
      <c r="AX176" s="267" t="str">
        <f t="shared" si="54"/>
        <v/>
      </c>
      <c r="AY176" s="267"/>
      <c r="AZ176" s="267"/>
      <c r="BA176" s="267"/>
      <c r="BB176" s="267"/>
      <c r="BC176" s="268"/>
      <c r="BD176" s="11"/>
      <c r="BF176" s="7" t="str">
        <f t="shared" si="55"/>
        <v/>
      </c>
      <c r="BJ176" s="45" t="str">
        <f t="shared" ca="1" si="56"/>
        <v>20/09/2021 08:00</v>
      </c>
      <c r="BK176" s="44" t="str">
        <f>IF($F176="", "", IFERROR(INDEX('Currency Market'!$BE$10:$BL$178, MATCH($BJ176, 'Currency Market'!$BB$10:$BB$178, 0), MATCH($F176, 'Currency Market'!$BE$9:$BL$9, 0)), ""))</f>
        <v/>
      </c>
      <c r="BL176" s="43" t="str">
        <f>IF($F176="", "", IFERROR(INDEX('Currency Market'!$BE$10:$BL$178, MATCH($BJ176, 'Currency Market'!$BB$10:$BB$178, 0), MATCH($N176, 'Currency Market'!$BE$9:$BL$9, 0)), ""))</f>
        <v/>
      </c>
      <c r="BN176" s="68" t="str">
        <f t="shared" si="61"/>
        <v/>
      </c>
      <c r="BO176" s="57" t="str">
        <f t="shared" si="66"/>
        <v/>
      </c>
      <c r="BP176" s="58" t="str">
        <f t="shared" si="66"/>
        <v/>
      </c>
      <c r="BQ176" s="58" t="str">
        <f t="shared" si="66"/>
        <v/>
      </c>
      <c r="BR176" s="58" t="str">
        <f t="shared" si="66"/>
        <v/>
      </c>
      <c r="BS176" s="58" t="str">
        <f t="shared" si="66"/>
        <v/>
      </c>
      <c r="BT176" s="58" t="str">
        <f t="shared" si="66"/>
        <v/>
      </c>
      <c r="BU176" s="58" t="str">
        <f t="shared" si="66"/>
        <v/>
      </c>
      <c r="BV176" s="59" t="str">
        <f t="shared" si="66"/>
        <v/>
      </c>
      <c r="BX176" s="7" t="str">
        <f ca="1">IFERROR(INDEX('Currency Market'!$BX$10:$BX$178, MATCH($BJ176, 'Currency Market'!$BB$10:$BB$178, 0)), "")</f>
        <v/>
      </c>
      <c r="BZ176" s="65" t="str">
        <f t="shared" si="62"/>
        <v/>
      </c>
    </row>
    <row r="177" spans="1:78" x14ac:dyDescent="0.55000000000000004">
      <c r="A177" s="11"/>
      <c r="B177" s="175" t="str">
        <f t="shared" si="51"/>
        <v/>
      </c>
      <c r="C177" s="176"/>
      <c r="D177" s="176"/>
      <c r="E177" s="176"/>
      <c r="F177" s="269"/>
      <c r="G177" s="270"/>
      <c r="H177" s="271"/>
      <c r="I177" s="271"/>
      <c r="J177" s="271"/>
      <c r="K177" s="271"/>
      <c r="L177" s="271"/>
      <c r="M177" s="271"/>
      <c r="N177" s="270"/>
      <c r="O177" s="270"/>
      <c r="P177" s="272" t="str">
        <f t="shared" si="57"/>
        <v/>
      </c>
      <c r="Q177" s="267"/>
      <c r="R177" s="267"/>
      <c r="S177" s="267"/>
      <c r="T177" s="267"/>
      <c r="U177" s="267"/>
      <c r="V177" s="267" t="str">
        <f t="shared" si="52"/>
        <v/>
      </c>
      <c r="W177" s="267"/>
      <c r="X177" s="267"/>
      <c r="Y177" s="267"/>
      <c r="Z177" s="267"/>
      <c r="AA177" s="267" t="str">
        <f t="shared" si="58"/>
        <v/>
      </c>
      <c r="AB177" s="267"/>
      <c r="AC177" s="267"/>
      <c r="AD177" s="267"/>
      <c r="AE177" s="267"/>
      <c r="AF177" s="267"/>
      <c r="AG177" s="269"/>
      <c r="AH177" s="270"/>
      <c r="AI177" s="270"/>
      <c r="AJ177" s="270"/>
      <c r="AK177" s="270"/>
      <c r="AL177" s="273"/>
      <c r="AM177" s="11"/>
      <c r="AN177" s="175" t="str">
        <f t="shared" si="59"/>
        <v/>
      </c>
      <c r="AO177" s="176"/>
      <c r="AP177" s="267" t="str">
        <f t="shared" si="53"/>
        <v/>
      </c>
      <c r="AQ177" s="267"/>
      <c r="AR177" s="267"/>
      <c r="AS177" s="267"/>
      <c r="AT177" s="267"/>
      <c r="AU177" s="267"/>
      <c r="AV177" s="265" t="str">
        <f t="shared" si="60"/>
        <v/>
      </c>
      <c r="AW177" s="266"/>
      <c r="AX177" s="267" t="str">
        <f t="shared" si="54"/>
        <v/>
      </c>
      <c r="AY177" s="267"/>
      <c r="AZ177" s="267"/>
      <c r="BA177" s="267"/>
      <c r="BB177" s="267"/>
      <c r="BC177" s="268"/>
      <c r="BD177" s="11"/>
      <c r="BF177" s="7" t="str">
        <f t="shared" si="55"/>
        <v/>
      </c>
      <c r="BJ177" s="45" t="str">
        <f t="shared" ca="1" si="56"/>
        <v>20/09/2021 08:00</v>
      </c>
      <c r="BK177" s="44" t="str">
        <f>IF($F177="", "", IFERROR(INDEX('Currency Market'!$BE$10:$BL$178, MATCH($BJ177, 'Currency Market'!$BB$10:$BB$178, 0), MATCH($F177, 'Currency Market'!$BE$9:$BL$9, 0)), ""))</f>
        <v/>
      </c>
      <c r="BL177" s="43" t="str">
        <f>IF($F177="", "", IFERROR(INDEX('Currency Market'!$BE$10:$BL$178, MATCH($BJ177, 'Currency Market'!$BB$10:$BB$178, 0), MATCH($N177, 'Currency Market'!$BE$9:$BL$9, 0)), ""))</f>
        <v/>
      </c>
      <c r="BN177" s="68" t="str">
        <f t="shared" si="61"/>
        <v/>
      </c>
      <c r="BO177" s="57" t="str">
        <f t="shared" si="66"/>
        <v/>
      </c>
      <c r="BP177" s="58" t="str">
        <f t="shared" si="66"/>
        <v/>
      </c>
      <c r="BQ177" s="58" t="str">
        <f t="shared" si="66"/>
        <v/>
      </c>
      <c r="BR177" s="58" t="str">
        <f t="shared" si="66"/>
        <v/>
      </c>
      <c r="BS177" s="58" t="str">
        <f t="shared" si="66"/>
        <v/>
      </c>
      <c r="BT177" s="58" t="str">
        <f t="shared" si="66"/>
        <v/>
      </c>
      <c r="BU177" s="58" t="str">
        <f t="shared" si="66"/>
        <v/>
      </c>
      <c r="BV177" s="59" t="str">
        <f t="shared" si="66"/>
        <v/>
      </c>
      <c r="BX177" s="7" t="str">
        <f ca="1">IFERROR(INDEX('Currency Market'!$BX$10:$BX$178, MATCH($BJ177, 'Currency Market'!$BB$10:$BB$178, 0)), "")</f>
        <v/>
      </c>
      <c r="BZ177" s="65" t="str">
        <f t="shared" si="62"/>
        <v/>
      </c>
    </row>
    <row r="178" spans="1:78" x14ac:dyDescent="0.55000000000000004">
      <c r="A178" s="11"/>
      <c r="B178" s="175" t="str">
        <f t="shared" si="51"/>
        <v/>
      </c>
      <c r="C178" s="176"/>
      <c r="D178" s="176"/>
      <c r="E178" s="176"/>
      <c r="F178" s="269"/>
      <c r="G178" s="270"/>
      <c r="H178" s="271"/>
      <c r="I178" s="271"/>
      <c r="J178" s="271"/>
      <c r="K178" s="271"/>
      <c r="L178" s="271"/>
      <c r="M178" s="271"/>
      <c r="N178" s="270"/>
      <c r="O178" s="270"/>
      <c r="P178" s="272" t="str">
        <f t="shared" si="57"/>
        <v/>
      </c>
      <c r="Q178" s="267"/>
      <c r="R178" s="267"/>
      <c r="S178" s="267"/>
      <c r="T178" s="267"/>
      <c r="U178" s="267"/>
      <c r="V178" s="267" t="str">
        <f t="shared" si="52"/>
        <v/>
      </c>
      <c r="W178" s="267"/>
      <c r="X178" s="267"/>
      <c r="Y178" s="267"/>
      <c r="Z178" s="267"/>
      <c r="AA178" s="267" t="str">
        <f t="shared" si="58"/>
        <v/>
      </c>
      <c r="AB178" s="267"/>
      <c r="AC178" s="267"/>
      <c r="AD178" s="267"/>
      <c r="AE178" s="267"/>
      <c r="AF178" s="267"/>
      <c r="AG178" s="269"/>
      <c r="AH178" s="270"/>
      <c r="AI178" s="270"/>
      <c r="AJ178" s="270"/>
      <c r="AK178" s="270"/>
      <c r="AL178" s="273"/>
      <c r="AM178" s="11"/>
      <c r="AN178" s="175" t="str">
        <f t="shared" si="59"/>
        <v/>
      </c>
      <c r="AO178" s="176"/>
      <c r="AP178" s="267" t="str">
        <f t="shared" si="53"/>
        <v/>
      </c>
      <c r="AQ178" s="267"/>
      <c r="AR178" s="267"/>
      <c r="AS178" s="267"/>
      <c r="AT178" s="267"/>
      <c r="AU178" s="267"/>
      <c r="AV178" s="265" t="str">
        <f t="shared" si="60"/>
        <v/>
      </c>
      <c r="AW178" s="266"/>
      <c r="AX178" s="267" t="str">
        <f t="shared" si="54"/>
        <v/>
      </c>
      <c r="AY178" s="267"/>
      <c r="AZ178" s="267"/>
      <c r="BA178" s="267"/>
      <c r="BB178" s="267"/>
      <c r="BC178" s="268"/>
      <c r="BD178" s="11"/>
      <c r="BF178" s="7" t="str">
        <f t="shared" si="55"/>
        <v/>
      </c>
      <c r="BJ178" s="45" t="str">
        <f t="shared" ca="1" si="56"/>
        <v>20/09/2021 08:00</v>
      </c>
      <c r="BK178" s="44" t="str">
        <f>IF($F178="", "", IFERROR(INDEX('Currency Market'!$BE$10:$BL$178, MATCH($BJ178, 'Currency Market'!$BB$10:$BB$178, 0), MATCH($F178, 'Currency Market'!$BE$9:$BL$9, 0)), ""))</f>
        <v/>
      </c>
      <c r="BL178" s="43" t="str">
        <f>IF($F178="", "", IFERROR(INDEX('Currency Market'!$BE$10:$BL$178, MATCH($BJ178, 'Currency Market'!$BB$10:$BB$178, 0), MATCH($N178, 'Currency Market'!$BE$9:$BL$9, 0)), ""))</f>
        <v/>
      </c>
      <c r="BN178" s="68" t="str">
        <f t="shared" si="61"/>
        <v/>
      </c>
      <c r="BO178" s="57" t="str">
        <f t="shared" si="66"/>
        <v/>
      </c>
      <c r="BP178" s="58" t="str">
        <f t="shared" si="66"/>
        <v/>
      </c>
      <c r="BQ178" s="58" t="str">
        <f t="shared" si="66"/>
        <v/>
      </c>
      <c r="BR178" s="58" t="str">
        <f t="shared" si="66"/>
        <v/>
      </c>
      <c r="BS178" s="58" t="str">
        <f t="shared" si="66"/>
        <v/>
      </c>
      <c r="BT178" s="58" t="str">
        <f t="shared" si="66"/>
        <v/>
      </c>
      <c r="BU178" s="58" t="str">
        <f t="shared" si="66"/>
        <v/>
      </c>
      <c r="BV178" s="59" t="str">
        <f t="shared" si="66"/>
        <v/>
      </c>
      <c r="BX178" s="7" t="str">
        <f ca="1">IFERROR(INDEX('Currency Market'!$BX$10:$BX$178, MATCH($BJ178, 'Currency Market'!$BB$10:$BB$178, 0)), "")</f>
        <v/>
      </c>
      <c r="BZ178" s="65" t="str">
        <f t="shared" si="62"/>
        <v/>
      </c>
    </row>
    <row r="179" spans="1:78" x14ac:dyDescent="0.55000000000000004">
      <c r="A179" s="11"/>
      <c r="B179" s="175" t="str">
        <f t="shared" si="51"/>
        <v/>
      </c>
      <c r="C179" s="176"/>
      <c r="D179" s="176"/>
      <c r="E179" s="176"/>
      <c r="F179" s="269"/>
      <c r="G179" s="270"/>
      <c r="H179" s="271"/>
      <c r="I179" s="271"/>
      <c r="J179" s="271"/>
      <c r="K179" s="271"/>
      <c r="L179" s="271"/>
      <c r="M179" s="271"/>
      <c r="N179" s="270"/>
      <c r="O179" s="270"/>
      <c r="P179" s="272" t="str">
        <f t="shared" si="57"/>
        <v/>
      </c>
      <c r="Q179" s="267"/>
      <c r="R179" s="267"/>
      <c r="S179" s="267"/>
      <c r="T179" s="267"/>
      <c r="U179" s="267"/>
      <c r="V179" s="267" t="str">
        <f t="shared" si="52"/>
        <v/>
      </c>
      <c r="W179" s="267"/>
      <c r="X179" s="267"/>
      <c r="Y179" s="267"/>
      <c r="Z179" s="267"/>
      <c r="AA179" s="267" t="str">
        <f t="shared" si="58"/>
        <v/>
      </c>
      <c r="AB179" s="267"/>
      <c r="AC179" s="267"/>
      <c r="AD179" s="267"/>
      <c r="AE179" s="267"/>
      <c r="AF179" s="267"/>
      <c r="AG179" s="269"/>
      <c r="AH179" s="270"/>
      <c r="AI179" s="270"/>
      <c r="AJ179" s="270"/>
      <c r="AK179" s="270"/>
      <c r="AL179" s="273"/>
      <c r="AM179" s="11"/>
      <c r="AN179" s="175" t="str">
        <f t="shared" si="59"/>
        <v/>
      </c>
      <c r="AO179" s="176"/>
      <c r="AP179" s="267" t="str">
        <f t="shared" si="53"/>
        <v/>
      </c>
      <c r="AQ179" s="267"/>
      <c r="AR179" s="267"/>
      <c r="AS179" s="267"/>
      <c r="AT179" s="267"/>
      <c r="AU179" s="267"/>
      <c r="AV179" s="265" t="str">
        <f t="shared" si="60"/>
        <v/>
      </c>
      <c r="AW179" s="266"/>
      <c r="AX179" s="267" t="str">
        <f t="shared" si="54"/>
        <v/>
      </c>
      <c r="AY179" s="267"/>
      <c r="AZ179" s="267"/>
      <c r="BA179" s="267"/>
      <c r="BB179" s="267"/>
      <c r="BC179" s="268"/>
      <c r="BD179" s="11"/>
      <c r="BF179" s="7" t="str">
        <f t="shared" si="55"/>
        <v/>
      </c>
      <c r="BJ179" s="45" t="str">
        <f t="shared" ca="1" si="56"/>
        <v>20/09/2021 08:00</v>
      </c>
      <c r="BK179" s="44" t="str">
        <f>IF($F179="", "", IFERROR(INDEX('Currency Market'!$BE$10:$BL$178, MATCH($BJ179, 'Currency Market'!$BB$10:$BB$178, 0), MATCH($F179, 'Currency Market'!$BE$9:$BL$9, 0)), ""))</f>
        <v/>
      </c>
      <c r="BL179" s="43" t="str">
        <f>IF($F179="", "", IFERROR(INDEX('Currency Market'!$BE$10:$BL$178, MATCH($BJ179, 'Currency Market'!$BB$10:$BB$178, 0), MATCH($N179, 'Currency Market'!$BE$9:$BL$9, 0)), ""))</f>
        <v/>
      </c>
      <c r="BN179" s="68" t="str">
        <f t="shared" si="61"/>
        <v/>
      </c>
      <c r="BO179" s="57" t="str">
        <f t="shared" si="66"/>
        <v/>
      </c>
      <c r="BP179" s="58" t="str">
        <f t="shared" si="66"/>
        <v/>
      </c>
      <c r="BQ179" s="58" t="str">
        <f t="shared" si="66"/>
        <v/>
      </c>
      <c r="BR179" s="58" t="str">
        <f t="shared" si="66"/>
        <v/>
      </c>
      <c r="BS179" s="58" t="str">
        <f t="shared" si="66"/>
        <v/>
      </c>
      <c r="BT179" s="58" t="str">
        <f t="shared" si="66"/>
        <v/>
      </c>
      <c r="BU179" s="58" t="str">
        <f t="shared" si="66"/>
        <v/>
      </c>
      <c r="BV179" s="59" t="str">
        <f t="shared" si="66"/>
        <v/>
      </c>
      <c r="BX179" s="7" t="str">
        <f ca="1">IFERROR(INDEX('Currency Market'!$BX$10:$BX$178, MATCH($BJ179, 'Currency Market'!$BB$10:$BB$178, 0)), "")</f>
        <v/>
      </c>
      <c r="BZ179" s="65" t="str">
        <f t="shared" si="62"/>
        <v/>
      </c>
    </row>
    <row r="180" spans="1:78" x14ac:dyDescent="0.55000000000000004">
      <c r="A180" s="11"/>
      <c r="B180" s="175" t="str">
        <f t="shared" si="51"/>
        <v/>
      </c>
      <c r="C180" s="176"/>
      <c r="D180" s="176"/>
      <c r="E180" s="176"/>
      <c r="F180" s="269"/>
      <c r="G180" s="270"/>
      <c r="H180" s="271"/>
      <c r="I180" s="271"/>
      <c r="J180" s="271"/>
      <c r="K180" s="271"/>
      <c r="L180" s="271"/>
      <c r="M180" s="271"/>
      <c r="N180" s="270"/>
      <c r="O180" s="270"/>
      <c r="P180" s="272" t="str">
        <f t="shared" si="57"/>
        <v/>
      </c>
      <c r="Q180" s="267"/>
      <c r="R180" s="267"/>
      <c r="S180" s="267"/>
      <c r="T180" s="267"/>
      <c r="U180" s="267"/>
      <c r="V180" s="267" t="str">
        <f t="shared" si="52"/>
        <v/>
      </c>
      <c r="W180" s="267"/>
      <c r="X180" s="267"/>
      <c r="Y180" s="267"/>
      <c r="Z180" s="267"/>
      <c r="AA180" s="267" t="str">
        <f t="shared" si="58"/>
        <v/>
      </c>
      <c r="AB180" s="267"/>
      <c r="AC180" s="267"/>
      <c r="AD180" s="267"/>
      <c r="AE180" s="267"/>
      <c r="AF180" s="267"/>
      <c r="AG180" s="269"/>
      <c r="AH180" s="270"/>
      <c r="AI180" s="270"/>
      <c r="AJ180" s="270"/>
      <c r="AK180" s="270"/>
      <c r="AL180" s="273"/>
      <c r="AM180" s="11"/>
      <c r="AN180" s="175" t="str">
        <f t="shared" si="59"/>
        <v/>
      </c>
      <c r="AO180" s="176"/>
      <c r="AP180" s="267" t="str">
        <f t="shared" si="53"/>
        <v/>
      </c>
      <c r="AQ180" s="267"/>
      <c r="AR180" s="267"/>
      <c r="AS180" s="267"/>
      <c r="AT180" s="267"/>
      <c r="AU180" s="267"/>
      <c r="AV180" s="265" t="str">
        <f t="shared" si="60"/>
        <v/>
      </c>
      <c r="AW180" s="266"/>
      <c r="AX180" s="267" t="str">
        <f t="shared" si="54"/>
        <v/>
      </c>
      <c r="AY180" s="267"/>
      <c r="AZ180" s="267"/>
      <c r="BA180" s="267"/>
      <c r="BB180" s="267"/>
      <c r="BC180" s="268"/>
      <c r="BD180" s="11"/>
      <c r="BF180" s="7" t="str">
        <f t="shared" si="55"/>
        <v/>
      </c>
      <c r="BJ180" s="45" t="str">
        <f t="shared" ca="1" si="56"/>
        <v>20/09/2021 08:00</v>
      </c>
      <c r="BK180" s="44" t="str">
        <f>IF($F180="", "", IFERROR(INDEX('Currency Market'!$BE$10:$BL$178, MATCH($BJ180, 'Currency Market'!$BB$10:$BB$178, 0), MATCH($F180, 'Currency Market'!$BE$9:$BL$9, 0)), ""))</f>
        <v/>
      </c>
      <c r="BL180" s="43" t="str">
        <f>IF($F180="", "", IFERROR(INDEX('Currency Market'!$BE$10:$BL$178, MATCH($BJ180, 'Currency Market'!$BB$10:$BB$178, 0), MATCH($N180, 'Currency Market'!$BE$9:$BL$9, 0)), ""))</f>
        <v/>
      </c>
      <c r="BN180" s="68" t="str">
        <f t="shared" si="61"/>
        <v/>
      </c>
      <c r="BO180" s="57" t="str">
        <f t="shared" si="66"/>
        <v/>
      </c>
      <c r="BP180" s="58" t="str">
        <f t="shared" si="66"/>
        <v/>
      </c>
      <c r="BQ180" s="58" t="str">
        <f t="shared" si="66"/>
        <v/>
      </c>
      <c r="BR180" s="58" t="str">
        <f t="shared" si="66"/>
        <v/>
      </c>
      <c r="BS180" s="58" t="str">
        <f t="shared" si="66"/>
        <v/>
      </c>
      <c r="BT180" s="58" t="str">
        <f t="shared" si="66"/>
        <v/>
      </c>
      <c r="BU180" s="58" t="str">
        <f t="shared" si="66"/>
        <v/>
      </c>
      <c r="BV180" s="59" t="str">
        <f t="shared" si="66"/>
        <v/>
      </c>
      <c r="BX180" s="7" t="str">
        <f ca="1">IFERROR(INDEX('Currency Market'!$BX$10:$BX$178, MATCH($BJ180, 'Currency Market'!$BB$10:$BB$178, 0)), "")</f>
        <v/>
      </c>
      <c r="BZ180" s="65" t="str">
        <f t="shared" si="62"/>
        <v/>
      </c>
    </row>
    <row r="181" spans="1:78" x14ac:dyDescent="0.55000000000000004">
      <c r="A181" s="11"/>
      <c r="B181" s="175" t="str">
        <f t="shared" si="51"/>
        <v/>
      </c>
      <c r="C181" s="176"/>
      <c r="D181" s="176"/>
      <c r="E181" s="176"/>
      <c r="F181" s="269"/>
      <c r="G181" s="270"/>
      <c r="H181" s="271"/>
      <c r="I181" s="271"/>
      <c r="J181" s="271"/>
      <c r="K181" s="271"/>
      <c r="L181" s="271"/>
      <c r="M181" s="271"/>
      <c r="N181" s="270"/>
      <c r="O181" s="270"/>
      <c r="P181" s="272" t="str">
        <f t="shared" si="57"/>
        <v/>
      </c>
      <c r="Q181" s="267"/>
      <c r="R181" s="267"/>
      <c r="S181" s="267"/>
      <c r="T181" s="267"/>
      <c r="U181" s="267"/>
      <c r="V181" s="267" t="str">
        <f t="shared" si="52"/>
        <v/>
      </c>
      <c r="W181" s="267"/>
      <c r="X181" s="267"/>
      <c r="Y181" s="267"/>
      <c r="Z181" s="267"/>
      <c r="AA181" s="267" t="str">
        <f t="shared" si="58"/>
        <v/>
      </c>
      <c r="AB181" s="267"/>
      <c r="AC181" s="267"/>
      <c r="AD181" s="267"/>
      <c r="AE181" s="267"/>
      <c r="AF181" s="267"/>
      <c r="AG181" s="269"/>
      <c r="AH181" s="270"/>
      <c r="AI181" s="270"/>
      <c r="AJ181" s="270"/>
      <c r="AK181" s="270"/>
      <c r="AL181" s="273"/>
      <c r="AM181" s="11"/>
      <c r="AN181" s="175" t="str">
        <f t="shared" si="59"/>
        <v/>
      </c>
      <c r="AO181" s="176"/>
      <c r="AP181" s="267" t="str">
        <f t="shared" si="53"/>
        <v/>
      </c>
      <c r="AQ181" s="267"/>
      <c r="AR181" s="267"/>
      <c r="AS181" s="267"/>
      <c r="AT181" s="267"/>
      <c r="AU181" s="267"/>
      <c r="AV181" s="265" t="str">
        <f t="shared" si="60"/>
        <v/>
      </c>
      <c r="AW181" s="266"/>
      <c r="AX181" s="267" t="str">
        <f t="shared" si="54"/>
        <v/>
      </c>
      <c r="AY181" s="267"/>
      <c r="AZ181" s="267"/>
      <c r="BA181" s="267"/>
      <c r="BB181" s="267"/>
      <c r="BC181" s="268"/>
      <c r="BD181" s="11"/>
      <c r="BF181" s="7" t="str">
        <f t="shared" si="55"/>
        <v/>
      </c>
      <c r="BJ181" s="45" t="str">
        <f t="shared" ca="1" si="56"/>
        <v>20/09/2021 08:00</v>
      </c>
      <c r="BK181" s="44" t="str">
        <f>IF($F181="", "", IFERROR(INDEX('Currency Market'!$BE$10:$BL$178, MATCH($BJ181, 'Currency Market'!$BB$10:$BB$178, 0), MATCH($F181, 'Currency Market'!$BE$9:$BL$9, 0)), ""))</f>
        <v/>
      </c>
      <c r="BL181" s="43" t="str">
        <f>IF($F181="", "", IFERROR(INDEX('Currency Market'!$BE$10:$BL$178, MATCH($BJ181, 'Currency Market'!$BB$10:$BB$178, 0), MATCH($N181, 'Currency Market'!$BE$9:$BL$9, 0)), ""))</f>
        <v/>
      </c>
      <c r="BN181" s="68" t="str">
        <f t="shared" si="61"/>
        <v/>
      </c>
      <c r="BO181" s="57" t="str">
        <f t="shared" si="66"/>
        <v/>
      </c>
      <c r="BP181" s="58" t="str">
        <f t="shared" si="66"/>
        <v/>
      </c>
      <c r="BQ181" s="58" t="str">
        <f t="shared" si="66"/>
        <v/>
      </c>
      <c r="BR181" s="58" t="str">
        <f t="shared" si="66"/>
        <v/>
      </c>
      <c r="BS181" s="58" t="str">
        <f t="shared" si="66"/>
        <v/>
      </c>
      <c r="BT181" s="58" t="str">
        <f t="shared" si="66"/>
        <v/>
      </c>
      <c r="BU181" s="58" t="str">
        <f t="shared" si="66"/>
        <v/>
      </c>
      <c r="BV181" s="59" t="str">
        <f t="shared" si="66"/>
        <v/>
      </c>
      <c r="BX181" s="7" t="str">
        <f ca="1">IFERROR(INDEX('Currency Market'!$BX$10:$BX$178, MATCH($BJ181, 'Currency Market'!$BB$10:$BB$178, 0)), "")</f>
        <v/>
      </c>
      <c r="BZ181" s="65" t="str">
        <f t="shared" si="62"/>
        <v/>
      </c>
    </row>
    <row r="182" spans="1:78" x14ac:dyDescent="0.55000000000000004">
      <c r="A182" s="11"/>
      <c r="B182" s="175" t="str">
        <f t="shared" si="51"/>
        <v/>
      </c>
      <c r="C182" s="176"/>
      <c r="D182" s="176"/>
      <c r="E182" s="176"/>
      <c r="F182" s="269"/>
      <c r="G182" s="270"/>
      <c r="H182" s="271"/>
      <c r="I182" s="271"/>
      <c r="J182" s="271"/>
      <c r="K182" s="271"/>
      <c r="L182" s="271"/>
      <c r="M182" s="271"/>
      <c r="N182" s="270"/>
      <c r="O182" s="270"/>
      <c r="P182" s="272" t="str">
        <f t="shared" si="57"/>
        <v/>
      </c>
      <c r="Q182" s="267"/>
      <c r="R182" s="267"/>
      <c r="S182" s="267"/>
      <c r="T182" s="267"/>
      <c r="U182" s="267"/>
      <c r="V182" s="267" t="str">
        <f t="shared" si="52"/>
        <v/>
      </c>
      <c r="W182" s="267"/>
      <c r="X182" s="267"/>
      <c r="Y182" s="267"/>
      <c r="Z182" s="267"/>
      <c r="AA182" s="267" t="str">
        <f t="shared" si="58"/>
        <v/>
      </c>
      <c r="AB182" s="267"/>
      <c r="AC182" s="267"/>
      <c r="AD182" s="267"/>
      <c r="AE182" s="267"/>
      <c r="AF182" s="267"/>
      <c r="AG182" s="269"/>
      <c r="AH182" s="270"/>
      <c r="AI182" s="270"/>
      <c r="AJ182" s="270"/>
      <c r="AK182" s="270"/>
      <c r="AL182" s="273"/>
      <c r="AM182" s="11"/>
      <c r="AN182" s="175" t="str">
        <f t="shared" si="59"/>
        <v/>
      </c>
      <c r="AO182" s="176"/>
      <c r="AP182" s="267" t="str">
        <f t="shared" si="53"/>
        <v/>
      </c>
      <c r="AQ182" s="267"/>
      <c r="AR182" s="267"/>
      <c r="AS182" s="267"/>
      <c r="AT182" s="267"/>
      <c r="AU182" s="267"/>
      <c r="AV182" s="265" t="str">
        <f t="shared" si="60"/>
        <v/>
      </c>
      <c r="AW182" s="266"/>
      <c r="AX182" s="267" t="str">
        <f t="shared" si="54"/>
        <v/>
      </c>
      <c r="AY182" s="267"/>
      <c r="AZ182" s="267"/>
      <c r="BA182" s="267"/>
      <c r="BB182" s="267"/>
      <c r="BC182" s="268"/>
      <c r="BD182" s="11"/>
      <c r="BF182" s="7" t="str">
        <f t="shared" si="55"/>
        <v/>
      </c>
      <c r="BJ182" s="45" t="str">
        <f t="shared" ca="1" si="56"/>
        <v>20/09/2021 08:00</v>
      </c>
      <c r="BK182" s="44" t="str">
        <f>IF($F182="", "", IFERROR(INDEX('Currency Market'!$BE$10:$BL$178, MATCH($BJ182, 'Currency Market'!$BB$10:$BB$178, 0), MATCH($F182, 'Currency Market'!$BE$9:$BL$9, 0)), ""))</f>
        <v/>
      </c>
      <c r="BL182" s="43" t="str">
        <f>IF($F182="", "", IFERROR(INDEX('Currency Market'!$BE$10:$BL$178, MATCH($BJ182, 'Currency Market'!$BB$10:$BB$178, 0), MATCH($N182, 'Currency Market'!$BE$9:$BL$9, 0)), ""))</f>
        <v/>
      </c>
      <c r="BN182" s="68" t="str">
        <f t="shared" si="61"/>
        <v/>
      </c>
      <c r="BO182" s="57" t="str">
        <f t="shared" si="66"/>
        <v/>
      </c>
      <c r="BP182" s="58" t="str">
        <f t="shared" si="66"/>
        <v/>
      </c>
      <c r="BQ182" s="58" t="str">
        <f t="shared" si="66"/>
        <v/>
      </c>
      <c r="BR182" s="58" t="str">
        <f t="shared" si="66"/>
        <v/>
      </c>
      <c r="BS182" s="58" t="str">
        <f t="shared" si="66"/>
        <v/>
      </c>
      <c r="BT182" s="58" t="str">
        <f t="shared" si="66"/>
        <v/>
      </c>
      <c r="BU182" s="58" t="str">
        <f t="shared" si="66"/>
        <v/>
      </c>
      <c r="BV182" s="59" t="str">
        <f t="shared" si="66"/>
        <v/>
      </c>
      <c r="BX182" s="7" t="str">
        <f ca="1">IFERROR(INDEX('Currency Market'!$BX$10:$BX$178, MATCH($BJ182, 'Currency Market'!$BB$10:$BB$178, 0)), "")</f>
        <v/>
      </c>
      <c r="BZ182" s="65" t="str">
        <f t="shared" si="62"/>
        <v/>
      </c>
    </row>
    <row r="183" spans="1:78" x14ac:dyDescent="0.55000000000000004">
      <c r="A183" s="11"/>
      <c r="B183" s="175" t="str">
        <f t="shared" si="51"/>
        <v/>
      </c>
      <c r="C183" s="176"/>
      <c r="D183" s="176"/>
      <c r="E183" s="176"/>
      <c r="F183" s="269"/>
      <c r="G183" s="270"/>
      <c r="H183" s="271"/>
      <c r="I183" s="271"/>
      <c r="J183" s="271"/>
      <c r="K183" s="271"/>
      <c r="L183" s="271"/>
      <c r="M183" s="271"/>
      <c r="N183" s="270"/>
      <c r="O183" s="270"/>
      <c r="P183" s="272" t="str">
        <f t="shared" si="57"/>
        <v/>
      </c>
      <c r="Q183" s="267"/>
      <c r="R183" s="267"/>
      <c r="S183" s="267"/>
      <c r="T183" s="267"/>
      <c r="U183" s="267"/>
      <c r="V183" s="267" t="str">
        <f t="shared" si="52"/>
        <v/>
      </c>
      <c r="W183" s="267"/>
      <c r="X183" s="267"/>
      <c r="Y183" s="267"/>
      <c r="Z183" s="267"/>
      <c r="AA183" s="267" t="str">
        <f t="shared" si="58"/>
        <v/>
      </c>
      <c r="AB183" s="267"/>
      <c r="AC183" s="267"/>
      <c r="AD183" s="267"/>
      <c r="AE183" s="267"/>
      <c r="AF183" s="267"/>
      <c r="AG183" s="269"/>
      <c r="AH183" s="270"/>
      <c r="AI183" s="270"/>
      <c r="AJ183" s="270"/>
      <c r="AK183" s="270"/>
      <c r="AL183" s="273"/>
      <c r="AM183" s="11"/>
      <c r="AN183" s="175" t="str">
        <f t="shared" si="59"/>
        <v/>
      </c>
      <c r="AO183" s="176"/>
      <c r="AP183" s="267" t="str">
        <f t="shared" si="53"/>
        <v/>
      </c>
      <c r="AQ183" s="267"/>
      <c r="AR183" s="267"/>
      <c r="AS183" s="267"/>
      <c r="AT183" s="267"/>
      <c r="AU183" s="267"/>
      <c r="AV183" s="265" t="str">
        <f t="shared" si="60"/>
        <v/>
      </c>
      <c r="AW183" s="266"/>
      <c r="AX183" s="267" t="str">
        <f t="shared" si="54"/>
        <v/>
      </c>
      <c r="AY183" s="267"/>
      <c r="AZ183" s="267"/>
      <c r="BA183" s="267"/>
      <c r="BB183" s="267"/>
      <c r="BC183" s="268"/>
      <c r="BD183" s="11"/>
      <c r="BF183" s="7" t="str">
        <f t="shared" si="55"/>
        <v/>
      </c>
      <c r="BJ183" s="45" t="str">
        <f t="shared" ca="1" si="56"/>
        <v>20/09/2021 08:00</v>
      </c>
      <c r="BK183" s="44" t="str">
        <f>IF($F183="", "", IFERROR(INDEX('Currency Market'!$BE$10:$BL$178, MATCH($BJ183, 'Currency Market'!$BB$10:$BB$178, 0), MATCH($F183, 'Currency Market'!$BE$9:$BL$9, 0)), ""))</f>
        <v/>
      </c>
      <c r="BL183" s="43" t="str">
        <f>IF($F183="", "", IFERROR(INDEX('Currency Market'!$BE$10:$BL$178, MATCH($BJ183, 'Currency Market'!$BB$10:$BB$178, 0), MATCH($N183, 'Currency Market'!$BE$9:$BL$9, 0)), ""))</f>
        <v/>
      </c>
      <c r="BN183" s="68" t="str">
        <f t="shared" si="61"/>
        <v/>
      </c>
      <c r="BO183" s="57" t="str">
        <f t="shared" ref="BO183:BV192" si="67">IF($B183=$BF$4, IF($F183=BO$2, $H183*-1, IF($N183=BO$2, $AA183, "")), "")</f>
        <v/>
      </c>
      <c r="BP183" s="58" t="str">
        <f t="shared" si="67"/>
        <v/>
      </c>
      <c r="BQ183" s="58" t="str">
        <f t="shared" si="67"/>
        <v/>
      </c>
      <c r="BR183" s="58" t="str">
        <f t="shared" si="67"/>
        <v/>
      </c>
      <c r="BS183" s="58" t="str">
        <f t="shared" si="67"/>
        <v/>
      </c>
      <c r="BT183" s="58" t="str">
        <f t="shared" si="67"/>
        <v/>
      </c>
      <c r="BU183" s="58" t="str">
        <f t="shared" si="67"/>
        <v/>
      </c>
      <c r="BV183" s="59" t="str">
        <f t="shared" si="67"/>
        <v/>
      </c>
      <c r="BX183" s="7" t="str">
        <f ca="1">IFERROR(INDEX('Currency Market'!$BX$10:$BX$178, MATCH($BJ183, 'Currency Market'!$BB$10:$BB$178, 0)), "")</f>
        <v/>
      </c>
      <c r="BZ183" s="65" t="str">
        <f t="shared" si="62"/>
        <v/>
      </c>
    </row>
    <row r="184" spans="1:78" x14ac:dyDescent="0.55000000000000004">
      <c r="A184" s="11"/>
      <c r="B184" s="175" t="str">
        <f t="shared" si="51"/>
        <v/>
      </c>
      <c r="C184" s="176"/>
      <c r="D184" s="176"/>
      <c r="E184" s="176"/>
      <c r="F184" s="269"/>
      <c r="G184" s="270"/>
      <c r="H184" s="271"/>
      <c r="I184" s="271"/>
      <c r="J184" s="271"/>
      <c r="K184" s="271"/>
      <c r="L184" s="271"/>
      <c r="M184" s="271"/>
      <c r="N184" s="270"/>
      <c r="O184" s="270"/>
      <c r="P184" s="272" t="str">
        <f t="shared" si="57"/>
        <v/>
      </c>
      <c r="Q184" s="267"/>
      <c r="R184" s="267"/>
      <c r="S184" s="267"/>
      <c r="T184" s="267"/>
      <c r="U184" s="267"/>
      <c r="V184" s="267" t="str">
        <f t="shared" si="52"/>
        <v/>
      </c>
      <c r="W184" s="267"/>
      <c r="X184" s="267"/>
      <c r="Y184" s="267"/>
      <c r="Z184" s="267"/>
      <c r="AA184" s="267" t="str">
        <f t="shared" si="58"/>
        <v/>
      </c>
      <c r="AB184" s="267"/>
      <c r="AC184" s="267"/>
      <c r="AD184" s="267"/>
      <c r="AE184" s="267"/>
      <c r="AF184" s="267"/>
      <c r="AG184" s="269"/>
      <c r="AH184" s="270"/>
      <c r="AI184" s="270"/>
      <c r="AJ184" s="270"/>
      <c r="AK184" s="270"/>
      <c r="AL184" s="273"/>
      <c r="AM184" s="11"/>
      <c r="AN184" s="175" t="str">
        <f t="shared" si="59"/>
        <v/>
      </c>
      <c r="AO184" s="176"/>
      <c r="AP184" s="267" t="str">
        <f t="shared" si="53"/>
        <v/>
      </c>
      <c r="AQ184" s="267"/>
      <c r="AR184" s="267"/>
      <c r="AS184" s="267"/>
      <c r="AT184" s="267"/>
      <c r="AU184" s="267"/>
      <c r="AV184" s="265" t="str">
        <f t="shared" si="60"/>
        <v/>
      </c>
      <c r="AW184" s="266"/>
      <c r="AX184" s="267" t="str">
        <f t="shared" si="54"/>
        <v/>
      </c>
      <c r="AY184" s="267"/>
      <c r="AZ184" s="267"/>
      <c r="BA184" s="267"/>
      <c r="BB184" s="267"/>
      <c r="BC184" s="268"/>
      <c r="BD184" s="11"/>
      <c r="BF184" s="7" t="str">
        <f t="shared" si="55"/>
        <v/>
      </c>
      <c r="BJ184" s="45" t="str">
        <f t="shared" ca="1" si="56"/>
        <v>20/09/2021 08:00</v>
      </c>
      <c r="BK184" s="44" t="str">
        <f>IF($F184="", "", IFERROR(INDEX('Currency Market'!$BE$10:$BL$178, MATCH($BJ184, 'Currency Market'!$BB$10:$BB$178, 0), MATCH($F184, 'Currency Market'!$BE$9:$BL$9, 0)), ""))</f>
        <v/>
      </c>
      <c r="BL184" s="43" t="str">
        <f>IF($F184="", "", IFERROR(INDEX('Currency Market'!$BE$10:$BL$178, MATCH($BJ184, 'Currency Market'!$BB$10:$BB$178, 0), MATCH($N184, 'Currency Market'!$BE$9:$BL$9, 0)), ""))</f>
        <v/>
      </c>
      <c r="BN184" s="68" t="str">
        <f t="shared" si="61"/>
        <v/>
      </c>
      <c r="BO184" s="57" t="str">
        <f t="shared" si="67"/>
        <v/>
      </c>
      <c r="BP184" s="58" t="str">
        <f t="shared" si="67"/>
        <v/>
      </c>
      <c r="BQ184" s="58" t="str">
        <f t="shared" si="67"/>
        <v/>
      </c>
      <c r="BR184" s="58" t="str">
        <f t="shared" si="67"/>
        <v/>
      </c>
      <c r="BS184" s="58" t="str">
        <f t="shared" si="67"/>
        <v/>
      </c>
      <c r="BT184" s="58" t="str">
        <f t="shared" si="67"/>
        <v/>
      </c>
      <c r="BU184" s="58" t="str">
        <f t="shared" si="67"/>
        <v/>
      </c>
      <c r="BV184" s="59" t="str">
        <f t="shared" si="67"/>
        <v/>
      </c>
      <c r="BX184" s="7" t="str">
        <f ca="1">IFERROR(INDEX('Currency Market'!$BX$10:$BX$178, MATCH($BJ184, 'Currency Market'!$BB$10:$BB$178, 0)), "")</f>
        <v/>
      </c>
      <c r="BZ184" s="65" t="str">
        <f t="shared" si="62"/>
        <v/>
      </c>
    </row>
    <row r="185" spans="1:78" x14ac:dyDescent="0.55000000000000004">
      <c r="A185" s="11"/>
      <c r="B185" s="175" t="str">
        <f t="shared" si="51"/>
        <v/>
      </c>
      <c r="C185" s="176"/>
      <c r="D185" s="176"/>
      <c r="E185" s="176"/>
      <c r="F185" s="269"/>
      <c r="G185" s="270"/>
      <c r="H185" s="271"/>
      <c r="I185" s="271"/>
      <c r="J185" s="271"/>
      <c r="K185" s="271"/>
      <c r="L185" s="271"/>
      <c r="M185" s="271"/>
      <c r="N185" s="270"/>
      <c r="O185" s="270"/>
      <c r="P185" s="272" t="str">
        <f t="shared" si="57"/>
        <v/>
      </c>
      <c r="Q185" s="267"/>
      <c r="R185" s="267"/>
      <c r="S185" s="267"/>
      <c r="T185" s="267"/>
      <c r="U185" s="267"/>
      <c r="V185" s="267" t="str">
        <f t="shared" si="52"/>
        <v/>
      </c>
      <c r="W185" s="267"/>
      <c r="X185" s="267"/>
      <c r="Y185" s="267"/>
      <c r="Z185" s="267"/>
      <c r="AA185" s="267" t="str">
        <f t="shared" si="58"/>
        <v/>
      </c>
      <c r="AB185" s="267"/>
      <c r="AC185" s="267"/>
      <c r="AD185" s="267"/>
      <c r="AE185" s="267"/>
      <c r="AF185" s="267"/>
      <c r="AG185" s="269"/>
      <c r="AH185" s="270"/>
      <c r="AI185" s="270"/>
      <c r="AJ185" s="270"/>
      <c r="AK185" s="270"/>
      <c r="AL185" s="273"/>
      <c r="AM185" s="11"/>
      <c r="AN185" s="175" t="str">
        <f t="shared" si="59"/>
        <v/>
      </c>
      <c r="AO185" s="176"/>
      <c r="AP185" s="267" t="str">
        <f t="shared" si="53"/>
        <v/>
      </c>
      <c r="AQ185" s="267"/>
      <c r="AR185" s="267"/>
      <c r="AS185" s="267"/>
      <c r="AT185" s="267"/>
      <c r="AU185" s="267"/>
      <c r="AV185" s="265" t="str">
        <f t="shared" si="60"/>
        <v/>
      </c>
      <c r="AW185" s="266"/>
      <c r="AX185" s="267" t="str">
        <f t="shared" si="54"/>
        <v/>
      </c>
      <c r="AY185" s="267"/>
      <c r="AZ185" s="267"/>
      <c r="BA185" s="267"/>
      <c r="BB185" s="267"/>
      <c r="BC185" s="268"/>
      <c r="BD185" s="11"/>
      <c r="BF185" s="7" t="str">
        <f t="shared" si="55"/>
        <v/>
      </c>
      <c r="BJ185" s="45" t="str">
        <f t="shared" ca="1" si="56"/>
        <v>20/09/2021 08:00</v>
      </c>
      <c r="BK185" s="44" t="str">
        <f>IF($F185="", "", IFERROR(INDEX('Currency Market'!$BE$10:$BL$178, MATCH($BJ185, 'Currency Market'!$BB$10:$BB$178, 0), MATCH($F185, 'Currency Market'!$BE$9:$BL$9, 0)), ""))</f>
        <v/>
      </c>
      <c r="BL185" s="43" t="str">
        <f>IF($F185="", "", IFERROR(INDEX('Currency Market'!$BE$10:$BL$178, MATCH($BJ185, 'Currency Market'!$BB$10:$BB$178, 0), MATCH($N185, 'Currency Market'!$BE$9:$BL$9, 0)), ""))</f>
        <v/>
      </c>
      <c r="BN185" s="68" t="str">
        <f t="shared" si="61"/>
        <v/>
      </c>
      <c r="BO185" s="57" t="str">
        <f t="shared" si="67"/>
        <v/>
      </c>
      <c r="BP185" s="58" t="str">
        <f t="shared" si="67"/>
        <v/>
      </c>
      <c r="BQ185" s="58" t="str">
        <f t="shared" si="67"/>
        <v/>
      </c>
      <c r="BR185" s="58" t="str">
        <f t="shared" si="67"/>
        <v/>
      </c>
      <c r="BS185" s="58" t="str">
        <f t="shared" si="67"/>
        <v/>
      </c>
      <c r="BT185" s="58" t="str">
        <f t="shared" si="67"/>
        <v/>
      </c>
      <c r="BU185" s="58" t="str">
        <f t="shared" si="67"/>
        <v/>
      </c>
      <c r="BV185" s="59" t="str">
        <f t="shared" si="67"/>
        <v/>
      </c>
      <c r="BX185" s="7" t="str">
        <f ca="1">IFERROR(INDEX('Currency Market'!$BX$10:$BX$178, MATCH($BJ185, 'Currency Market'!$BB$10:$BB$178, 0)), "")</f>
        <v/>
      </c>
      <c r="BZ185" s="65" t="str">
        <f t="shared" si="62"/>
        <v/>
      </c>
    </row>
    <row r="186" spans="1:78" x14ac:dyDescent="0.55000000000000004">
      <c r="A186" s="11"/>
      <c r="B186" s="175" t="str">
        <f t="shared" si="51"/>
        <v/>
      </c>
      <c r="C186" s="176"/>
      <c r="D186" s="176"/>
      <c r="E186" s="176"/>
      <c r="F186" s="269"/>
      <c r="G186" s="270"/>
      <c r="H186" s="271"/>
      <c r="I186" s="271"/>
      <c r="J186" s="271"/>
      <c r="K186" s="271"/>
      <c r="L186" s="271"/>
      <c r="M186" s="271"/>
      <c r="N186" s="270"/>
      <c r="O186" s="270"/>
      <c r="P186" s="272" t="str">
        <f t="shared" si="57"/>
        <v/>
      </c>
      <c r="Q186" s="267"/>
      <c r="R186" s="267"/>
      <c r="S186" s="267"/>
      <c r="T186" s="267"/>
      <c r="U186" s="267"/>
      <c r="V186" s="267" t="str">
        <f t="shared" si="52"/>
        <v/>
      </c>
      <c r="W186" s="267"/>
      <c r="X186" s="267"/>
      <c r="Y186" s="267"/>
      <c r="Z186" s="267"/>
      <c r="AA186" s="267" t="str">
        <f t="shared" si="58"/>
        <v/>
      </c>
      <c r="AB186" s="267"/>
      <c r="AC186" s="267"/>
      <c r="AD186" s="267"/>
      <c r="AE186" s="267"/>
      <c r="AF186" s="267"/>
      <c r="AG186" s="269"/>
      <c r="AH186" s="270"/>
      <c r="AI186" s="270"/>
      <c r="AJ186" s="270"/>
      <c r="AK186" s="270"/>
      <c r="AL186" s="273"/>
      <c r="AM186" s="11"/>
      <c r="AN186" s="175" t="str">
        <f t="shared" si="59"/>
        <v/>
      </c>
      <c r="AO186" s="176"/>
      <c r="AP186" s="267" t="str">
        <f t="shared" si="53"/>
        <v/>
      </c>
      <c r="AQ186" s="267"/>
      <c r="AR186" s="267"/>
      <c r="AS186" s="267"/>
      <c r="AT186" s="267"/>
      <c r="AU186" s="267"/>
      <c r="AV186" s="265" t="str">
        <f t="shared" si="60"/>
        <v/>
      </c>
      <c r="AW186" s="266"/>
      <c r="AX186" s="267" t="str">
        <f t="shared" si="54"/>
        <v/>
      </c>
      <c r="AY186" s="267"/>
      <c r="AZ186" s="267"/>
      <c r="BA186" s="267"/>
      <c r="BB186" s="267"/>
      <c r="BC186" s="268"/>
      <c r="BD186" s="11"/>
      <c r="BF186" s="7" t="str">
        <f t="shared" si="55"/>
        <v/>
      </c>
      <c r="BJ186" s="45" t="str">
        <f t="shared" ca="1" si="56"/>
        <v>20/09/2021 08:00</v>
      </c>
      <c r="BK186" s="44" t="str">
        <f>IF($F186="", "", IFERROR(INDEX('Currency Market'!$BE$10:$BL$178, MATCH($BJ186, 'Currency Market'!$BB$10:$BB$178, 0), MATCH($F186, 'Currency Market'!$BE$9:$BL$9, 0)), ""))</f>
        <v/>
      </c>
      <c r="BL186" s="43" t="str">
        <f>IF($F186="", "", IFERROR(INDEX('Currency Market'!$BE$10:$BL$178, MATCH($BJ186, 'Currency Market'!$BB$10:$BB$178, 0), MATCH($N186, 'Currency Market'!$BE$9:$BL$9, 0)), ""))</f>
        <v/>
      </c>
      <c r="BN186" s="68" t="str">
        <f t="shared" si="61"/>
        <v/>
      </c>
      <c r="BO186" s="57" t="str">
        <f t="shared" si="67"/>
        <v/>
      </c>
      <c r="BP186" s="58" t="str">
        <f t="shared" si="67"/>
        <v/>
      </c>
      <c r="BQ186" s="58" t="str">
        <f t="shared" si="67"/>
        <v/>
      </c>
      <c r="BR186" s="58" t="str">
        <f t="shared" si="67"/>
        <v/>
      </c>
      <c r="BS186" s="58" t="str">
        <f t="shared" si="67"/>
        <v/>
      </c>
      <c r="BT186" s="58" t="str">
        <f t="shared" si="67"/>
        <v/>
      </c>
      <c r="BU186" s="58" t="str">
        <f t="shared" si="67"/>
        <v/>
      </c>
      <c r="BV186" s="59" t="str">
        <f t="shared" si="67"/>
        <v/>
      </c>
      <c r="BX186" s="7" t="str">
        <f ca="1">IFERROR(INDEX('Currency Market'!$BX$10:$BX$178, MATCH($BJ186, 'Currency Market'!$BB$10:$BB$178, 0)), "")</f>
        <v/>
      </c>
      <c r="BZ186" s="65" t="str">
        <f t="shared" si="62"/>
        <v/>
      </c>
    </row>
    <row r="187" spans="1:78" x14ac:dyDescent="0.55000000000000004">
      <c r="A187" s="11"/>
      <c r="B187" s="175" t="str">
        <f t="shared" si="51"/>
        <v/>
      </c>
      <c r="C187" s="176"/>
      <c r="D187" s="176"/>
      <c r="E187" s="176"/>
      <c r="F187" s="269"/>
      <c r="G187" s="270"/>
      <c r="H187" s="271"/>
      <c r="I187" s="271"/>
      <c r="J187" s="271"/>
      <c r="K187" s="271"/>
      <c r="L187" s="271"/>
      <c r="M187" s="271"/>
      <c r="N187" s="270"/>
      <c r="O187" s="270"/>
      <c r="P187" s="272" t="str">
        <f t="shared" si="57"/>
        <v/>
      </c>
      <c r="Q187" s="267"/>
      <c r="R187" s="267"/>
      <c r="S187" s="267"/>
      <c r="T187" s="267"/>
      <c r="U187" s="267"/>
      <c r="V187" s="267" t="str">
        <f t="shared" si="52"/>
        <v/>
      </c>
      <c r="W187" s="267"/>
      <c r="X187" s="267"/>
      <c r="Y187" s="267"/>
      <c r="Z187" s="267"/>
      <c r="AA187" s="267" t="str">
        <f t="shared" si="58"/>
        <v/>
      </c>
      <c r="AB187" s="267"/>
      <c r="AC187" s="267"/>
      <c r="AD187" s="267"/>
      <c r="AE187" s="267"/>
      <c r="AF187" s="267"/>
      <c r="AG187" s="269"/>
      <c r="AH187" s="270"/>
      <c r="AI187" s="270"/>
      <c r="AJ187" s="270"/>
      <c r="AK187" s="270"/>
      <c r="AL187" s="273"/>
      <c r="AM187" s="11"/>
      <c r="AN187" s="175" t="str">
        <f t="shared" si="59"/>
        <v/>
      </c>
      <c r="AO187" s="176"/>
      <c r="AP187" s="267" t="str">
        <f t="shared" si="53"/>
        <v/>
      </c>
      <c r="AQ187" s="267"/>
      <c r="AR187" s="267"/>
      <c r="AS187" s="267"/>
      <c r="AT187" s="267"/>
      <c r="AU187" s="267"/>
      <c r="AV187" s="265" t="str">
        <f t="shared" si="60"/>
        <v/>
      </c>
      <c r="AW187" s="266"/>
      <c r="AX187" s="267" t="str">
        <f t="shared" si="54"/>
        <v/>
      </c>
      <c r="AY187" s="267"/>
      <c r="AZ187" s="267"/>
      <c r="BA187" s="267"/>
      <c r="BB187" s="267"/>
      <c r="BC187" s="268"/>
      <c r="BD187" s="11"/>
      <c r="BF187" s="7" t="str">
        <f t="shared" si="55"/>
        <v/>
      </c>
      <c r="BJ187" s="45" t="str">
        <f t="shared" ca="1" si="56"/>
        <v>20/09/2021 08:00</v>
      </c>
      <c r="BK187" s="44" t="str">
        <f>IF($F187="", "", IFERROR(INDEX('Currency Market'!$BE$10:$BL$178, MATCH($BJ187, 'Currency Market'!$BB$10:$BB$178, 0), MATCH($F187, 'Currency Market'!$BE$9:$BL$9, 0)), ""))</f>
        <v/>
      </c>
      <c r="BL187" s="43" t="str">
        <f>IF($F187="", "", IFERROR(INDEX('Currency Market'!$BE$10:$BL$178, MATCH($BJ187, 'Currency Market'!$BB$10:$BB$178, 0), MATCH($N187, 'Currency Market'!$BE$9:$BL$9, 0)), ""))</f>
        <v/>
      </c>
      <c r="BN187" s="68" t="str">
        <f t="shared" si="61"/>
        <v/>
      </c>
      <c r="BO187" s="57" t="str">
        <f t="shared" si="67"/>
        <v/>
      </c>
      <c r="BP187" s="58" t="str">
        <f t="shared" si="67"/>
        <v/>
      </c>
      <c r="BQ187" s="58" t="str">
        <f t="shared" si="67"/>
        <v/>
      </c>
      <c r="BR187" s="58" t="str">
        <f t="shared" si="67"/>
        <v/>
      </c>
      <c r="BS187" s="58" t="str">
        <f t="shared" si="67"/>
        <v/>
      </c>
      <c r="BT187" s="58" t="str">
        <f t="shared" si="67"/>
        <v/>
      </c>
      <c r="BU187" s="58" t="str">
        <f t="shared" si="67"/>
        <v/>
      </c>
      <c r="BV187" s="59" t="str">
        <f t="shared" si="67"/>
        <v/>
      </c>
      <c r="BX187" s="7" t="str">
        <f ca="1">IFERROR(INDEX('Currency Market'!$BX$10:$BX$178, MATCH($BJ187, 'Currency Market'!$BB$10:$BB$178, 0)), "")</f>
        <v/>
      </c>
      <c r="BZ187" s="65" t="str">
        <f t="shared" si="62"/>
        <v/>
      </c>
    </row>
    <row r="188" spans="1:78" x14ac:dyDescent="0.55000000000000004">
      <c r="A188" s="11"/>
      <c r="B188" s="175" t="str">
        <f t="shared" si="51"/>
        <v/>
      </c>
      <c r="C188" s="176"/>
      <c r="D188" s="176"/>
      <c r="E188" s="176"/>
      <c r="F188" s="269"/>
      <c r="G188" s="270"/>
      <c r="H188" s="271"/>
      <c r="I188" s="271"/>
      <c r="J188" s="271"/>
      <c r="K188" s="271"/>
      <c r="L188" s="271"/>
      <c r="M188" s="271"/>
      <c r="N188" s="270"/>
      <c r="O188" s="270"/>
      <c r="P188" s="272" t="str">
        <f t="shared" si="57"/>
        <v/>
      </c>
      <c r="Q188" s="267"/>
      <c r="R188" s="267"/>
      <c r="S188" s="267"/>
      <c r="T188" s="267"/>
      <c r="U188" s="267"/>
      <c r="V188" s="267" t="str">
        <f t="shared" si="52"/>
        <v/>
      </c>
      <c r="W188" s="267"/>
      <c r="X188" s="267"/>
      <c r="Y188" s="267"/>
      <c r="Z188" s="267"/>
      <c r="AA188" s="267" t="str">
        <f t="shared" si="58"/>
        <v/>
      </c>
      <c r="AB188" s="267"/>
      <c r="AC188" s="267"/>
      <c r="AD188" s="267"/>
      <c r="AE188" s="267"/>
      <c r="AF188" s="267"/>
      <c r="AG188" s="269"/>
      <c r="AH188" s="270"/>
      <c r="AI188" s="270"/>
      <c r="AJ188" s="270"/>
      <c r="AK188" s="270"/>
      <c r="AL188" s="273"/>
      <c r="AM188" s="11"/>
      <c r="AN188" s="175" t="str">
        <f t="shared" si="59"/>
        <v/>
      </c>
      <c r="AO188" s="176"/>
      <c r="AP188" s="267" t="str">
        <f t="shared" si="53"/>
        <v/>
      </c>
      <c r="AQ188" s="267"/>
      <c r="AR188" s="267"/>
      <c r="AS188" s="267"/>
      <c r="AT188" s="267"/>
      <c r="AU188" s="267"/>
      <c r="AV188" s="265" t="str">
        <f t="shared" si="60"/>
        <v/>
      </c>
      <c r="AW188" s="266"/>
      <c r="AX188" s="267" t="str">
        <f t="shared" si="54"/>
        <v/>
      </c>
      <c r="AY188" s="267"/>
      <c r="AZ188" s="267"/>
      <c r="BA188" s="267"/>
      <c r="BB188" s="267"/>
      <c r="BC188" s="268"/>
      <c r="BD188" s="11"/>
      <c r="BF188" s="7" t="str">
        <f t="shared" si="55"/>
        <v/>
      </c>
      <c r="BJ188" s="45" t="str">
        <f t="shared" ca="1" si="56"/>
        <v>20/09/2021 08:00</v>
      </c>
      <c r="BK188" s="44" t="str">
        <f>IF($F188="", "", IFERROR(INDEX('Currency Market'!$BE$10:$BL$178, MATCH($BJ188, 'Currency Market'!$BB$10:$BB$178, 0), MATCH($F188, 'Currency Market'!$BE$9:$BL$9, 0)), ""))</f>
        <v/>
      </c>
      <c r="BL188" s="43" t="str">
        <f>IF($F188="", "", IFERROR(INDEX('Currency Market'!$BE$10:$BL$178, MATCH($BJ188, 'Currency Market'!$BB$10:$BB$178, 0), MATCH($N188, 'Currency Market'!$BE$9:$BL$9, 0)), ""))</f>
        <v/>
      </c>
      <c r="BN188" s="68" t="str">
        <f t="shared" si="61"/>
        <v/>
      </c>
      <c r="BO188" s="57" t="str">
        <f t="shared" si="67"/>
        <v/>
      </c>
      <c r="BP188" s="58" t="str">
        <f t="shared" si="67"/>
        <v/>
      </c>
      <c r="BQ188" s="58" t="str">
        <f t="shared" si="67"/>
        <v/>
      </c>
      <c r="BR188" s="58" t="str">
        <f t="shared" si="67"/>
        <v/>
      </c>
      <c r="BS188" s="58" t="str">
        <f t="shared" si="67"/>
        <v/>
      </c>
      <c r="BT188" s="58" t="str">
        <f t="shared" si="67"/>
        <v/>
      </c>
      <c r="BU188" s="58" t="str">
        <f t="shared" si="67"/>
        <v/>
      </c>
      <c r="BV188" s="59" t="str">
        <f t="shared" si="67"/>
        <v/>
      </c>
      <c r="BX188" s="7" t="str">
        <f ca="1">IFERROR(INDEX('Currency Market'!$BX$10:$BX$178, MATCH($BJ188, 'Currency Market'!$BB$10:$BB$178, 0)), "")</f>
        <v/>
      </c>
      <c r="BZ188" s="65" t="str">
        <f t="shared" si="62"/>
        <v/>
      </c>
    </row>
    <row r="189" spans="1:78" x14ac:dyDescent="0.55000000000000004">
      <c r="A189" s="11"/>
      <c r="B189" s="175" t="str">
        <f t="shared" si="51"/>
        <v/>
      </c>
      <c r="C189" s="176"/>
      <c r="D189" s="176"/>
      <c r="E189" s="176"/>
      <c r="F189" s="269"/>
      <c r="G189" s="270"/>
      <c r="H189" s="271"/>
      <c r="I189" s="271"/>
      <c r="J189" s="271"/>
      <c r="K189" s="271"/>
      <c r="L189" s="271"/>
      <c r="M189" s="271"/>
      <c r="N189" s="270"/>
      <c r="O189" s="270"/>
      <c r="P189" s="272" t="str">
        <f t="shared" si="57"/>
        <v/>
      </c>
      <c r="Q189" s="267"/>
      <c r="R189" s="267"/>
      <c r="S189" s="267"/>
      <c r="T189" s="267"/>
      <c r="U189" s="267"/>
      <c r="V189" s="267" t="str">
        <f t="shared" si="52"/>
        <v/>
      </c>
      <c r="W189" s="267"/>
      <c r="X189" s="267"/>
      <c r="Y189" s="267"/>
      <c r="Z189" s="267"/>
      <c r="AA189" s="267" t="str">
        <f t="shared" si="58"/>
        <v/>
      </c>
      <c r="AB189" s="267"/>
      <c r="AC189" s="267"/>
      <c r="AD189" s="267"/>
      <c r="AE189" s="267"/>
      <c r="AF189" s="267"/>
      <c r="AG189" s="269"/>
      <c r="AH189" s="270"/>
      <c r="AI189" s="270"/>
      <c r="AJ189" s="270"/>
      <c r="AK189" s="270"/>
      <c r="AL189" s="273"/>
      <c r="AM189" s="11"/>
      <c r="AN189" s="175" t="str">
        <f t="shared" si="59"/>
        <v/>
      </c>
      <c r="AO189" s="176"/>
      <c r="AP189" s="267" t="str">
        <f t="shared" si="53"/>
        <v/>
      </c>
      <c r="AQ189" s="267"/>
      <c r="AR189" s="267"/>
      <c r="AS189" s="267"/>
      <c r="AT189" s="267"/>
      <c r="AU189" s="267"/>
      <c r="AV189" s="265" t="str">
        <f t="shared" si="60"/>
        <v/>
      </c>
      <c r="AW189" s="266"/>
      <c r="AX189" s="267" t="str">
        <f t="shared" si="54"/>
        <v/>
      </c>
      <c r="AY189" s="267"/>
      <c r="AZ189" s="267"/>
      <c r="BA189" s="267"/>
      <c r="BB189" s="267"/>
      <c r="BC189" s="268"/>
      <c r="BD189" s="11"/>
      <c r="BF189" s="7" t="str">
        <f t="shared" si="55"/>
        <v/>
      </c>
      <c r="BJ189" s="45" t="str">
        <f t="shared" ca="1" si="56"/>
        <v>20/09/2021 08:00</v>
      </c>
      <c r="BK189" s="44" t="str">
        <f>IF($F189="", "", IFERROR(INDEX('Currency Market'!$BE$10:$BL$178, MATCH($BJ189, 'Currency Market'!$BB$10:$BB$178, 0), MATCH($F189, 'Currency Market'!$BE$9:$BL$9, 0)), ""))</f>
        <v/>
      </c>
      <c r="BL189" s="43" t="str">
        <f>IF($F189="", "", IFERROR(INDEX('Currency Market'!$BE$10:$BL$178, MATCH($BJ189, 'Currency Market'!$BB$10:$BB$178, 0), MATCH($N189, 'Currency Market'!$BE$9:$BL$9, 0)), ""))</f>
        <v/>
      </c>
      <c r="BN189" s="68" t="str">
        <f t="shared" si="61"/>
        <v/>
      </c>
      <c r="BO189" s="57" t="str">
        <f t="shared" si="67"/>
        <v/>
      </c>
      <c r="BP189" s="58" t="str">
        <f t="shared" si="67"/>
        <v/>
      </c>
      <c r="BQ189" s="58" t="str">
        <f t="shared" si="67"/>
        <v/>
      </c>
      <c r="BR189" s="58" t="str">
        <f t="shared" si="67"/>
        <v/>
      </c>
      <c r="BS189" s="58" t="str">
        <f t="shared" si="67"/>
        <v/>
      </c>
      <c r="BT189" s="58" t="str">
        <f t="shared" si="67"/>
        <v/>
      </c>
      <c r="BU189" s="58" t="str">
        <f t="shared" si="67"/>
        <v/>
      </c>
      <c r="BV189" s="59" t="str">
        <f t="shared" si="67"/>
        <v/>
      </c>
      <c r="BX189" s="7" t="str">
        <f ca="1">IFERROR(INDEX('Currency Market'!$BX$10:$BX$178, MATCH($BJ189, 'Currency Market'!$BB$10:$BB$178, 0)), "")</f>
        <v/>
      </c>
      <c r="BZ189" s="65" t="str">
        <f t="shared" si="62"/>
        <v/>
      </c>
    </row>
    <row r="190" spans="1:78" x14ac:dyDescent="0.55000000000000004">
      <c r="A190" s="11"/>
      <c r="B190" s="175" t="str">
        <f t="shared" si="51"/>
        <v/>
      </c>
      <c r="C190" s="176"/>
      <c r="D190" s="176"/>
      <c r="E190" s="176"/>
      <c r="F190" s="269"/>
      <c r="G190" s="270"/>
      <c r="H190" s="271"/>
      <c r="I190" s="271"/>
      <c r="J190" s="271"/>
      <c r="K190" s="271"/>
      <c r="L190" s="271"/>
      <c r="M190" s="271"/>
      <c r="N190" s="270"/>
      <c r="O190" s="270"/>
      <c r="P190" s="272" t="str">
        <f t="shared" si="57"/>
        <v/>
      </c>
      <c r="Q190" s="267"/>
      <c r="R190" s="267"/>
      <c r="S190" s="267"/>
      <c r="T190" s="267"/>
      <c r="U190" s="267"/>
      <c r="V190" s="267" t="str">
        <f t="shared" si="52"/>
        <v/>
      </c>
      <c r="W190" s="267"/>
      <c r="X190" s="267"/>
      <c r="Y190" s="267"/>
      <c r="Z190" s="267"/>
      <c r="AA190" s="267" t="str">
        <f t="shared" si="58"/>
        <v/>
      </c>
      <c r="AB190" s="267"/>
      <c r="AC190" s="267"/>
      <c r="AD190" s="267"/>
      <c r="AE190" s="267"/>
      <c r="AF190" s="267"/>
      <c r="AG190" s="269"/>
      <c r="AH190" s="270"/>
      <c r="AI190" s="270"/>
      <c r="AJ190" s="270"/>
      <c r="AK190" s="270"/>
      <c r="AL190" s="273"/>
      <c r="AM190" s="11"/>
      <c r="AN190" s="175" t="str">
        <f t="shared" si="59"/>
        <v/>
      </c>
      <c r="AO190" s="176"/>
      <c r="AP190" s="267" t="str">
        <f t="shared" si="53"/>
        <v/>
      </c>
      <c r="AQ190" s="267"/>
      <c r="AR190" s="267"/>
      <c r="AS190" s="267"/>
      <c r="AT190" s="267"/>
      <c r="AU190" s="267"/>
      <c r="AV190" s="265" t="str">
        <f t="shared" si="60"/>
        <v/>
      </c>
      <c r="AW190" s="266"/>
      <c r="AX190" s="267" t="str">
        <f t="shared" si="54"/>
        <v/>
      </c>
      <c r="AY190" s="267"/>
      <c r="AZ190" s="267"/>
      <c r="BA190" s="267"/>
      <c r="BB190" s="267"/>
      <c r="BC190" s="268"/>
      <c r="BD190" s="11"/>
      <c r="BF190" s="7" t="str">
        <f t="shared" si="55"/>
        <v/>
      </c>
      <c r="BJ190" s="45" t="str">
        <f t="shared" ca="1" si="56"/>
        <v>20/09/2021 08:00</v>
      </c>
      <c r="BK190" s="44" t="str">
        <f>IF($F190="", "", IFERROR(INDEX('Currency Market'!$BE$10:$BL$178, MATCH($BJ190, 'Currency Market'!$BB$10:$BB$178, 0), MATCH($F190, 'Currency Market'!$BE$9:$BL$9, 0)), ""))</f>
        <v/>
      </c>
      <c r="BL190" s="43" t="str">
        <f>IF($F190="", "", IFERROR(INDEX('Currency Market'!$BE$10:$BL$178, MATCH($BJ190, 'Currency Market'!$BB$10:$BB$178, 0), MATCH($N190, 'Currency Market'!$BE$9:$BL$9, 0)), ""))</f>
        <v/>
      </c>
      <c r="BN190" s="68" t="str">
        <f t="shared" si="61"/>
        <v/>
      </c>
      <c r="BO190" s="57" t="str">
        <f t="shared" si="67"/>
        <v/>
      </c>
      <c r="BP190" s="58" t="str">
        <f t="shared" si="67"/>
        <v/>
      </c>
      <c r="BQ190" s="58" t="str">
        <f t="shared" si="67"/>
        <v/>
      </c>
      <c r="BR190" s="58" t="str">
        <f t="shared" si="67"/>
        <v/>
      </c>
      <c r="BS190" s="58" t="str">
        <f t="shared" si="67"/>
        <v/>
      </c>
      <c r="BT190" s="58" t="str">
        <f t="shared" si="67"/>
        <v/>
      </c>
      <c r="BU190" s="58" t="str">
        <f t="shared" si="67"/>
        <v/>
      </c>
      <c r="BV190" s="59" t="str">
        <f t="shared" si="67"/>
        <v/>
      </c>
      <c r="BX190" s="7" t="str">
        <f ca="1">IFERROR(INDEX('Currency Market'!$BX$10:$BX$178, MATCH($BJ190, 'Currency Market'!$BB$10:$BB$178, 0)), "")</f>
        <v/>
      </c>
      <c r="BZ190" s="65" t="str">
        <f t="shared" si="62"/>
        <v/>
      </c>
    </row>
    <row r="191" spans="1:78" x14ac:dyDescent="0.55000000000000004">
      <c r="A191" s="11"/>
      <c r="B191" s="175" t="str">
        <f t="shared" si="51"/>
        <v/>
      </c>
      <c r="C191" s="176"/>
      <c r="D191" s="176"/>
      <c r="E191" s="176"/>
      <c r="F191" s="269"/>
      <c r="G191" s="270"/>
      <c r="H191" s="271"/>
      <c r="I191" s="271"/>
      <c r="J191" s="271"/>
      <c r="K191" s="271"/>
      <c r="L191" s="271"/>
      <c r="M191" s="271"/>
      <c r="N191" s="270"/>
      <c r="O191" s="270"/>
      <c r="P191" s="272" t="str">
        <f t="shared" si="57"/>
        <v/>
      </c>
      <c r="Q191" s="267"/>
      <c r="R191" s="267"/>
      <c r="S191" s="267"/>
      <c r="T191" s="267"/>
      <c r="U191" s="267"/>
      <c r="V191" s="267" t="str">
        <f t="shared" si="52"/>
        <v/>
      </c>
      <c r="W191" s="267"/>
      <c r="X191" s="267"/>
      <c r="Y191" s="267"/>
      <c r="Z191" s="267"/>
      <c r="AA191" s="267" t="str">
        <f t="shared" si="58"/>
        <v/>
      </c>
      <c r="AB191" s="267"/>
      <c r="AC191" s="267"/>
      <c r="AD191" s="267"/>
      <c r="AE191" s="267"/>
      <c r="AF191" s="267"/>
      <c r="AG191" s="269"/>
      <c r="AH191" s="270"/>
      <c r="AI191" s="270"/>
      <c r="AJ191" s="270"/>
      <c r="AK191" s="270"/>
      <c r="AL191" s="273"/>
      <c r="AM191" s="11"/>
      <c r="AN191" s="175" t="str">
        <f t="shared" si="59"/>
        <v/>
      </c>
      <c r="AO191" s="176"/>
      <c r="AP191" s="267" t="str">
        <f t="shared" si="53"/>
        <v/>
      </c>
      <c r="AQ191" s="267"/>
      <c r="AR191" s="267"/>
      <c r="AS191" s="267"/>
      <c r="AT191" s="267"/>
      <c r="AU191" s="267"/>
      <c r="AV191" s="265" t="str">
        <f t="shared" si="60"/>
        <v/>
      </c>
      <c r="AW191" s="266"/>
      <c r="AX191" s="267" t="str">
        <f t="shared" si="54"/>
        <v/>
      </c>
      <c r="AY191" s="267"/>
      <c r="AZ191" s="267"/>
      <c r="BA191" s="267"/>
      <c r="BB191" s="267"/>
      <c r="BC191" s="268"/>
      <c r="BD191" s="11"/>
      <c r="BF191" s="7" t="str">
        <f t="shared" si="55"/>
        <v/>
      </c>
      <c r="BJ191" s="45" t="str">
        <f t="shared" ca="1" si="56"/>
        <v>20/09/2021 08:00</v>
      </c>
      <c r="BK191" s="44" t="str">
        <f>IF($F191="", "", IFERROR(INDEX('Currency Market'!$BE$10:$BL$178, MATCH($BJ191, 'Currency Market'!$BB$10:$BB$178, 0), MATCH($F191, 'Currency Market'!$BE$9:$BL$9, 0)), ""))</f>
        <v/>
      </c>
      <c r="BL191" s="43" t="str">
        <f>IF($F191="", "", IFERROR(INDEX('Currency Market'!$BE$10:$BL$178, MATCH($BJ191, 'Currency Market'!$BB$10:$BB$178, 0), MATCH($N191, 'Currency Market'!$BE$9:$BL$9, 0)), ""))</f>
        <v/>
      </c>
      <c r="BN191" s="68" t="str">
        <f t="shared" si="61"/>
        <v/>
      </c>
      <c r="BO191" s="57" t="str">
        <f t="shared" si="67"/>
        <v/>
      </c>
      <c r="BP191" s="58" t="str">
        <f t="shared" si="67"/>
        <v/>
      </c>
      <c r="BQ191" s="58" t="str">
        <f t="shared" si="67"/>
        <v/>
      </c>
      <c r="BR191" s="58" t="str">
        <f t="shared" si="67"/>
        <v/>
      </c>
      <c r="BS191" s="58" t="str">
        <f t="shared" si="67"/>
        <v/>
      </c>
      <c r="BT191" s="58" t="str">
        <f t="shared" si="67"/>
        <v/>
      </c>
      <c r="BU191" s="58" t="str">
        <f t="shared" si="67"/>
        <v/>
      </c>
      <c r="BV191" s="59" t="str">
        <f t="shared" si="67"/>
        <v/>
      </c>
      <c r="BX191" s="7" t="str">
        <f ca="1">IFERROR(INDEX('Currency Market'!$BX$10:$BX$178, MATCH($BJ191, 'Currency Market'!$BB$10:$BB$178, 0)), "")</f>
        <v/>
      </c>
      <c r="BZ191" s="65" t="str">
        <f t="shared" si="62"/>
        <v/>
      </c>
    </row>
    <row r="192" spans="1:78" x14ac:dyDescent="0.55000000000000004">
      <c r="A192" s="11"/>
      <c r="B192" s="175" t="str">
        <f t="shared" si="51"/>
        <v/>
      </c>
      <c r="C192" s="176"/>
      <c r="D192" s="176"/>
      <c r="E192" s="176"/>
      <c r="F192" s="269"/>
      <c r="G192" s="270"/>
      <c r="H192" s="271"/>
      <c r="I192" s="271"/>
      <c r="J192" s="271"/>
      <c r="K192" s="271"/>
      <c r="L192" s="271"/>
      <c r="M192" s="271"/>
      <c r="N192" s="270"/>
      <c r="O192" s="270"/>
      <c r="P192" s="272" t="str">
        <f t="shared" si="57"/>
        <v/>
      </c>
      <c r="Q192" s="267"/>
      <c r="R192" s="267"/>
      <c r="S192" s="267"/>
      <c r="T192" s="267"/>
      <c r="U192" s="267"/>
      <c r="V192" s="267" t="str">
        <f t="shared" si="52"/>
        <v/>
      </c>
      <c r="W192" s="267"/>
      <c r="X192" s="267"/>
      <c r="Y192" s="267"/>
      <c r="Z192" s="267"/>
      <c r="AA192" s="267" t="str">
        <f t="shared" si="58"/>
        <v/>
      </c>
      <c r="AB192" s="267"/>
      <c r="AC192" s="267"/>
      <c r="AD192" s="267"/>
      <c r="AE192" s="267"/>
      <c r="AF192" s="267"/>
      <c r="AG192" s="269"/>
      <c r="AH192" s="270"/>
      <c r="AI192" s="270"/>
      <c r="AJ192" s="270"/>
      <c r="AK192" s="270"/>
      <c r="AL192" s="273"/>
      <c r="AM192" s="11"/>
      <c r="AN192" s="175" t="str">
        <f t="shared" si="59"/>
        <v/>
      </c>
      <c r="AO192" s="176"/>
      <c r="AP192" s="267" t="str">
        <f t="shared" si="53"/>
        <v/>
      </c>
      <c r="AQ192" s="267"/>
      <c r="AR192" s="267"/>
      <c r="AS192" s="267"/>
      <c r="AT192" s="267"/>
      <c r="AU192" s="267"/>
      <c r="AV192" s="265" t="str">
        <f t="shared" si="60"/>
        <v/>
      </c>
      <c r="AW192" s="266"/>
      <c r="AX192" s="267" t="str">
        <f t="shared" si="54"/>
        <v/>
      </c>
      <c r="AY192" s="267"/>
      <c r="AZ192" s="267"/>
      <c r="BA192" s="267"/>
      <c r="BB192" s="267"/>
      <c r="BC192" s="268"/>
      <c r="BD192" s="11"/>
      <c r="BF192" s="7" t="str">
        <f t="shared" si="55"/>
        <v/>
      </c>
      <c r="BJ192" s="45" t="str">
        <f t="shared" ca="1" si="56"/>
        <v>20/09/2021 08:00</v>
      </c>
      <c r="BK192" s="44" t="str">
        <f>IF($F192="", "", IFERROR(INDEX('Currency Market'!$BE$10:$BL$178, MATCH($BJ192, 'Currency Market'!$BB$10:$BB$178, 0), MATCH($F192, 'Currency Market'!$BE$9:$BL$9, 0)), ""))</f>
        <v/>
      </c>
      <c r="BL192" s="43" t="str">
        <f>IF($F192="", "", IFERROR(INDEX('Currency Market'!$BE$10:$BL$178, MATCH($BJ192, 'Currency Market'!$BB$10:$BB$178, 0), MATCH($N192, 'Currency Market'!$BE$9:$BL$9, 0)), ""))</f>
        <v/>
      </c>
      <c r="BN192" s="68" t="str">
        <f t="shared" si="61"/>
        <v/>
      </c>
      <c r="BO192" s="57" t="str">
        <f t="shared" si="67"/>
        <v/>
      </c>
      <c r="BP192" s="58" t="str">
        <f t="shared" si="67"/>
        <v/>
      </c>
      <c r="BQ192" s="58" t="str">
        <f t="shared" si="67"/>
        <v/>
      </c>
      <c r="BR192" s="58" t="str">
        <f t="shared" si="67"/>
        <v/>
      </c>
      <c r="BS192" s="58" t="str">
        <f t="shared" si="67"/>
        <v/>
      </c>
      <c r="BT192" s="58" t="str">
        <f t="shared" si="67"/>
        <v/>
      </c>
      <c r="BU192" s="58" t="str">
        <f t="shared" si="67"/>
        <v/>
      </c>
      <c r="BV192" s="59" t="str">
        <f t="shared" si="67"/>
        <v/>
      </c>
      <c r="BX192" s="7" t="str">
        <f ca="1">IFERROR(INDEX('Currency Market'!$BX$10:$BX$178, MATCH($BJ192, 'Currency Market'!$BB$10:$BB$178, 0)), "")</f>
        <v/>
      </c>
      <c r="BZ192" s="65" t="str">
        <f t="shared" si="62"/>
        <v/>
      </c>
    </row>
    <row r="193" spans="1:78" x14ac:dyDescent="0.55000000000000004">
      <c r="A193" s="11"/>
      <c r="B193" s="175" t="str">
        <f t="shared" si="51"/>
        <v/>
      </c>
      <c r="C193" s="176"/>
      <c r="D193" s="176"/>
      <c r="E193" s="176"/>
      <c r="F193" s="269"/>
      <c r="G193" s="270"/>
      <c r="H193" s="271"/>
      <c r="I193" s="271"/>
      <c r="J193" s="271"/>
      <c r="K193" s="271"/>
      <c r="L193" s="271"/>
      <c r="M193" s="271"/>
      <c r="N193" s="270"/>
      <c r="O193" s="270"/>
      <c r="P193" s="272" t="str">
        <f t="shared" si="57"/>
        <v/>
      </c>
      <c r="Q193" s="267"/>
      <c r="R193" s="267"/>
      <c r="S193" s="267"/>
      <c r="T193" s="267"/>
      <c r="U193" s="267"/>
      <c r="V193" s="267" t="str">
        <f t="shared" si="52"/>
        <v/>
      </c>
      <c r="W193" s="267"/>
      <c r="X193" s="267"/>
      <c r="Y193" s="267"/>
      <c r="Z193" s="267"/>
      <c r="AA193" s="267" t="str">
        <f t="shared" si="58"/>
        <v/>
      </c>
      <c r="AB193" s="267"/>
      <c r="AC193" s="267"/>
      <c r="AD193" s="267"/>
      <c r="AE193" s="267"/>
      <c r="AF193" s="267"/>
      <c r="AG193" s="269"/>
      <c r="AH193" s="270"/>
      <c r="AI193" s="270"/>
      <c r="AJ193" s="270"/>
      <c r="AK193" s="270"/>
      <c r="AL193" s="273"/>
      <c r="AM193" s="11"/>
      <c r="AN193" s="175" t="str">
        <f t="shared" si="59"/>
        <v/>
      </c>
      <c r="AO193" s="176"/>
      <c r="AP193" s="267" t="str">
        <f t="shared" si="53"/>
        <v/>
      </c>
      <c r="AQ193" s="267"/>
      <c r="AR193" s="267"/>
      <c r="AS193" s="267"/>
      <c r="AT193" s="267"/>
      <c r="AU193" s="267"/>
      <c r="AV193" s="265" t="str">
        <f t="shared" si="60"/>
        <v/>
      </c>
      <c r="AW193" s="266"/>
      <c r="AX193" s="267" t="str">
        <f t="shared" si="54"/>
        <v/>
      </c>
      <c r="AY193" s="267"/>
      <c r="AZ193" s="267"/>
      <c r="BA193" s="267"/>
      <c r="BB193" s="267"/>
      <c r="BC193" s="268"/>
      <c r="BD193" s="11"/>
      <c r="BF193" s="7" t="str">
        <f t="shared" si="55"/>
        <v/>
      </c>
      <c r="BJ193" s="45" t="str">
        <f t="shared" ca="1" si="56"/>
        <v>20/09/2021 08:00</v>
      </c>
      <c r="BK193" s="44" t="str">
        <f>IF($F193="", "", IFERROR(INDEX('Currency Market'!$BE$10:$BL$178, MATCH($BJ193, 'Currency Market'!$BB$10:$BB$178, 0), MATCH($F193, 'Currency Market'!$BE$9:$BL$9, 0)), ""))</f>
        <v/>
      </c>
      <c r="BL193" s="43" t="str">
        <f>IF($F193="", "", IFERROR(INDEX('Currency Market'!$BE$10:$BL$178, MATCH($BJ193, 'Currency Market'!$BB$10:$BB$178, 0), MATCH($N193, 'Currency Market'!$BE$9:$BL$9, 0)), ""))</f>
        <v/>
      </c>
      <c r="BN193" s="68" t="str">
        <f t="shared" si="61"/>
        <v/>
      </c>
      <c r="BO193" s="57" t="str">
        <f t="shared" ref="BO193:BV202" si="68">IF($B193=$BF$4, IF($F193=BO$2, $H193*-1, IF($N193=BO$2, $AA193, "")), "")</f>
        <v/>
      </c>
      <c r="BP193" s="58" t="str">
        <f t="shared" si="68"/>
        <v/>
      </c>
      <c r="BQ193" s="58" t="str">
        <f t="shared" si="68"/>
        <v/>
      </c>
      <c r="BR193" s="58" t="str">
        <f t="shared" si="68"/>
        <v/>
      </c>
      <c r="BS193" s="58" t="str">
        <f t="shared" si="68"/>
        <v/>
      </c>
      <c r="BT193" s="58" t="str">
        <f t="shared" si="68"/>
        <v/>
      </c>
      <c r="BU193" s="58" t="str">
        <f t="shared" si="68"/>
        <v/>
      </c>
      <c r="BV193" s="59" t="str">
        <f t="shared" si="68"/>
        <v/>
      </c>
      <c r="BX193" s="7" t="str">
        <f ca="1">IFERROR(INDEX('Currency Market'!$BX$10:$BX$178, MATCH($BJ193, 'Currency Market'!$BB$10:$BB$178, 0)), "")</f>
        <v/>
      </c>
      <c r="BZ193" s="65" t="str">
        <f t="shared" si="62"/>
        <v/>
      </c>
    </row>
    <row r="194" spans="1:78" x14ac:dyDescent="0.55000000000000004">
      <c r="A194" s="11"/>
      <c r="B194" s="175" t="str">
        <f t="shared" si="51"/>
        <v/>
      </c>
      <c r="C194" s="176"/>
      <c r="D194" s="176"/>
      <c r="E194" s="176"/>
      <c r="F194" s="269"/>
      <c r="G194" s="270"/>
      <c r="H194" s="271"/>
      <c r="I194" s="271"/>
      <c r="J194" s="271"/>
      <c r="K194" s="271"/>
      <c r="L194" s="271"/>
      <c r="M194" s="271"/>
      <c r="N194" s="270"/>
      <c r="O194" s="270"/>
      <c r="P194" s="272" t="str">
        <f t="shared" si="57"/>
        <v/>
      </c>
      <c r="Q194" s="267"/>
      <c r="R194" s="267"/>
      <c r="S194" s="267"/>
      <c r="T194" s="267"/>
      <c r="U194" s="267"/>
      <c r="V194" s="267" t="str">
        <f t="shared" si="52"/>
        <v/>
      </c>
      <c r="W194" s="267"/>
      <c r="X194" s="267"/>
      <c r="Y194" s="267"/>
      <c r="Z194" s="267"/>
      <c r="AA194" s="267" t="str">
        <f t="shared" si="58"/>
        <v/>
      </c>
      <c r="AB194" s="267"/>
      <c r="AC194" s="267"/>
      <c r="AD194" s="267"/>
      <c r="AE194" s="267"/>
      <c r="AF194" s="267"/>
      <c r="AG194" s="269"/>
      <c r="AH194" s="270"/>
      <c r="AI194" s="270"/>
      <c r="AJ194" s="270"/>
      <c r="AK194" s="270"/>
      <c r="AL194" s="273"/>
      <c r="AM194" s="11"/>
      <c r="AN194" s="175" t="str">
        <f t="shared" si="59"/>
        <v/>
      </c>
      <c r="AO194" s="176"/>
      <c r="AP194" s="267" t="str">
        <f t="shared" si="53"/>
        <v/>
      </c>
      <c r="AQ194" s="267"/>
      <c r="AR194" s="267"/>
      <c r="AS194" s="267"/>
      <c r="AT194" s="267"/>
      <c r="AU194" s="267"/>
      <c r="AV194" s="265" t="str">
        <f t="shared" si="60"/>
        <v/>
      </c>
      <c r="AW194" s="266"/>
      <c r="AX194" s="267" t="str">
        <f t="shared" si="54"/>
        <v/>
      </c>
      <c r="AY194" s="267"/>
      <c r="AZ194" s="267"/>
      <c r="BA194" s="267"/>
      <c r="BB194" s="267"/>
      <c r="BC194" s="268"/>
      <c r="BD194" s="11"/>
      <c r="BF194" s="7" t="str">
        <f t="shared" si="55"/>
        <v/>
      </c>
      <c r="BJ194" s="45" t="str">
        <f t="shared" ca="1" si="56"/>
        <v>20/09/2021 08:00</v>
      </c>
      <c r="BK194" s="44" t="str">
        <f>IF($F194="", "", IFERROR(INDEX('Currency Market'!$BE$10:$BL$178, MATCH($BJ194, 'Currency Market'!$BB$10:$BB$178, 0), MATCH($F194, 'Currency Market'!$BE$9:$BL$9, 0)), ""))</f>
        <v/>
      </c>
      <c r="BL194" s="43" t="str">
        <f>IF($F194="", "", IFERROR(INDEX('Currency Market'!$BE$10:$BL$178, MATCH($BJ194, 'Currency Market'!$BB$10:$BB$178, 0), MATCH($N194, 'Currency Market'!$BE$9:$BL$9, 0)), ""))</f>
        <v/>
      </c>
      <c r="BN194" s="68" t="str">
        <f t="shared" si="61"/>
        <v/>
      </c>
      <c r="BO194" s="57" t="str">
        <f t="shared" si="68"/>
        <v/>
      </c>
      <c r="BP194" s="58" t="str">
        <f t="shared" si="68"/>
        <v/>
      </c>
      <c r="BQ194" s="58" t="str">
        <f t="shared" si="68"/>
        <v/>
      </c>
      <c r="BR194" s="58" t="str">
        <f t="shared" si="68"/>
        <v/>
      </c>
      <c r="BS194" s="58" t="str">
        <f t="shared" si="68"/>
        <v/>
      </c>
      <c r="BT194" s="58" t="str">
        <f t="shared" si="68"/>
        <v/>
      </c>
      <c r="BU194" s="58" t="str">
        <f t="shared" si="68"/>
        <v/>
      </c>
      <c r="BV194" s="59" t="str">
        <f t="shared" si="68"/>
        <v/>
      </c>
      <c r="BX194" s="7" t="str">
        <f ca="1">IFERROR(INDEX('Currency Market'!$BX$10:$BX$178, MATCH($BJ194, 'Currency Market'!$BB$10:$BB$178, 0)), "")</f>
        <v/>
      </c>
      <c r="BZ194" s="65" t="str">
        <f t="shared" si="62"/>
        <v/>
      </c>
    </row>
    <row r="195" spans="1:78" x14ac:dyDescent="0.55000000000000004">
      <c r="A195" s="11"/>
      <c r="B195" s="175" t="str">
        <f t="shared" si="51"/>
        <v/>
      </c>
      <c r="C195" s="176"/>
      <c r="D195" s="176"/>
      <c r="E195" s="176"/>
      <c r="F195" s="269"/>
      <c r="G195" s="270"/>
      <c r="H195" s="271"/>
      <c r="I195" s="271"/>
      <c r="J195" s="271"/>
      <c r="K195" s="271"/>
      <c r="L195" s="271"/>
      <c r="M195" s="271"/>
      <c r="N195" s="270"/>
      <c r="O195" s="270"/>
      <c r="P195" s="272" t="str">
        <f t="shared" si="57"/>
        <v/>
      </c>
      <c r="Q195" s="267"/>
      <c r="R195" s="267"/>
      <c r="S195" s="267"/>
      <c r="T195" s="267"/>
      <c r="U195" s="267"/>
      <c r="V195" s="267" t="str">
        <f t="shared" si="52"/>
        <v/>
      </c>
      <c r="W195" s="267"/>
      <c r="X195" s="267"/>
      <c r="Y195" s="267"/>
      <c r="Z195" s="267"/>
      <c r="AA195" s="267" t="str">
        <f t="shared" si="58"/>
        <v/>
      </c>
      <c r="AB195" s="267"/>
      <c r="AC195" s="267"/>
      <c r="AD195" s="267"/>
      <c r="AE195" s="267"/>
      <c r="AF195" s="267"/>
      <c r="AG195" s="269"/>
      <c r="AH195" s="270"/>
      <c r="AI195" s="270"/>
      <c r="AJ195" s="270"/>
      <c r="AK195" s="270"/>
      <c r="AL195" s="273"/>
      <c r="AM195" s="11"/>
      <c r="AN195" s="175" t="str">
        <f t="shared" si="59"/>
        <v/>
      </c>
      <c r="AO195" s="176"/>
      <c r="AP195" s="267" t="str">
        <f t="shared" si="53"/>
        <v/>
      </c>
      <c r="AQ195" s="267"/>
      <c r="AR195" s="267"/>
      <c r="AS195" s="267"/>
      <c r="AT195" s="267"/>
      <c r="AU195" s="267"/>
      <c r="AV195" s="265" t="str">
        <f t="shared" si="60"/>
        <v/>
      </c>
      <c r="AW195" s="266"/>
      <c r="AX195" s="267" t="str">
        <f t="shared" si="54"/>
        <v/>
      </c>
      <c r="AY195" s="267"/>
      <c r="AZ195" s="267"/>
      <c r="BA195" s="267"/>
      <c r="BB195" s="267"/>
      <c r="BC195" s="268"/>
      <c r="BD195" s="11"/>
      <c r="BF195" s="7" t="str">
        <f t="shared" si="55"/>
        <v/>
      </c>
      <c r="BJ195" s="45" t="str">
        <f t="shared" ca="1" si="56"/>
        <v>20/09/2021 08:00</v>
      </c>
      <c r="BK195" s="44" t="str">
        <f>IF($F195="", "", IFERROR(INDEX('Currency Market'!$BE$10:$BL$178, MATCH($BJ195, 'Currency Market'!$BB$10:$BB$178, 0), MATCH($F195, 'Currency Market'!$BE$9:$BL$9, 0)), ""))</f>
        <v/>
      </c>
      <c r="BL195" s="43" t="str">
        <f>IF($F195="", "", IFERROR(INDEX('Currency Market'!$BE$10:$BL$178, MATCH($BJ195, 'Currency Market'!$BB$10:$BB$178, 0), MATCH($N195, 'Currency Market'!$BE$9:$BL$9, 0)), ""))</f>
        <v/>
      </c>
      <c r="BN195" s="68" t="str">
        <f t="shared" si="61"/>
        <v/>
      </c>
      <c r="BO195" s="57" t="str">
        <f t="shared" si="68"/>
        <v/>
      </c>
      <c r="BP195" s="58" t="str">
        <f t="shared" si="68"/>
        <v/>
      </c>
      <c r="BQ195" s="58" t="str">
        <f t="shared" si="68"/>
        <v/>
      </c>
      <c r="BR195" s="58" t="str">
        <f t="shared" si="68"/>
        <v/>
      </c>
      <c r="BS195" s="58" t="str">
        <f t="shared" si="68"/>
        <v/>
      </c>
      <c r="BT195" s="58" t="str">
        <f t="shared" si="68"/>
        <v/>
      </c>
      <c r="BU195" s="58" t="str">
        <f t="shared" si="68"/>
        <v/>
      </c>
      <c r="BV195" s="59" t="str">
        <f t="shared" si="68"/>
        <v/>
      </c>
      <c r="BX195" s="7" t="str">
        <f ca="1">IFERROR(INDEX('Currency Market'!$BX$10:$BX$178, MATCH($BJ195, 'Currency Market'!$BB$10:$BB$178, 0)), "")</f>
        <v/>
      </c>
      <c r="BZ195" s="65" t="str">
        <f t="shared" si="62"/>
        <v/>
      </c>
    </row>
    <row r="196" spans="1:78" x14ac:dyDescent="0.55000000000000004">
      <c r="A196" s="11"/>
      <c r="B196" s="175" t="str">
        <f t="shared" si="51"/>
        <v/>
      </c>
      <c r="C196" s="176"/>
      <c r="D196" s="176"/>
      <c r="E196" s="176"/>
      <c r="F196" s="269"/>
      <c r="G196" s="270"/>
      <c r="H196" s="271"/>
      <c r="I196" s="271"/>
      <c r="J196" s="271"/>
      <c r="K196" s="271"/>
      <c r="L196" s="271"/>
      <c r="M196" s="271"/>
      <c r="N196" s="270"/>
      <c r="O196" s="270"/>
      <c r="P196" s="272" t="str">
        <f t="shared" si="57"/>
        <v/>
      </c>
      <c r="Q196" s="267"/>
      <c r="R196" s="267"/>
      <c r="S196" s="267"/>
      <c r="T196" s="267"/>
      <c r="U196" s="267"/>
      <c r="V196" s="267" t="str">
        <f t="shared" si="52"/>
        <v/>
      </c>
      <c r="W196" s="267"/>
      <c r="X196" s="267"/>
      <c r="Y196" s="267"/>
      <c r="Z196" s="267"/>
      <c r="AA196" s="267" t="str">
        <f t="shared" si="58"/>
        <v/>
      </c>
      <c r="AB196" s="267"/>
      <c r="AC196" s="267"/>
      <c r="AD196" s="267"/>
      <c r="AE196" s="267"/>
      <c r="AF196" s="267"/>
      <c r="AG196" s="269"/>
      <c r="AH196" s="270"/>
      <c r="AI196" s="270"/>
      <c r="AJ196" s="270"/>
      <c r="AK196" s="270"/>
      <c r="AL196" s="273"/>
      <c r="AM196" s="11"/>
      <c r="AN196" s="175" t="str">
        <f t="shared" si="59"/>
        <v/>
      </c>
      <c r="AO196" s="176"/>
      <c r="AP196" s="267" t="str">
        <f t="shared" si="53"/>
        <v/>
      </c>
      <c r="AQ196" s="267"/>
      <c r="AR196" s="267"/>
      <c r="AS196" s="267"/>
      <c r="AT196" s="267"/>
      <c r="AU196" s="267"/>
      <c r="AV196" s="265" t="str">
        <f t="shared" si="60"/>
        <v/>
      </c>
      <c r="AW196" s="266"/>
      <c r="AX196" s="267" t="str">
        <f t="shared" si="54"/>
        <v/>
      </c>
      <c r="AY196" s="267"/>
      <c r="AZ196" s="267"/>
      <c r="BA196" s="267"/>
      <c r="BB196" s="267"/>
      <c r="BC196" s="268"/>
      <c r="BD196" s="11"/>
      <c r="BF196" s="7" t="str">
        <f t="shared" si="55"/>
        <v/>
      </c>
      <c r="BJ196" s="45" t="str">
        <f t="shared" ca="1" si="56"/>
        <v>20/09/2021 08:00</v>
      </c>
      <c r="BK196" s="44" t="str">
        <f>IF($F196="", "", IFERROR(INDEX('Currency Market'!$BE$10:$BL$178, MATCH($BJ196, 'Currency Market'!$BB$10:$BB$178, 0), MATCH($F196, 'Currency Market'!$BE$9:$BL$9, 0)), ""))</f>
        <v/>
      </c>
      <c r="BL196" s="43" t="str">
        <f>IF($F196="", "", IFERROR(INDEX('Currency Market'!$BE$10:$BL$178, MATCH($BJ196, 'Currency Market'!$BB$10:$BB$178, 0), MATCH($N196, 'Currency Market'!$BE$9:$BL$9, 0)), ""))</f>
        <v/>
      </c>
      <c r="BN196" s="68" t="str">
        <f t="shared" si="61"/>
        <v/>
      </c>
      <c r="BO196" s="57" t="str">
        <f t="shared" si="68"/>
        <v/>
      </c>
      <c r="BP196" s="58" t="str">
        <f t="shared" si="68"/>
        <v/>
      </c>
      <c r="BQ196" s="58" t="str">
        <f t="shared" si="68"/>
        <v/>
      </c>
      <c r="BR196" s="58" t="str">
        <f t="shared" si="68"/>
        <v/>
      </c>
      <c r="BS196" s="58" t="str">
        <f t="shared" si="68"/>
        <v/>
      </c>
      <c r="BT196" s="58" t="str">
        <f t="shared" si="68"/>
        <v/>
      </c>
      <c r="BU196" s="58" t="str">
        <f t="shared" si="68"/>
        <v/>
      </c>
      <c r="BV196" s="59" t="str">
        <f t="shared" si="68"/>
        <v/>
      </c>
      <c r="BX196" s="7" t="str">
        <f ca="1">IFERROR(INDEX('Currency Market'!$BX$10:$BX$178, MATCH($BJ196, 'Currency Market'!$BB$10:$BB$178, 0)), "")</f>
        <v/>
      </c>
      <c r="BZ196" s="65" t="str">
        <f t="shared" si="62"/>
        <v/>
      </c>
    </row>
    <row r="197" spans="1:78" x14ac:dyDescent="0.55000000000000004">
      <c r="A197" s="11"/>
      <c r="B197" s="175" t="str">
        <f t="shared" si="51"/>
        <v/>
      </c>
      <c r="C197" s="176"/>
      <c r="D197" s="176"/>
      <c r="E197" s="176"/>
      <c r="F197" s="269"/>
      <c r="G197" s="270"/>
      <c r="H197" s="271"/>
      <c r="I197" s="271"/>
      <c r="J197" s="271"/>
      <c r="K197" s="271"/>
      <c r="L197" s="271"/>
      <c r="M197" s="271"/>
      <c r="N197" s="270"/>
      <c r="O197" s="270"/>
      <c r="P197" s="272" t="str">
        <f t="shared" si="57"/>
        <v/>
      </c>
      <c r="Q197" s="267"/>
      <c r="R197" s="267"/>
      <c r="S197" s="267"/>
      <c r="T197" s="267"/>
      <c r="U197" s="267"/>
      <c r="V197" s="267" t="str">
        <f t="shared" si="52"/>
        <v/>
      </c>
      <c r="W197" s="267"/>
      <c r="X197" s="267"/>
      <c r="Y197" s="267"/>
      <c r="Z197" s="267"/>
      <c r="AA197" s="267" t="str">
        <f t="shared" si="58"/>
        <v/>
      </c>
      <c r="AB197" s="267"/>
      <c r="AC197" s="267"/>
      <c r="AD197" s="267"/>
      <c r="AE197" s="267"/>
      <c r="AF197" s="267"/>
      <c r="AG197" s="269"/>
      <c r="AH197" s="270"/>
      <c r="AI197" s="270"/>
      <c r="AJ197" s="270"/>
      <c r="AK197" s="270"/>
      <c r="AL197" s="273"/>
      <c r="AM197" s="11"/>
      <c r="AN197" s="175" t="str">
        <f t="shared" si="59"/>
        <v/>
      </c>
      <c r="AO197" s="176"/>
      <c r="AP197" s="267" t="str">
        <f t="shared" si="53"/>
        <v/>
      </c>
      <c r="AQ197" s="267"/>
      <c r="AR197" s="267"/>
      <c r="AS197" s="267"/>
      <c r="AT197" s="267"/>
      <c r="AU197" s="267"/>
      <c r="AV197" s="265" t="str">
        <f t="shared" si="60"/>
        <v/>
      </c>
      <c r="AW197" s="266"/>
      <c r="AX197" s="267" t="str">
        <f t="shared" si="54"/>
        <v/>
      </c>
      <c r="AY197" s="267"/>
      <c r="AZ197" s="267"/>
      <c r="BA197" s="267"/>
      <c r="BB197" s="267"/>
      <c r="BC197" s="268"/>
      <c r="BD197" s="11"/>
      <c r="BF197" s="7" t="str">
        <f t="shared" si="55"/>
        <v/>
      </c>
      <c r="BJ197" s="45" t="str">
        <f t="shared" ca="1" si="56"/>
        <v>20/09/2021 08:00</v>
      </c>
      <c r="BK197" s="44" t="str">
        <f>IF($F197="", "", IFERROR(INDEX('Currency Market'!$BE$10:$BL$178, MATCH($BJ197, 'Currency Market'!$BB$10:$BB$178, 0), MATCH($F197, 'Currency Market'!$BE$9:$BL$9, 0)), ""))</f>
        <v/>
      </c>
      <c r="BL197" s="43" t="str">
        <f>IF($F197="", "", IFERROR(INDEX('Currency Market'!$BE$10:$BL$178, MATCH($BJ197, 'Currency Market'!$BB$10:$BB$178, 0), MATCH($N197, 'Currency Market'!$BE$9:$BL$9, 0)), ""))</f>
        <v/>
      </c>
      <c r="BN197" s="68" t="str">
        <f t="shared" si="61"/>
        <v/>
      </c>
      <c r="BO197" s="57" t="str">
        <f t="shared" si="68"/>
        <v/>
      </c>
      <c r="BP197" s="58" t="str">
        <f t="shared" si="68"/>
        <v/>
      </c>
      <c r="BQ197" s="58" t="str">
        <f t="shared" si="68"/>
        <v/>
      </c>
      <c r="BR197" s="58" t="str">
        <f t="shared" si="68"/>
        <v/>
      </c>
      <c r="BS197" s="58" t="str">
        <f t="shared" si="68"/>
        <v/>
      </c>
      <c r="BT197" s="58" t="str">
        <f t="shared" si="68"/>
        <v/>
      </c>
      <c r="BU197" s="58" t="str">
        <f t="shared" si="68"/>
        <v/>
      </c>
      <c r="BV197" s="59" t="str">
        <f t="shared" si="68"/>
        <v/>
      </c>
      <c r="BX197" s="7" t="str">
        <f ca="1">IFERROR(INDEX('Currency Market'!$BX$10:$BX$178, MATCH($BJ197, 'Currency Market'!$BB$10:$BB$178, 0)), "")</f>
        <v/>
      </c>
      <c r="BZ197" s="65" t="str">
        <f t="shared" si="62"/>
        <v/>
      </c>
    </row>
    <row r="198" spans="1:78" x14ac:dyDescent="0.55000000000000004">
      <c r="A198" s="11"/>
      <c r="B198" s="175" t="str">
        <f t="shared" si="51"/>
        <v/>
      </c>
      <c r="C198" s="176"/>
      <c r="D198" s="176"/>
      <c r="E198" s="176"/>
      <c r="F198" s="269"/>
      <c r="G198" s="270"/>
      <c r="H198" s="271"/>
      <c r="I198" s="271"/>
      <c r="J198" s="271"/>
      <c r="K198" s="271"/>
      <c r="L198" s="271"/>
      <c r="M198" s="271"/>
      <c r="N198" s="270"/>
      <c r="O198" s="270"/>
      <c r="P198" s="272" t="str">
        <f t="shared" si="57"/>
        <v/>
      </c>
      <c r="Q198" s="267"/>
      <c r="R198" s="267"/>
      <c r="S198" s="267"/>
      <c r="T198" s="267"/>
      <c r="U198" s="267"/>
      <c r="V198" s="267" t="str">
        <f t="shared" si="52"/>
        <v/>
      </c>
      <c r="W198" s="267"/>
      <c r="X198" s="267"/>
      <c r="Y198" s="267"/>
      <c r="Z198" s="267"/>
      <c r="AA198" s="267" t="str">
        <f t="shared" si="58"/>
        <v/>
      </c>
      <c r="AB198" s="267"/>
      <c r="AC198" s="267"/>
      <c r="AD198" s="267"/>
      <c r="AE198" s="267"/>
      <c r="AF198" s="267"/>
      <c r="AG198" s="269"/>
      <c r="AH198" s="270"/>
      <c r="AI198" s="270"/>
      <c r="AJ198" s="270"/>
      <c r="AK198" s="270"/>
      <c r="AL198" s="273"/>
      <c r="AM198" s="11"/>
      <c r="AN198" s="175" t="str">
        <f t="shared" si="59"/>
        <v/>
      </c>
      <c r="AO198" s="176"/>
      <c r="AP198" s="267" t="str">
        <f t="shared" si="53"/>
        <v/>
      </c>
      <c r="AQ198" s="267"/>
      <c r="AR198" s="267"/>
      <c r="AS198" s="267"/>
      <c r="AT198" s="267"/>
      <c r="AU198" s="267"/>
      <c r="AV198" s="265" t="str">
        <f t="shared" si="60"/>
        <v/>
      </c>
      <c r="AW198" s="266"/>
      <c r="AX198" s="267" t="str">
        <f t="shared" si="54"/>
        <v/>
      </c>
      <c r="AY198" s="267"/>
      <c r="AZ198" s="267"/>
      <c r="BA198" s="267"/>
      <c r="BB198" s="267"/>
      <c r="BC198" s="268"/>
      <c r="BD198" s="11"/>
      <c r="BF198" s="7" t="str">
        <f t="shared" si="55"/>
        <v/>
      </c>
      <c r="BJ198" s="45" t="str">
        <f t="shared" ca="1" si="56"/>
        <v>20/09/2021 08:00</v>
      </c>
      <c r="BK198" s="44" t="str">
        <f>IF($F198="", "", IFERROR(INDEX('Currency Market'!$BE$10:$BL$178, MATCH($BJ198, 'Currency Market'!$BB$10:$BB$178, 0), MATCH($F198, 'Currency Market'!$BE$9:$BL$9, 0)), ""))</f>
        <v/>
      </c>
      <c r="BL198" s="43" t="str">
        <f>IF($F198="", "", IFERROR(INDEX('Currency Market'!$BE$10:$BL$178, MATCH($BJ198, 'Currency Market'!$BB$10:$BB$178, 0), MATCH($N198, 'Currency Market'!$BE$9:$BL$9, 0)), ""))</f>
        <v/>
      </c>
      <c r="BN198" s="68" t="str">
        <f t="shared" si="61"/>
        <v/>
      </c>
      <c r="BO198" s="57" t="str">
        <f t="shared" si="68"/>
        <v/>
      </c>
      <c r="BP198" s="58" t="str">
        <f t="shared" si="68"/>
        <v/>
      </c>
      <c r="BQ198" s="58" t="str">
        <f t="shared" si="68"/>
        <v/>
      </c>
      <c r="BR198" s="58" t="str">
        <f t="shared" si="68"/>
        <v/>
      </c>
      <c r="BS198" s="58" t="str">
        <f t="shared" si="68"/>
        <v/>
      </c>
      <c r="BT198" s="58" t="str">
        <f t="shared" si="68"/>
        <v/>
      </c>
      <c r="BU198" s="58" t="str">
        <f t="shared" si="68"/>
        <v/>
      </c>
      <c r="BV198" s="59" t="str">
        <f t="shared" si="68"/>
        <v/>
      </c>
      <c r="BX198" s="7" t="str">
        <f ca="1">IFERROR(INDEX('Currency Market'!$BX$10:$BX$178, MATCH($BJ198, 'Currency Market'!$BB$10:$BB$178, 0)), "")</f>
        <v/>
      </c>
      <c r="BZ198" s="65" t="str">
        <f t="shared" si="62"/>
        <v/>
      </c>
    </row>
    <row r="199" spans="1:78" x14ac:dyDescent="0.55000000000000004">
      <c r="A199" s="11"/>
      <c r="B199" s="175" t="str">
        <f t="shared" si="51"/>
        <v/>
      </c>
      <c r="C199" s="176"/>
      <c r="D199" s="176"/>
      <c r="E199" s="176"/>
      <c r="F199" s="269"/>
      <c r="G199" s="270"/>
      <c r="H199" s="271"/>
      <c r="I199" s="271"/>
      <c r="J199" s="271"/>
      <c r="K199" s="271"/>
      <c r="L199" s="271"/>
      <c r="M199" s="271"/>
      <c r="N199" s="270"/>
      <c r="O199" s="270"/>
      <c r="P199" s="272" t="str">
        <f t="shared" si="57"/>
        <v/>
      </c>
      <c r="Q199" s="267"/>
      <c r="R199" s="267"/>
      <c r="S199" s="267"/>
      <c r="T199" s="267"/>
      <c r="U199" s="267"/>
      <c r="V199" s="267" t="str">
        <f t="shared" si="52"/>
        <v/>
      </c>
      <c r="W199" s="267"/>
      <c r="X199" s="267"/>
      <c r="Y199" s="267"/>
      <c r="Z199" s="267"/>
      <c r="AA199" s="267" t="str">
        <f t="shared" si="58"/>
        <v/>
      </c>
      <c r="AB199" s="267"/>
      <c r="AC199" s="267"/>
      <c r="AD199" s="267"/>
      <c r="AE199" s="267"/>
      <c r="AF199" s="267"/>
      <c r="AG199" s="269"/>
      <c r="AH199" s="270"/>
      <c r="AI199" s="270"/>
      <c r="AJ199" s="270"/>
      <c r="AK199" s="270"/>
      <c r="AL199" s="273"/>
      <c r="AM199" s="11"/>
      <c r="AN199" s="175" t="str">
        <f t="shared" si="59"/>
        <v/>
      </c>
      <c r="AO199" s="176"/>
      <c r="AP199" s="267" t="str">
        <f t="shared" si="53"/>
        <v/>
      </c>
      <c r="AQ199" s="267"/>
      <c r="AR199" s="267"/>
      <c r="AS199" s="267"/>
      <c r="AT199" s="267"/>
      <c r="AU199" s="267"/>
      <c r="AV199" s="265" t="str">
        <f t="shared" si="60"/>
        <v/>
      </c>
      <c r="AW199" s="266"/>
      <c r="AX199" s="267" t="str">
        <f t="shared" si="54"/>
        <v/>
      </c>
      <c r="AY199" s="267"/>
      <c r="AZ199" s="267"/>
      <c r="BA199" s="267"/>
      <c r="BB199" s="267"/>
      <c r="BC199" s="268"/>
      <c r="BD199" s="11"/>
      <c r="BF199" s="7" t="str">
        <f t="shared" si="55"/>
        <v/>
      </c>
      <c r="BJ199" s="45" t="str">
        <f t="shared" ca="1" si="56"/>
        <v>20/09/2021 08:00</v>
      </c>
      <c r="BK199" s="44" t="str">
        <f>IF($F199="", "", IFERROR(INDEX('Currency Market'!$BE$10:$BL$178, MATCH($BJ199, 'Currency Market'!$BB$10:$BB$178, 0), MATCH($F199, 'Currency Market'!$BE$9:$BL$9, 0)), ""))</f>
        <v/>
      </c>
      <c r="BL199" s="43" t="str">
        <f>IF($F199="", "", IFERROR(INDEX('Currency Market'!$BE$10:$BL$178, MATCH($BJ199, 'Currency Market'!$BB$10:$BB$178, 0), MATCH($N199, 'Currency Market'!$BE$9:$BL$9, 0)), ""))</f>
        <v/>
      </c>
      <c r="BN199" s="68" t="str">
        <f t="shared" si="61"/>
        <v/>
      </c>
      <c r="BO199" s="57" t="str">
        <f t="shared" si="68"/>
        <v/>
      </c>
      <c r="BP199" s="58" t="str">
        <f t="shared" si="68"/>
        <v/>
      </c>
      <c r="BQ199" s="58" t="str">
        <f t="shared" si="68"/>
        <v/>
      </c>
      <c r="BR199" s="58" t="str">
        <f t="shared" si="68"/>
        <v/>
      </c>
      <c r="BS199" s="58" t="str">
        <f t="shared" si="68"/>
        <v/>
      </c>
      <c r="BT199" s="58" t="str">
        <f t="shared" si="68"/>
        <v/>
      </c>
      <c r="BU199" s="58" t="str">
        <f t="shared" si="68"/>
        <v/>
      </c>
      <c r="BV199" s="59" t="str">
        <f t="shared" si="68"/>
        <v/>
      </c>
      <c r="BX199" s="7" t="str">
        <f ca="1">IFERROR(INDEX('Currency Market'!$BX$10:$BX$178, MATCH($BJ199, 'Currency Market'!$BB$10:$BB$178, 0)), "")</f>
        <v/>
      </c>
      <c r="BZ199" s="65" t="str">
        <f t="shared" si="62"/>
        <v/>
      </c>
    </row>
    <row r="200" spans="1:78" x14ac:dyDescent="0.55000000000000004">
      <c r="A200" s="11"/>
      <c r="B200" s="175" t="str">
        <f t="shared" si="51"/>
        <v/>
      </c>
      <c r="C200" s="176"/>
      <c r="D200" s="176"/>
      <c r="E200" s="176"/>
      <c r="F200" s="269"/>
      <c r="G200" s="270"/>
      <c r="H200" s="271"/>
      <c r="I200" s="271"/>
      <c r="J200" s="271"/>
      <c r="K200" s="271"/>
      <c r="L200" s="271"/>
      <c r="M200" s="271"/>
      <c r="N200" s="270"/>
      <c r="O200" s="270"/>
      <c r="P200" s="272" t="str">
        <f t="shared" si="57"/>
        <v/>
      </c>
      <c r="Q200" s="267"/>
      <c r="R200" s="267"/>
      <c r="S200" s="267"/>
      <c r="T200" s="267"/>
      <c r="U200" s="267"/>
      <c r="V200" s="267" t="str">
        <f t="shared" si="52"/>
        <v/>
      </c>
      <c r="W200" s="267"/>
      <c r="X200" s="267"/>
      <c r="Y200" s="267"/>
      <c r="Z200" s="267"/>
      <c r="AA200" s="267" t="str">
        <f t="shared" si="58"/>
        <v/>
      </c>
      <c r="AB200" s="267"/>
      <c r="AC200" s="267"/>
      <c r="AD200" s="267"/>
      <c r="AE200" s="267"/>
      <c r="AF200" s="267"/>
      <c r="AG200" s="269"/>
      <c r="AH200" s="270"/>
      <c r="AI200" s="270"/>
      <c r="AJ200" s="270"/>
      <c r="AK200" s="270"/>
      <c r="AL200" s="273"/>
      <c r="AM200" s="11"/>
      <c r="AN200" s="175" t="str">
        <f t="shared" si="59"/>
        <v/>
      </c>
      <c r="AO200" s="176"/>
      <c r="AP200" s="267" t="str">
        <f t="shared" si="53"/>
        <v/>
      </c>
      <c r="AQ200" s="267"/>
      <c r="AR200" s="267"/>
      <c r="AS200" s="267"/>
      <c r="AT200" s="267"/>
      <c r="AU200" s="267"/>
      <c r="AV200" s="265" t="str">
        <f t="shared" si="60"/>
        <v/>
      </c>
      <c r="AW200" s="266"/>
      <c r="AX200" s="267" t="str">
        <f t="shared" si="54"/>
        <v/>
      </c>
      <c r="AY200" s="267"/>
      <c r="AZ200" s="267"/>
      <c r="BA200" s="267"/>
      <c r="BB200" s="267"/>
      <c r="BC200" s="268"/>
      <c r="BD200" s="11"/>
      <c r="BF200" s="7" t="str">
        <f t="shared" si="55"/>
        <v/>
      </c>
      <c r="BJ200" s="45" t="str">
        <f t="shared" ca="1" si="56"/>
        <v>20/09/2021 08:00</v>
      </c>
      <c r="BK200" s="44" t="str">
        <f>IF($F200="", "", IFERROR(INDEX('Currency Market'!$BE$10:$BL$178, MATCH($BJ200, 'Currency Market'!$BB$10:$BB$178, 0), MATCH($F200, 'Currency Market'!$BE$9:$BL$9, 0)), ""))</f>
        <v/>
      </c>
      <c r="BL200" s="43" t="str">
        <f>IF($F200="", "", IFERROR(INDEX('Currency Market'!$BE$10:$BL$178, MATCH($BJ200, 'Currency Market'!$BB$10:$BB$178, 0), MATCH($N200, 'Currency Market'!$BE$9:$BL$9, 0)), ""))</f>
        <v/>
      </c>
      <c r="BN200" s="68" t="str">
        <f t="shared" si="61"/>
        <v/>
      </c>
      <c r="BO200" s="57" t="str">
        <f t="shared" si="68"/>
        <v/>
      </c>
      <c r="BP200" s="58" t="str">
        <f t="shared" si="68"/>
        <v/>
      </c>
      <c r="BQ200" s="58" t="str">
        <f t="shared" si="68"/>
        <v/>
      </c>
      <c r="BR200" s="58" t="str">
        <f t="shared" si="68"/>
        <v/>
      </c>
      <c r="BS200" s="58" t="str">
        <f t="shared" si="68"/>
        <v/>
      </c>
      <c r="BT200" s="58" t="str">
        <f t="shared" si="68"/>
        <v/>
      </c>
      <c r="BU200" s="58" t="str">
        <f t="shared" si="68"/>
        <v/>
      </c>
      <c r="BV200" s="59" t="str">
        <f t="shared" si="68"/>
        <v/>
      </c>
      <c r="BX200" s="7" t="str">
        <f ca="1">IFERROR(INDEX('Currency Market'!$BX$10:$BX$178, MATCH($BJ200, 'Currency Market'!$BB$10:$BB$178, 0)), "")</f>
        <v/>
      </c>
      <c r="BZ200" s="65" t="str">
        <f t="shared" si="62"/>
        <v/>
      </c>
    </row>
    <row r="201" spans="1:78" x14ac:dyDescent="0.55000000000000004">
      <c r="A201" s="11"/>
      <c r="B201" s="175" t="str">
        <f t="shared" si="51"/>
        <v/>
      </c>
      <c r="C201" s="176"/>
      <c r="D201" s="176"/>
      <c r="E201" s="176"/>
      <c r="F201" s="269"/>
      <c r="G201" s="270"/>
      <c r="H201" s="271"/>
      <c r="I201" s="271"/>
      <c r="J201" s="271"/>
      <c r="K201" s="271"/>
      <c r="L201" s="271"/>
      <c r="M201" s="271"/>
      <c r="N201" s="270"/>
      <c r="O201" s="270"/>
      <c r="P201" s="272" t="str">
        <f t="shared" si="57"/>
        <v/>
      </c>
      <c r="Q201" s="267"/>
      <c r="R201" s="267"/>
      <c r="S201" s="267"/>
      <c r="T201" s="267"/>
      <c r="U201" s="267"/>
      <c r="V201" s="267" t="str">
        <f t="shared" si="52"/>
        <v/>
      </c>
      <c r="W201" s="267"/>
      <c r="X201" s="267"/>
      <c r="Y201" s="267"/>
      <c r="Z201" s="267"/>
      <c r="AA201" s="267" t="str">
        <f t="shared" si="58"/>
        <v/>
      </c>
      <c r="AB201" s="267"/>
      <c r="AC201" s="267"/>
      <c r="AD201" s="267"/>
      <c r="AE201" s="267"/>
      <c r="AF201" s="267"/>
      <c r="AG201" s="269"/>
      <c r="AH201" s="270"/>
      <c r="AI201" s="270"/>
      <c r="AJ201" s="270"/>
      <c r="AK201" s="270"/>
      <c r="AL201" s="273"/>
      <c r="AM201" s="11"/>
      <c r="AN201" s="175" t="str">
        <f t="shared" si="59"/>
        <v/>
      </c>
      <c r="AO201" s="176"/>
      <c r="AP201" s="267" t="str">
        <f t="shared" si="53"/>
        <v/>
      </c>
      <c r="AQ201" s="267"/>
      <c r="AR201" s="267"/>
      <c r="AS201" s="267"/>
      <c r="AT201" s="267"/>
      <c r="AU201" s="267"/>
      <c r="AV201" s="265" t="str">
        <f t="shared" si="60"/>
        <v/>
      </c>
      <c r="AW201" s="266"/>
      <c r="AX201" s="267" t="str">
        <f t="shared" si="54"/>
        <v/>
      </c>
      <c r="AY201" s="267"/>
      <c r="AZ201" s="267"/>
      <c r="BA201" s="267"/>
      <c r="BB201" s="267"/>
      <c r="BC201" s="268"/>
      <c r="BD201" s="11"/>
      <c r="BF201" s="7" t="str">
        <f t="shared" si="55"/>
        <v/>
      </c>
      <c r="BJ201" s="45" t="str">
        <f t="shared" ca="1" si="56"/>
        <v>20/09/2021 08:00</v>
      </c>
      <c r="BK201" s="44" t="str">
        <f>IF($F201="", "", IFERROR(INDEX('Currency Market'!$BE$10:$BL$178, MATCH($BJ201, 'Currency Market'!$BB$10:$BB$178, 0), MATCH($F201, 'Currency Market'!$BE$9:$BL$9, 0)), ""))</f>
        <v/>
      </c>
      <c r="BL201" s="43" t="str">
        <f>IF($F201="", "", IFERROR(INDEX('Currency Market'!$BE$10:$BL$178, MATCH($BJ201, 'Currency Market'!$BB$10:$BB$178, 0), MATCH($N201, 'Currency Market'!$BE$9:$BL$9, 0)), ""))</f>
        <v/>
      </c>
      <c r="BN201" s="68" t="str">
        <f t="shared" si="61"/>
        <v/>
      </c>
      <c r="BO201" s="57" t="str">
        <f t="shared" si="68"/>
        <v/>
      </c>
      <c r="BP201" s="58" t="str">
        <f t="shared" si="68"/>
        <v/>
      </c>
      <c r="BQ201" s="58" t="str">
        <f t="shared" si="68"/>
        <v/>
      </c>
      <c r="BR201" s="58" t="str">
        <f t="shared" si="68"/>
        <v/>
      </c>
      <c r="BS201" s="58" t="str">
        <f t="shared" si="68"/>
        <v/>
      </c>
      <c r="BT201" s="58" t="str">
        <f t="shared" si="68"/>
        <v/>
      </c>
      <c r="BU201" s="58" t="str">
        <f t="shared" si="68"/>
        <v/>
      </c>
      <c r="BV201" s="59" t="str">
        <f t="shared" si="68"/>
        <v/>
      </c>
      <c r="BX201" s="7" t="str">
        <f ca="1">IFERROR(INDEX('Currency Market'!$BX$10:$BX$178, MATCH($BJ201, 'Currency Market'!$BB$10:$BB$178, 0)), "")</f>
        <v/>
      </c>
      <c r="BZ201" s="65" t="str">
        <f t="shared" si="62"/>
        <v/>
      </c>
    </row>
    <row r="202" spans="1:78" x14ac:dyDescent="0.55000000000000004">
      <c r="A202" s="11"/>
      <c r="B202" s="175" t="str">
        <f t="shared" si="51"/>
        <v/>
      </c>
      <c r="C202" s="176"/>
      <c r="D202" s="176"/>
      <c r="E202" s="176"/>
      <c r="F202" s="269"/>
      <c r="G202" s="270"/>
      <c r="H202" s="271"/>
      <c r="I202" s="271"/>
      <c r="J202" s="271"/>
      <c r="K202" s="271"/>
      <c r="L202" s="271"/>
      <c r="M202" s="271"/>
      <c r="N202" s="270"/>
      <c r="O202" s="270"/>
      <c r="P202" s="272" t="str">
        <f t="shared" si="57"/>
        <v/>
      </c>
      <c r="Q202" s="267"/>
      <c r="R202" s="267"/>
      <c r="S202" s="267"/>
      <c r="T202" s="267"/>
      <c r="U202" s="267"/>
      <c r="V202" s="267" t="str">
        <f t="shared" si="52"/>
        <v/>
      </c>
      <c r="W202" s="267"/>
      <c r="X202" s="267"/>
      <c r="Y202" s="267"/>
      <c r="Z202" s="267"/>
      <c r="AA202" s="267" t="str">
        <f t="shared" si="58"/>
        <v/>
      </c>
      <c r="AB202" s="267"/>
      <c r="AC202" s="267"/>
      <c r="AD202" s="267"/>
      <c r="AE202" s="267"/>
      <c r="AF202" s="267"/>
      <c r="AG202" s="269"/>
      <c r="AH202" s="270"/>
      <c r="AI202" s="270"/>
      <c r="AJ202" s="270"/>
      <c r="AK202" s="270"/>
      <c r="AL202" s="273"/>
      <c r="AM202" s="11"/>
      <c r="AN202" s="175" t="str">
        <f t="shared" si="59"/>
        <v/>
      </c>
      <c r="AO202" s="176"/>
      <c r="AP202" s="267" t="str">
        <f t="shared" si="53"/>
        <v/>
      </c>
      <c r="AQ202" s="267"/>
      <c r="AR202" s="267"/>
      <c r="AS202" s="267"/>
      <c r="AT202" s="267"/>
      <c r="AU202" s="267"/>
      <c r="AV202" s="265" t="str">
        <f t="shared" si="60"/>
        <v/>
      </c>
      <c r="AW202" s="266"/>
      <c r="AX202" s="267" t="str">
        <f t="shared" si="54"/>
        <v/>
      </c>
      <c r="AY202" s="267"/>
      <c r="AZ202" s="267"/>
      <c r="BA202" s="267"/>
      <c r="BB202" s="267"/>
      <c r="BC202" s="268"/>
      <c r="BD202" s="11"/>
      <c r="BF202" s="7" t="str">
        <f t="shared" si="55"/>
        <v/>
      </c>
      <c r="BJ202" s="45" t="str">
        <f t="shared" ca="1" si="56"/>
        <v>20/09/2021 08:00</v>
      </c>
      <c r="BK202" s="44" t="str">
        <f>IF($F202="", "", IFERROR(INDEX('Currency Market'!$BE$10:$BL$178, MATCH($BJ202, 'Currency Market'!$BB$10:$BB$178, 0), MATCH($F202, 'Currency Market'!$BE$9:$BL$9, 0)), ""))</f>
        <v/>
      </c>
      <c r="BL202" s="43" t="str">
        <f>IF($F202="", "", IFERROR(INDEX('Currency Market'!$BE$10:$BL$178, MATCH($BJ202, 'Currency Market'!$BB$10:$BB$178, 0), MATCH($N202, 'Currency Market'!$BE$9:$BL$9, 0)), ""))</f>
        <v/>
      </c>
      <c r="BN202" s="68" t="str">
        <f t="shared" si="61"/>
        <v/>
      </c>
      <c r="BO202" s="57" t="str">
        <f t="shared" si="68"/>
        <v/>
      </c>
      <c r="BP202" s="58" t="str">
        <f t="shared" si="68"/>
        <v/>
      </c>
      <c r="BQ202" s="58" t="str">
        <f t="shared" si="68"/>
        <v/>
      </c>
      <c r="BR202" s="58" t="str">
        <f t="shared" si="68"/>
        <v/>
      </c>
      <c r="BS202" s="58" t="str">
        <f t="shared" si="68"/>
        <v/>
      </c>
      <c r="BT202" s="58" t="str">
        <f t="shared" si="68"/>
        <v/>
      </c>
      <c r="BU202" s="58" t="str">
        <f t="shared" si="68"/>
        <v/>
      </c>
      <c r="BV202" s="59" t="str">
        <f t="shared" si="68"/>
        <v/>
      </c>
      <c r="BX202" s="7" t="str">
        <f ca="1">IFERROR(INDEX('Currency Market'!$BX$10:$BX$178, MATCH($BJ202, 'Currency Market'!$BB$10:$BB$178, 0)), "")</f>
        <v/>
      </c>
      <c r="BZ202" s="65" t="str">
        <f t="shared" si="62"/>
        <v/>
      </c>
    </row>
    <row r="203" spans="1:78" x14ac:dyDescent="0.55000000000000004">
      <c r="A203" s="11"/>
      <c r="B203" s="175" t="str">
        <f t="shared" si="51"/>
        <v/>
      </c>
      <c r="C203" s="176"/>
      <c r="D203" s="176"/>
      <c r="E203" s="176"/>
      <c r="F203" s="269"/>
      <c r="G203" s="270"/>
      <c r="H203" s="271"/>
      <c r="I203" s="271"/>
      <c r="J203" s="271"/>
      <c r="K203" s="271"/>
      <c r="L203" s="271"/>
      <c r="M203" s="271"/>
      <c r="N203" s="270"/>
      <c r="O203" s="270"/>
      <c r="P203" s="272" t="str">
        <f t="shared" si="57"/>
        <v/>
      </c>
      <c r="Q203" s="267"/>
      <c r="R203" s="267"/>
      <c r="S203" s="267"/>
      <c r="T203" s="267"/>
      <c r="U203" s="267"/>
      <c r="V203" s="267" t="str">
        <f t="shared" si="52"/>
        <v/>
      </c>
      <c r="W203" s="267"/>
      <c r="X203" s="267"/>
      <c r="Y203" s="267"/>
      <c r="Z203" s="267"/>
      <c r="AA203" s="267" t="str">
        <f t="shared" si="58"/>
        <v/>
      </c>
      <c r="AB203" s="267"/>
      <c r="AC203" s="267"/>
      <c r="AD203" s="267"/>
      <c r="AE203" s="267"/>
      <c r="AF203" s="267"/>
      <c r="AG203" s="269"/>
      <c r="AH203" s="270"/>
      <c r="AI203" s="270"/>
      <c r="AJ203" s="270"/>
      <c r="AK203" s="270"/>
      <c r="AL203" s="273"/>
      <c r="AM203" s="11"/>
      <c r="AN203" s="175" t="str">
        <f t="shared" si="59"/>
        <v/>
      </c>
      <c r="AO203" s="176"/>
      <c r="AP203" s="267" t="str">
        <f t="shared" si="53"/>
        <v/>
      </c>
      <c r="AQ203" s="267"/>
      <c r="AR203" s="267"/>
      <c r="AS203" s="267"/>
      <c r="AT203" s="267"/>
      <c r="AU203" s="267"/>
      <c r="AV203" s="265" t="str">
        <f t="shared" si="60"/>
        <v/>
      </c>
      <c r="AW203" s="266"/>
      <c r="AX203" s="267" t="str">
        <f t="shared" si="54"/>
        <v/>
      </c>
      <c r="AY203" s="267"/>
      <c r="AZ203" s="267"/>
      <c r="BA203" s="267"/>
      <c r="BB203" s="267"/>
      <c r="BC203" s="268"/>
      <c r="BD203" s="11"/>
      <c r="BF203" s="7" t="str">
        <f t="shared" si="55"/>
        <v/>
      </c>
      <c r="BJ203" s="45" t="str">
        <f t="shared" ca="1" si="56"/>
        <v>20/09/2021 08:00</v>
      </c>
      <c r="BK203" s="44" t="str">
        <f>IF($F203="", "", IFERROR(INDEX('Currency Market'!$BE$10:$BL$178, MATCH($BJ203, 'Currency Market'!$BB$10:$BB$178, 0), MATCH($F203, 'Currency Market'!$BE$9:$BL$9, 0)), ""))</f>
        <v/>
      </c>
      <c r="BL203" s="43" t="str">
        <f>IF($F203="", "", IFERROR(INDEX('Currency Market'!$BE$10:$BL$178, MATCH($BJ203, 'Currency Market'!$BB$10:$BB$178, 0), MATCH($N203, 'Currency Market'!$BE$9:$BL$9, 0)), ""))</f>
        <v/>
      </c>
      <c r="BN203" s="68" t="str">
        <f t="shared" si="61"/>
        <v/>
      </c>
      <c r="BO203" s="57" t="str">
        <f t="shared" ref="BO203:BV212" si="69">IF($B203=$BF$4, IF($F203=BO$2, $H203*-1, IF($N203=BO$2, $AA203, "")), "")</f>
        <v/>
      </c>
      <c r="BP203" s="58" t="str">
        <f t="shared" si="69"/>
        <v/>
      </c>
      <c r="BQ203" s="58" t="str">
        <f t="shared" si="69"/>
        <v/>
      </c>
      <c r="BR203" s="58" t="str">
        <f t="shared" si="69"/>
        <v/>
      </c>
      <c r="BS203" s="58" t="str">
        <f t="shared" si="69"/>
        <v/>
      </c>
      <c r="BT203" s="58" t="str">
        <f t="shared" si="69"/>
        <v/>
      </c>
      <c r="BU203" s="58" t="str">
        <f t="shared" si="69"/>
        <v/>
      </c>
      <c r="BV203" s="59" t="str">
        <f t="shared" si="69"/>
        <v/>
      </c>
      <c r="BX203" s="7" t="str">
        <f ca="1">IFERROR(INDEX('Currency Market'!$BX$10:$BX$178, MATCH($BJ203, 'Currency Market'!$BB$10:$BB$178, 0)), "")</f>
        <v/>
      </c>
      <c r="BZ203" s="65" t="str">
        <f t="shared" si="62"/>
        <v/>
      </c>
    </row>
    <row r="204" spans="1:78" x14ac:dyDescent="0.55000000000000004">
      <c r="A204" s="11"/>
      <c r="B204" s="175" t="str">
        <f t="shared" si="51"/>
        <v/>
      </c>
      <c r="C204" s="176"/>
      <c r="D204" s="176"/>
      <c r="E204" s="176"/>
      <c r="F204" s="269"/>
      <c r="G204" s="270"/>
      <c r="H204" s="271"/>
      <c r="I204" s="271"/>
      <c r="J204" s="271"/>
      <c r="K204" s="271"/>
      <c r="L204" s="271"/>
      <c r="M204" s="271"/>
      <c r="N204" s="270"/>
      <c r="O204" s="270"/>
      <c r="P204" s="272" t="str">
        <f t="shared" si="57"/>
        <v/>
      </c>
      <c r="Q204" s="267"/>
      <c r="R204" s="267"/>
      <c r="S204" s="267"/>
      <c r="T204" s="267"/>
      <c r="U204" s="267"/>
      <c r="V204" s="267" t="str">
        <f t="shared" si="52"/>
        <v/>
      </c>
      <c r="W204" s="267"/>
      <c r="X204" s="267"/>
      <c r="Y204" s="267"/>
      <c r="Z204" s="267"/>
      <c r="AA204" s="267" t="str">
        <f t="shared" si="58"/>
        <v/>
      </c>
      <c r="AB204" s="267"/>
      <c r="AC204" s="267"/>
      <c r="AD204" s="267"/>
      <c r="AE204" s="267"/>
      <c r="AF204" s="267"/>
      <c r="AG204" s="269"/>
      <c r="AH204" s="270"/>
      <c r="AI204" s="270"/>
      <c r="AJ204" s="270"/>
      <c r="AK204" s="270"/>
      <c r="AL204" s="273"/>
      <c r="AM204" s="11"/>
      <c r="AN204" s="175" t="str">
        <f t="shared" si="59"/>
        <v/>
      </c>
      <c r="AO204" s="176"/>
      <c r="AP204" s="267" t="str">
        <f t="shared" si="53"/>
        <v/>
      </c>
      <c r="AQ204" s="267"/>
      <c r="AR204" s="267"/>
      <c r="AS204" s="267"/>
      <c r="AT204" s="267"/>
      <c r="AU204" s="267"/>
      <c r="AV204" s="265" t="str">
        <f t="shared" si="60"/>
        <v/>
      </c>
      <c r="AW204" s="266"/>
      <c r="AX204" s="267" t="str">
        <f t="shared" si="54"/>
        <v/>
      </c>
      <c r="AY204" s="267"/>
      <c r="AZ204" s="267"/>
      <c r="BA204" s="267"/>
      <c r="BB204" s="267"/>
      <c r="BC204" s="268"/>
      <c r="BD204" s="11"/>
      <c r="BF204" s="7" t="str">
        <f t="shared" si="55"/>
        <v/>
      </c>
      <c r="BJ204" s="45" t="str">
        <f t="shared" ca="1" si="56"/>
        <v>20/09/2021 08:00</v>
      </c>
      <c r="BK204" s="44" t="str">
        <f>IF($F204="", "", IFERROR(INDEX('Currency Market'!$BE$10:$BL$178, MATCH($BJ204, 'Currency Market'!$BB$10:$BB$178, 0), MATCH($F204, 'Currency Market'!$BE$9:$BL$9, 0)), ""))</f>
        <v/>
      </c>
      <c r="BL204" s="43" t="str">
        <f>IF($F204="", "", IFERROR(INDEX('Currency Market'!$BE$10:$BL$178, MATCH($BJ204, 'Currency Market'!$BB$10:$BB$178, 0), MATCH($N204, 'Currency Market'!$BE$9:$BL$9, 0)), ""))</f>
        <v/>
      </c>
      <c r="BN204" s="68" t="str">
        <f t="shared" si="61"/>
        <v/>
      </c>
      <c r="BO204" s="57" t="str">
        <f t="shared" si="69"/>
        <v/>
      </c>
      <c r="BP204" s="58" t="str">
        <f t="shared" si="69"/>
        <v/>
      </c>
      <c r="BQ204" s="58" t="str">
        <f t="shared" si="69"/>
        <v/>
      </c>
      <c r="BR204" s="58" t="str">
        <f t="shared" si="69"/>
        <v/>
      </c>
      <c r="BS204" s="58" t="str">
        <f t="shared" si="69"/>
        <v/>
      </c>
      <c r="BT204" s="58" t="str">
        <f t="shared" si="69"/>
        <v/>
      </c>
      <c r="BU204" s="58" t="str">
        <f t="shared" si="69"/>
        <v/>
      </c>
      <c r="BV204" s="59" t="str">
        <f t="shared" si="69"/>
        <v/>
      </c>
      <c r="BX204" s="7" t="str">
        <f ca="1">IFERROR(INDEX('Currency Market'!$BX$10:$BX$178, MATCH($BJ204, 'Currency Market'!$BB$10:$BB$178, 0)), "")</f>
        <v/>
      </c>
      <c r="BZ204" s="65" t="str">
        <f t="shared" si="62"/>
        <v/>
      </c>
    </row>
    <row r="205" spans="1:78" x14ac:dyDescent="0.55000000000000004">
      <c r="A205" s="11"/>
      <c r="B205" s="175" t="str">
        <f t="shared" ref="B205:B268" si="70">IF(AND(F205="", H205="", N205=""), "", IF($AG205="", $BF$3, $BF$4))</f>
        <v/>
      </c>
      <c r="C205" s="176"/>
      <c r="D205" s="176"/>
      <c r="E205" s="176"/>
      <c r="F205" s="269"/>
      <c r="G205" s="270"/>
      <c r="H205" s="271"/>
      <c r="I205" s="271"/>
      <c r="J205" s="271"/>
      <c r="K205" s="271"/>
      <c r="L205" s="271"/>
      <c r="M205" s="271"/>
      <c r="N205" s="270"/>
      <c r="O205" s="270"/>
      <c r="P205" s="272" t="str">
        <f t="shared" si="57"/>
        <v/>
      </c>
      <c r="Q205" s="267"/>
      <c r="R205" s="267"/>
      <c r="S205" s="267"/>
      <c r="T205" s="267"/>
      <c r="U205" s="267"/>
      <c r="V205" s="267" t="str">
        <f t="shared" ref="V205:V268" si="71">IFERROR(ROUND($P205*$BJ$7, 2), "")</f>
        <v/>
      </c>
      <c r="W205" s="267"/>
      <c r="X205" s="267"/>
      <c r="Y205" s="267"/>
      <c r="Z205" s="267"/>
      <c r="AA205" s="267" t="str">
        <f t="shared" si="58"/>
        <v/>
      </c>
      <c r="AB205" s="267"/>
      <c r="AC205" s="267"/>
      <c r="AD205" s="267"/>
      <c r="AE205" s="267"/>
      <c r="AF205" s="267"/>
      <c r="AG205" s="269"/>
      <c r="AH205" s="270"/>
      <c r="AI205" s="270"/>
      <c r="AJ205" s="270"/>
      <c r="AK205" s="270"/>
      <c r="AL205" s="273"/>
      <c r="AM205" s="11"/>
      <c r="AN205" s="175" t="str">
        <f t="shared" si="59"/>
        <v/>
      </c>
      <c r="AO205" s="176"/>
      <c r="AP205" s="267" t="str">
        <f t="shared" ref="AP205:AP268" si="72">IF($B205=$BF$3, IF(OR(F205="", H205=""), "", IFERROR(INDEX($BO$7:$BV$7, $BM$7, MATCH(F205, $BO$2:$BV$2, 0))-H205, "")), "")</f>
        <v/>
      </c>
      <c r="AQ205" s="267"/>
      <c r="AR205" s="267"/>
      <c r="AS205" s="267"/>
      <c r="AT205" s="267"/>
      <c r="AU205" s="267"/>
      <c r="AV205" s="265" t="str">
        <f t="shared" si="60"/>
        <v/>
      </c>
      <c r="AW205" s="266"/>
      <c r="AX205" s="267" t="str">
        <f t="shared" ref="AX205:AX268" si="73">IF($B205=$BF$3, IF(OR(N205="", AA205=""), "", IFERROR(INDEX($BO$7:$BV$7, $BM$7, MATCH(N205, $BO$2:$BV$2, 0))+AA205, "")), "")</f>
        <v/>
      </c>
      <c r="AY205" s="267"/>
      <c r="AZ205" s="267"/>
      <c r="BA205" s="267"/>
      <c r="BB205" s="267"/>
      <c r="BC205" s="268"/>
      <c r="BD205" s="11"/>
      <c r="BF205" s="7" t="str">
        <f t="shared" ref="BF205:BF268" si="74">IF(AND($B205=$BF$3, $AP205&gt;=0, $AX205&gt;=0), $BJ$4, "")</f>
        <v/>
      </c>
      <c r="BJ205" s="45" t="str">
        <f t="shared" ref="BJ205:BJ268" ca="1" si="75">IF($AG205="", $BJ$4, $AG205)</f>
        <v>20/09/2021 08:00</v>
      </c>
      <c r="BK205" s="44" t="str">
        <f>IF($F205="", "", IFERROR(INDEX('Currency Market'!$BE$10:$BL$178, MATCH($BJ205, 'Currency Market'!$BB$10:$BB$178, 0), MATCH($F205, 'Currency Market'!$BE$9:$BL$9, 0)), ""))</f>
        <v/>
      </c>
      <c r="BL205" s="43" t="str">
        <f>IF($F205="", "", IFERROR(INDEX('Currency Market'!$BE$10:$BL$178, MATCH($BJ205, 'Currency Market'!$BB$10:$BB$178, 0), MATCH($N205, 'Currency Market'!$BE$9:$BL$9, 0)), ""))</f>
        <v/>
      </c>
      <c r="BN205" s="68" t="str">
        <f t="shared" si="61"/>
        <v/>
      </c>
      <c r="BO205" s="57" t="str">
        <f t="shared" si="69"/>
        <v/>
      </c>
      <c r="BP205" s="58" t="str">
        <f t="shared" si="69"/>
        <v/>
      </c>
      <c r="BQ205" s="58" t="str">
        <f t="shared" si="69"/>
        <v/>
      </c>
      <c r="BR205" s="58" t="str">
        <f t="shared" si="69"/>
        <v/>
      </c>
      <c r="BS205" s="58" t="str">
        <f t="shared" si="69"/>
        <v/>
      </c>
      <c r="BT205" s="58" t="str">
        <f t="shared" si="69"/>
        <v/>
      </c>
      <c r="BU205" s="58" t="str">
        <f t="shared" si="69"/>
        <v/>
      </c>
      <c r="BV205" s="59" t="str">
        <f t="shared" si="69"/>
        <v/>
      </c>
      <c r="BX205" s="7" t="str">
        <f ca="1">IFERROR(INDEX('Currency Market'!$BX$10:$BX$178, MATCH($BJ205, 'Currency Market'!$BB$10:$BB$178, 0)), "")</f>
        <v/>
      </c>
      <c r="BZ205" s="65" t="str">
        <f t="shared" si="62"/>
        <v/>
      </c>
    </row>
    <row r="206" spans="1:78" x14ac:dyDescent="0.55000000000000004">
      <c r="A206" s="11"/>
      <c r="B206" s="175" t="str">
        <f t="shared" si="70"/>
        <v/>
      </c>
      <c r="C206" s="176"/>
      <c r="D206" s="176"/>
      <c r="E206" s="176"/>
      <c r="F206" s="269"/>
      <c r="G206" s="270"/>
      <c r="H206" s="271"/>
      <c r="I206" s="271"/>
      <c r="J206" s="271"/>
      <c r="K206" s="271"/>
      <c r="L206" s="271"/>
      <c r="M206" s="271"/>
      <c r="N206" s="270"/>
      <c r="O206" s="270"/>
      <c r="P206" s="272" t="str">
        <f t="shared" ref="P206:P269" si="76">IF(OR(F206="", H206="", N206=""), "", IFERROR(ROUND($H206*$BK206/$BL206, 2), ""))</f>
        <v/>
      </c>
      <c r="Q206" s="267"/>
      <c r="R206" s="267"/>
      <c r="S206" s="267"/>
      <c r="T206" s="267"/>
      <c r="U206" s="267"/>
      <c r="V206" s="267" t="str">
        <f t="shared" si="71"/>
        <v/>
      </c>
      <c r="W206" s="267"/>
      <c r="X206" s="267"/>
      <c r="Y206" s="267"/>
      <c r="Z206" s="267"/>
      <c r="AA206" s="267" t="str">
        <f t="shared" ref="AA206:AA269" si="77">IF(OR(P206="", V206=""), "", P206-V206)</f>
        <v/>
      </c>
      <c r="AB206" s="267"/>
      <c r="AC206" s="267"/>
      <c r="AD206" s="267"/>
      <c r="AE206" s="267"/>
      <c r="AF206" s="267"/>
      <c r="AG206" s="269"/>
      <c r="AH206" s="270"/>
      <c r="AI206" s="270"/>
      <c r="AJ206" s="270"/>
      <c r="AK206" s="270"/>
      <c r="AL206" s="273"/>
      <c r="AM206" s="11"/>
      <c r="AN206" s="175" t="str">
        <f t="shared" ref="AN206:AN269" si="78">IF(AP206="", "", IF(F206="", "", F206))</f>
        <v/>
      </c>
      <c r="AO206" s="176"/>
      <c r="AP206" s="267" t="str">
        <f t="shared" si="72"/>
        <v/>
      </c>
      <c r="AQ206" s="267"/>
      <c r="AR206" s="267"/>
      <c r="AS206" s="267"/>
      <c r="AT206" s="267"/>
      <c r="AU206" s="267"/>
      <c r="AV206" s="265" t="str">
        <f t="shared" ref="AV206:AV269" si="79">IF(AX206="", "", IF(N206="", "", N206))</f>
        <v/>
      </c>
      <c r="AW206" s="266"/>
      <c r="AX206" s="267" t="str">
        <f t="shared" si="73"/>
        <v/>
      </c>
      <c r="AY206" s="267"/>
      <c r="AZ206" s="267"/>
      <c r="BA206" s="267"/>
      <c r="BB206" s="267"/>
      <c r="BC206" s="268"/>
      <c r="BD206" s="11"/>
      <c r="BF206" s="7" t="str">
        <f t="shared" si="74"/>
        <v/>
      </c>
      <c r="BJ206" s="45" t="str">
        <f t="shared" ca="1" si="75"/>
        <v>20/09/2021 08:00</v>
      </c>
      <c r="BK206" s="44" t="str">
        <f>IF($F206="", "", IFERROR(INDEX('Currency Market'!$BE$10:$BL$178, MATCH($BJ206, 'Currency Market'!$BB$10:$BB$178, 0), MATCH($F206, 'Currency Market'!$BE$9:$BL$9, 0)), ""))</f>
        <v/>
      </c>
      <c r="BL206" s="43" t="str">
        <f>IF($F206="", "", IFERROR(INDEX('Currency Market'!$BE$10:$BL$178, MATCH($BJ206, 'Currency Market'!$BB$10:$BB$178, 0), MATCH($N206, 'Currency Market'!$BE$9:$BL$9, 0)), ""))</f>
        <v/>
      </c>
      <c r="BN206" s="68" t="str">
        <f t="shared" ref="BN206:BN269" si="80">IF(OR(NOT(F206=""), NOT(H206=""), NOT(N206=""), NOT(AG206="")), "X", "")</f>
        <v/>
      </c>
      <c r="BO206" s="57" t="str">
        <f t="shared" si="69"/>
        <v/>
      </c>
      <c r="BP206" s="58" t="str">
        <f t="shared" si="69"/>
        <v/>
      </c>
      <c r="BQ206" s="58" t="str">
        <f t="shared" si="69"/>
        <v/>
      </c>
      <c r="BR206" s="58" t="str">
        <f t="shared" si="69"/>
        <v/>
      </c>
      <c r="BS206" s="58" t="str">
        <f t="shared" si="69"/>
        <v/>
      </c>
      <c r="BT206" s="58" t="str">
        <f t="shared" si="69"/>
        <v/>
      </c>
      <c r="BU206" s="58" t="str">
        <f t="shared" si="69"/>
        <v/>
      </c>
      <c r="BV206" s="59" t="str">
        <f t="shared" si="69"/>
        <v/>
      </c>
      <c r="BX206" s="7" t="str">
        <f ca="1">IFERROR(INDEX('Currency Market'!$BX$10:$BX$178, MATCH($BJ206, 'Currency Market'!$BB$10:$BB$178, 0)), "")</f>
        <v/>
      </c>
      <c r="BZ206" s="65" t="str">
        <f t="shared" ref="BZ206:BZ269" si="81">IF($B206=$BF$4, IF(OR($V206="", $BL206=""), "", IFERROR(ROUND($V206*$BL206/$BX206, 2), "")), "")</f>
        <v/>
      </c>
    </row>
    <row r="207" spans="1:78" x14ac:dyDescent="0.55000000000000004">
      <c r="A207" s="11"/>
      <c r="B207" s="175" t="str">
        <f t="shared" si="70"/>
        <v/>
      </c>
      <c r="C207" s="176"/>
      <c r="D207" s="176"/>
      <c r="E207" s="176"/>
      <c r="F207" s="269"/>
      <c r="G207" s="270"/>
      <c r="H207" s="271"/>
      <c r="I207" s="271"/>
      <c r="J207" s="271"/>
      <c r="K207" s="271"/>
      <c r="L207" s="271"/>
      <c r="M207" s="271"/>
      <c r="N207" s="270"/>
      <c r="O207" s="270"/>
      <c r="P207" s="272" t="str">
        <f t="shared" si="76"/>
        <v/>
      </c>
      <c r="Q207" s="267"/>
      <c r="R207" s="267"/>
      <c r="S207" s="267"/>
      <c r="T207" s="267"/>
      <c r="U207" s="267"/>
      <c r="V207" s="267" t="str">
        <f t="shared" si="71"/>
        <v/>
      </c>
      <c r="W207" s="267"/>
      <c r="X207" s="267"/>
      <c r="Y207" s="267"/>
      <c r="Z207" s="267"/>
      <c r="AA207" s="267" t="str">
        <f t="shared" si="77"/>
        <v/>
      </c>
      <c r="AB207" s="267"/>
      <c r="AC207" s="267"/>
      <c r="AD207" s="267"/>
      <c r="AE207" s="267"/>
      <c r="AF207" s="267"/>
      <c r="AG207" s="269"/>
      <c r="AH207" s="270"/>
      <c r="AI207" s="270"/>
      <c r="AJ207" s="270"/>
      <c r="AK207" s="270"/>
      <c r="AL207" s="273"/>
      <c r="AM207" s="11"/>
      <c r="AN207" s="175" t="str">
        <f t="shared" si="78"/>
        <v/>
      </c>
      <c r="AO207" s="176"/>
      <c r="AP207" s="267" t="str">
        <f t="shared" si="72"/>
        <v/>
      </c>
      <c r="AQ207" s="267"/>
      <c r="AR207" s="267"/>
      <c r="AS207" s="267"/>
      <c r="AT207" s="267"/>
      <c r="AU207" s="267"/>
      <c r="AV207" s="265" t="str">
        <f t="shared" si="79"/>
        <v/>
      </c>
      <c r="AW207" s="266"/>
      <c r="AX207" s="267" t="str">
        <f t="shared" si="73"/>
        <v/>
      </c>
      <c r="AY207" s="267"/>
      <c r="AZ207" s="267"/>
      <c r="BA207" s="267"/>
      <c r="BB207" s="267"/>
      <c r="BC207" s="268"/>
      <c r="BD207" s="11"/>
      <c r="BF207" s="7" t="str">
        <f t="shared" si="74"/>
        <v/>
      </c>
      <c r="BJ207" s="45" t="str">
        <f t="shared" ca="1" si="75"/>
        <v>20/09/2021 08:00</v>
      </c>
      <c r="BK207" s="44" t="str">
        <f>IF($F207="", "", IFERROR(INDEX('Currency Market'!$BE$10:$BL$178, MATCH($BJ207, 'Currency Market'!$BB$10:$BB$178, 0), MATCH($F207, 'Currency Market'!$BE$9:$BL$9, 0)), ""))</f>
        <v/>
      </c>
      <c r="BL207" s="43" t="str">
        <f>IF($F207="", "", IFERROR(INDEX('Currency Market'!$BE$10:$BL$178, MATCH($BJ207, 'Currency Market'!$BB$10:$BB$178, 0), MATCH($N207, 'Currency Market'!$BE$9:$BL$9, 0)), ""))</f>
        <v/>
      </c>
      <c r="BN207" s="68" t="str">
        <f t="shared" si="80"/>
        <v/>
      </c>
      <c r="BO207" s="57" t="str">
        <f t="shared" si="69"/>
        <v/>
      </c>
      <c r="BP207" s="58" t="str">
        <f t="shared" si="69"/>
        <v/>
      </c>
      <c r="BQ207" s="58" t="str">
        <f t="shared" si="69"/>
        <v/>
      </c>
      <c r="BR207" s="58" t="str">
        <f t="shared" si="69"/>
        <v/>
      </c>
      <c r="BS207" s="58" t="str">
        <f t="shared" si="69"/>
        <v/>
      </c>
      <c r="BT207" s="58" t="str">
        <f t="shared" si="69"/>
        <v/>
      </c>
      <c r="BU207" s="58" t="str">
        <f t="shared" si="69"/>
        <v/>
      </c>
      <c r="BV207" s="59" t="str">
        <f t="shared" si="69"/>
        <v/>
      </c>
      <c r="BX207" s="7" t="str">
        <f ca="1">IFERROR(INDEX('Currency Market'!$BX$10:$BX$178, MATCH($BJ207, 'Currency Market'!$BB$10:$BB$178, 0)), "")</f>
        <v/>
      </c>
      <c r="BZ207" s="65" t="str">
        <f t="shared" si="81"/>
        <v/>
      </c>
    </row>
    <row r="208" spans="1:78" x14ac:dyDescent="0.55000000000000004">
      <c r="A208" s="11"/>
      <c r="B208" s="175" t="str">
        <f t="shared" si="70"/>
        <v/>
      </c>
      <c r="C208" s="176"/>
      <c r="D208" s="176"/>
      <c r="E208" s="176"/>
      <c r="F208" s="269"/>
      <c r="G208" s="270"/>
      <c r="H208" s="271"/>
      <c r="I208" s="271"/>
      <c r="J208" s="271"/>
      <c r="K208" s="271"/>
      <c r="L208" s="271"/>
      <c r="M208" s="271"/>
      <c r="N208" s="270"/>
      <c r="O208" s="270"/>
      <c r="P208" s="272" t="str">
        <f t="shared" si="76"/>
        <v/>
      </c>
      <c r="Q208" s="267"/>
      <c r="R208" s="267"/>
      <c r="S208" s="267"/>
      <c r="T208" s="267"/>
      <c r="U208" s="267"/>
      <c r="V208" s="267" t="str">
        <f t="shared" si="71"/>
        <v/>
      </c>
      <c r="W208" s="267"/>
      <c r="X208" s="267"/>
      <c r="Y208" s="267"/>
      <c r="Z208" s="267"/>
      <c r="AA208" s="267" t="str">
        <f t="shared" si="77"/>
        <v/>
      </c>
      <c r="AB208" s="267"/>
      <c r="AC208" s="267"/>
      <c r="AD208" s="267"/>
      <c r="AE208" s="267"/>
      <c r="AF208" s="267"/>
      <c r="AG208" s="269"/>
      <c r="AH208" s="270"/>
      <c r="AI208" s="270"/>
      <c r="AJ208" s="270"/>
      <c r="AK208" s="270"/>
      <c r="AL208" s="273"/>
      <c r="AM208" s="11"/>
      <c r="AN208" s="175" t="str">
        <f t="shared" si="78"/>
        <v/>
      </c>
      <c r="AO208" s="176"/>
      <c r="AP208" s="267" t="str">
        <f t="shared" si="72"/>
        <v/>
      </c>
      <c r="AQ208" s="267"/>
      <c r="AR208" s="267"/>
      <c r="AS208" s="267"/>
      <c r="AT208" s="267"/>
      <c r="AU208" s="267"/>
      <c r="AV208" s="265" t="str">
        <f t="shared" si="79"/>
        <v/>
      </c>
      <c r="AW208" s="266"/>
      <c r="AX208" s="267" t="str">
        <f t="shared" si="73"/>
        <v/>
      </c>
      <c r="AY208" s="267"/>
      <c r="AZ208" s="267"/>
      <c r="BA208" s="267"/>
      <c r="BB208" s="267"/>
      <c r="BC208" s="268"/>
      <c r="BD208" s="11"/>
      <c r="BF208" s="7" t="str">
        <f t="shared" si="74"/>
        <v/>
      </c>
      <c r="BJ208" s="45" t="str">
        <f t="shared" ca="1" si="75"/>
        <v>20/09/2021 08:00</v>
      </c>
      <c r="BK208" s="44" t="str">
        <f>IF($F208="", "", IFERROR(INDEX('Currency Market'!$BE$10:$BL$178, MATCH($BJ208, 'Currency Market'!$BB$10:$BB$178, 0), MATCH($F208, 'Currency Market'!$BE$9:$BL$9, 0)), ""))</f>
        <v/>
      </c>
      <c r="BL208" s="43" t="str">
        <f>IF($F208="", "", IFERROR(INDEX('Currency Market'!$BE$10:$BL$178, MATCH($BJ208, 'Currency Market'!$BB$10:$BB$178, 0), MATCH($N208, 'Currency Market'!$BE$9:$BL$9, 0)), ""))</f>
        <v/>
      </c>
      <c r="BN208" s="68" t="str">
        <f t="shared" si="80"/>
        <v/>
      </c>
      <c r="BO208" s="57" t="str">
        <f t="shared" si="69"/>
        <v/>
      </c>
      <c r="BP208" s="58" t="str">
        <f t="shared" si="69"/>
        <v/>
      </c>
      <c r="BQ208" s="58" t="str">
        <f t="shared" si="69"/>
        <v/>
      </c>
      <c r="BR208" s="58" t="str">
        <f t="shared" si="69"/>
        <v/>
      </c>
      <c r="BS208" s="58" t="str">
        <f t="shared" si="69"/>
        <v/>
      </c>
      <c r="BT208" s="58" t="str">
        <f t="shared" si="69"/>
        <v/>
      </c>
      <c r="BU208" s="58" t="str">
        <f t="shared" si="69"/>
        <v/>
      </c>
      <c r="BV208" s="59" t="str">
        <f t="shared" si="69"/>
        <v/>
      </c>
      <c r="BX208" s="7" t="str">
        <f ca="1">IFERROR(INDEX('Currency Market'!$BX$10:$BX$178, MATCH($BJ208, 'Currency Market'!$BB$10:$BB$178, 0)), "")</f>
        <v/>
      </c>
      <c r="BZ208" s="65" t="str">
        <f t="shared" si="81"/>
        <v/>
      </c>
    </row>
    <row r="209" spans="1:78" x14ac:dyDescent="0.55000000000000004">
      <c r="A209" s="11"/>
      <c r="B209" s="175" t="str">
        <f t="shared" si="70"/>
        <v/>
      </c>
      <c r="C209" s="176"/>
      <c r="D209" s="176"/>
      <c r="E209" s="176"/>
      <c r="F209" s="269"/>
      <c r="G209" s="270"/>
      <c r="H209" s="271"/>
      <c r="I209" s="271"/>
      <c r="J209" s="271"/>
      <c r="K209" s="271"/>
      <c r="L209" s="271"/>
      <c r="M209" s="271"/>
      <c r="N209" s="270"/>
      <c r="O209" s="270"/>
      <c r="P209" s="272" t="str">
        <f t="shared" si="76"/>
        <v/>
      </c>
      <c r="Q209" s="267"/>
      <c r="R209" s="267"/>
      <c r="S209" s="267"/>
      <c r="T209" s="267"/>
      <c r="U209" s="267"/>
      <c r="V209" s="267" t="str">
        <f t="shared" si="71"/>
        <v/>
      </c>
      <c r="W209" s="267"/>
      <c r="X209" s="267"/>
      <c r="Y209" s="267"/>
      <c r="Z209" s="267"/>
      <c r="AA209" s="267" t="str">
        <f t="shared" si="77"/>
        <v/>
      </c>
      <c r="AB209" s="267"/>
      <c r="AC209" s="267"/>
      <c r="AD209" s="267"/>
      <c r="AE209" s="267"/>
      <c r="AF209" s="267"/>
      <c r="AG209" s="269"/>
      <c r="AH209" s="270"/>
      <c r="AI209" s="270"/>
      <c r="AJ209" s="270"/>
      <c r="AK209" s="270"/>
      <c r="AL209" s="273"/>
      <c r="AM209" s="11"/>
      <c r="AN209" s="175" t="str">
        <f t="shared" si="78"/>
        <v/>
      </c>
      <c r="AO209" s="176"/>
      <c r="AP209" s="267" t="str">
        <f t="shared" si="72"/>
        <v/>
      </c>
      <c r="AQ209" s="267"/>
      <c r="AR209" s="267"/>
      <c r="AS209" s="267"/>
      <c r="AT209" s="267"/>
      <c r="AU209" s="267"/>
      <c r="AV209" s="265" t="str">
        <f t="shared" si="79"/>
        <v/>
      </c>
      <c r="AW209" s="266"/>
      <c r="AX209" s="267" t="str">
        <f t="shared" si="73"/>
        <v/>
      </c>
      <c r="AY209" s="267"/>
      <c r="AZ209" s="267"/>
      <c r="BA209" s="267"/>
      <c r="BB209" s="267"/>
      <c r="BC209" s="268"/>
      <c r="BD209" s="11"/>
      <c r="BF209" s="7" t="str">
        <f t="shared" si="74"/>
        <v/>
      </c>
      <c r="BJ209" s="45" t="str">
        <f t="shared" ca="1" si="75"/>
        <v>20/09/2021 08:00</v>
      </c>
      <c r="BK209" s="44" t="str">
        <f>IF($F209="", "", IFERROR(INDEX('Currency Market'!$BE$10:$BL$178, MATCH($BJ209, 'Currency Market'!$BB$10:$BB$178, 0), MATCH($F209, 'Currency Market'!$BE$9:$BL$9, 0)), ""))</f>
        <v/>
      </c>
      <c r="BL209" s="43" t="str">
        <f>IF($F209="", "", IFERROR(INDEX('Currency Market'!$BE$10:$BL$178, MATCH($BJ209, 'Currency Market'!$BB$10:$BB$178, 0), MATCH($N209, 'Currency Market'!$BE$9:$BL$9, 0)), ""))</f>
        <v/>
      </c>
      <c r="BN209" s="68" t="str">
        <f t="shared" si="80"/>
        <v/>
      </c>
      <c r="BO209" s="57" t="str">
        <f t="shared" si="69"/>
        <v/>
      </c>
      <c r="BP209" s="58" t="str">
        <f t="shared" si="69"/>
        <v/>
      </c>
      <c r="BQ209" s="58" t="str">
        <f t="shared" si="69"/>
        <v/>
      </c>
      <c r="BR209" s="58" t="str">
        <f t="shared" si="69"/>
        <v/>
      </c>
      <c r="BS209" s="58" t="str">
        <f t="shared" si="69"/>
        <v/>
      </c>
      <c r="BT209" s="58" t="str">
        <f t="shared" si="69"/>
        <v/>
      </c>
      <c r="BU209" s="58" t="str">
        <f t="shared" si="69"/>
        <v/>
      </c>
      <c r="BV209" s="59" t="str">
        <f t="shared" si="69"/>
        <v/>
      </c>
      <c r="BX209" s="7" t="str">
        <f ca="1">IFERROR(INDEX('Currency Market'!$BX$10:$BX$178, MATCH($BJ209, 'Currency Market'!$BB$10:$BB$178, 0)), "")</f>
        <v/>
      </c>
      <c r="BZ209" s="65" t="str">
        <f t="shared" si="81"/>
        <v/>
      </c>
    </row>
    <row r="210" spans="1:78" x14ac:dyDescent="0.55000000000000004">
      <c r="A210" s="11"/>
      <c r="B210" s="175" t="str">
        <f t="shared" si="70"/>
        <v/>
      </c>
      <c r="C210" s="176"/>
      <c r="D210" s="176"/>
      <c r="E210" s="176"/>
      <c r="F210" s="269"/>
      <c r="G210" s="270"/>
      <c r="H210" s="271"/>
      <c r="I210" s="271"/>
      <c r="J210" s="271"/>
      <c r="K210" s="271"/>
      <c r="L210" s="271"/>
      <c r="M210" s="271"/>
      <c r="N210" s="270"/>
      <c r="O210" s="270"/>
      <c r="P210" s="272" t="str">
        <f t="shared" si="76"/>
        <v/>
      </c>
      <c r="Q210" s="267"/>
      <c r="R210" s="267"/>
      <c r="S210" s="267"/>
      <c r="T210" s="267"/>
      <c r="U210" s="267"/>
      <c r="V210" s="267" t="str">
        <f t="shared" si="71"/>
        <v/>
      </c>
      <c r="W210" s="267"/>
      <c r="X210" s="267"/>
      <c r="Y210" s="267"/>
      <c r="Z210" s="267"/>
      <c r="AA210" s="267" t="str">
        <f t="shared" si="77"/>
        <v/>
      </c>
      <c r="AB210" s="267"/>
      <c r="AC210" s="267"/>
      <c r="AD210" s="267"/>
      <c r="AE210" s="267"/>
      <c r="AF210" s="267"/>
      <c r="AG210" s="269"/>
      <c r="AH210" s="270"/>
      <c r="AI210" s="270"/>
      <c r="AJ210" s="270"/>
      <c r="AK210" s="270"/>
      <c r="AL210" s="273"/>
      <c r="AM210" s="11"/>
      <c r="AN210" s="175" t="str">
        <f t="shared" si="78"/>
        <v/>
      </c>
      <c r="AO210" s="176"/>
      <c r="AP210" s="267" t="str">
        <f t="shared" si="72"/>
        <v/>
      </c>
      <c r="AQ210" s="267"/>
      <c r="AR210" s="267"/>
      <c r="AS210" s="267"/>
      <c r="AT210" s="267"/>
      <c r="AU210" s="267"/>
      <c r="AV210" s="265" t="str">
        <f t="shared" si="79"/>
        <v/>
      </c>
      <c r="AW210" s="266"/>
      <c r="AX210" s="267" t="str">
        <f t="shared" si="73"/>
        <v/>
      </c>
      <c r="AY210" s="267"/>
      <c r="AZ210" s="267"/>
      <c r="BA210" s="267"/>
      <c r="BB210" s="267"/>
      <c r="BC210" s="268"/>
      <c r="BD210" s="11"/>
      <c r="BF210" s="7" t="str">
        <f t="shared" si="74"/>
        <v/>
      </c>
      <c r="BJ210" s="45" t="str">
        <f t="shared" ca="1" si="75"/>
        <v>20/09/2021 08:00</v>
      </c>
      <c r="BK210" s="44" t="str">
        <f>IF($F210="", "", IFERROR(INDEX('Currency Market'!$BE$10:$BL$178, MATCH($BJ210, 'Currency Market'!$BB$10:$BB$178, 0), MATCH($F210, 'Currency Market'!$BE$9:$BL$9, 0)), ""))</f>
        <v/>
      </c>
      <c r="BL210" s="43" t="str">
        <f>IF($F210="", "", IFERROR(INDEX('Currency Market'!$BE$10:$BL$178, MATCH($BJ210, 'Currency Market'!$BB$10:$BB$178, 0), MATCH($N210, 'Currency Market'!$BE$9:$BL$9, 0)), ""))</f>
        <v/>
      </c>
      <c r="BN210" s="68" t="str">
        <f t="shared" si="80"/>
        <v/>
      </c>
      <c r="BO210" s="57" t="str">
        <f t="shared" si="69"/>
        <v/>
      </c>
      <c r="BP210" s="58" t="str">
        <f t="shared" si="69"/>
        <v/>
      </c>
      <c r="BQ210" s="58" t="str">
        <f t="shared" si="69"/>
        <v/>
      </c>
      <c r="BR210" s="58" t="str">
        <f t="shared" si="69"/>
        <v/>
      </c>
      <c r="BS210" s="58" t="str">
        <f t="shared" si="69"/>
        <v/>
      </c>
      <c r="BT210" s="58" t="str">
        <f t="shared" si="69"/>
        <v/>
      </c>
      <c r="BU210" s="58" t="str">
        <f t="shared" si="69"/>
        <v/>
      </c>
      <c r="BV210" s="59" t="str">
        <f t="shared" si="69"/>
        <v/>
      </c>
      <c r="BX210" s="7" t="str">
        <f ca="1">IFERROR(INDEX('Currency Market'!$BX$10:$BX$178, MATCH($BJ210, 'Currency Market'!$BB$10:$BB$178, 0)), "")</f>
        <v/>
      </c>
      <c r="BZ210" s="65" t="str">
        <f t="shared" si="81"/>
        <v/>
      </c>
    </row>
    <row r="211" spans="1:78" x14ac:dyDescent="0.55000000000000004">
      <c r="A211" s="11"/>
      <c r="B211" s="175" t="str">
        <f t="shared" si="70"/>
        <v/>
      </c>
      <c r="C211" s="176"/>
      <c r="D211" s="176"/>
      <c r="E211" s="176"/>
      <c r="F211" s="269"/>
      <c r="G211" s="270"/>
      <c r="H211" s="271"/>
      <c r="I211" s="271"/>
      <c r="J211" s="271"/>
      <c r="K211" s="271"/>
      <c r="L211" s="271"/>
      <c r="M211" s="271"/>
      <c r="N211" s="270"/>
      <c r="O211" s="270"/>
      <c r="P211" s="272" t="str">
        <f t="shared" si="76"/>
        <v/>
      </c>
      <c r="Q211" s="267"/>
      <c r="R211" s="267"/>
      <c r="S211" s="267"/>
      <c r="T211" s="267"/>
      <c r="U211" s="267"/>
      <c r="V211" s="267" t="str">
        <f t="shared" si="71"/>
        <v/>
      </c>
      <c r="W211" s="267"/>
      <c r="X211" s="267"/>
      <c r="Y211" s="267"/>
      <c r="Z211" s="267"/>
      <c r="AA211" s="267" t="str">
        <f t="shared" si="77"/>
        <v/>
      </c>
      <c r="AB211" s="267"/>
      <c r="AC211" s="267"/>
      <c r="AD211" s="267"/>
      <c r="AE211" s="267"/>
      <c r="AF211" s="267"/>
      <c r="AG211" s="269"/>
      <c r="AH211" s="270"/>
      <c r="AI211" s="270"/>
      <c r="AJ211" s="270"/>
      <c r="AK211" s="270"/>
      <c r="AL211" s="273"/>
      <c r="AM211" s="11"/>
      <c r="AN211" s="175" t="str">
        <f t="shared" si="78"/>
        <v/>
      </c>
      <c r="AO211" s="176"/>
      <c r="AP211" s="267" t="str">
        <f t="shared" si="72"/>
        <v/>
      </c>
      <c r="AQ211" s="267"/>
      <c r="AR211" s="267"/>
      <c r="AS211" s="267"/>
      <c r="AT211" s="267"/>
      <c r="AU211" s="267"/>
      <c r="AV211" s="265" t="str">
        <f t="shared" si="79"/>
        <v/>
      </c>
      <c r="AW211" s="266"/>
      <c r="AX211" s="267" t="str">
        <f t="shared" si="73"/>
        <v/>
      </c>
      <c r="AY211" s="267"/>
      <c r="AZ211" s="267"/>
      <c r="BA211" s="267"/>
      <c r="BB211" s="267"/>
      <c r="BC211" s="268"/>
      <c r="BD211" s="11"/>
      <c r="BF211" s="7" t="str">
        <f t="shared" si="74"/>
        <v/>
      </c>
      <c r="BJ211" s="45" t="str">
        <f t="shared" ca="1" si="75"/>
        <v>20/09/2021 08:00</v>
      </c>
      <c r="BK211" s="44" t="str">
        <f>IF($F211="", "", IFERROR(INDEX('Currency Market'!$BE$10:$BL$178, MATCH($BJ211, 'Currency Market'!$BB$10:$BB$178, 0), MATCH($F211, 'Currency Market'!$BE$9:$BL$9, 0)), ""))</f>
        <v/>
      </c>
      <c r="BL211" s="43" t="str">
        <f>IF($F211="", "", IFERROR(INDEX('Currency Market'!$BE$10:$BL$178, MATCH($BJ211, 'Currency Market'!$BB$10:$BB$178, 0), MATCH($N211, 'Currency Market'!$BE$9:$BL$9, 0)), ""))</f>
        <v/>
      </c>
      <c r="BN211" s="68" t="str">
        <f t="shared" si="80"/>
        <v/>
      </c>
      <c r="BO211" s="57" t="str">
        <f t="shared" si="69"/>
        <v/>
      </c>
      <c r="BP211" s="58" t="str">
        <f t="shared" si="69"/>
        <v/>
      </c>
      <c r="BQ211" s="58" t="str">
        <f t="shared" si="69"/>
        <v/>
      </c>
      <c r="BR211" s="58" t="str">
        <f t="shared" si="69"/>
        <v/>
      </c>
      <c r="BS211" s="58" t="str">
        <f t="shared" si="69"/>
        <v/>
      </c>
      <c r="BT211" s="58" t="str">
        <f t="shared" si="69"/>
        <v/>
      </c>
      <c r="BU211" s="58" t="str">
        <f t="shared" si="69"/>
        <v/>
      </c>
      <c r="BV211" s="59" t="str">
        <f t="shared" si="69"/>
        <v/>
      </c>
      <c r="BX211" s="7" t="str">
        <f ca="1">IFERROR(INDEX('Currency Market'!$BX$10:$BX$178, MATCH($BJ211, 'Currency Market'!$BB$10:$BB$178, 0)), "")</f>
        <v/>
      </c>
      <c r="BZ211" s="65" t="str">
        <f t="shared" si="81"/>
        <v/>
      </c>
    </row>
    <row r="212" spans="1:78" x14ac:dyDescent="0.55000000000000004">
      <c r="A212" s="11"/>
      <c r="B212" s="175" t="str">
        <f t="shared" si="70"/>
        <v/>
      </c>
      <c r="C212" s="176"/>
      <c r="D212" s="176"/>
      <c r="E212" s="176"/>
      <c r="F212" s="269"/>
      <c r="G212" s="270"/>
      <c r="H212" s="271"/>
      <c r="I212" s="271"/>
      <c r="J212" s="271"/>
      <c r="K212" s="271"/>
      <c r="L212" s="271"/>
      <c r="M212" s="271"/>
      <c r="N212" s="270"/>
      <c r="O212" s="270"/>
      <c r="P212" s="272" t="str">
        <f t="shared" si="76"/>
        <v/>
      </c>
      <c r="Q212" s="267"/>
      <c r="R212" s="267"/>
      <c r="S212" s="267"/>
      <c r="T212" s="267"/>
      <c r="U212" s="267"/>
      <c r="V212" s="267" t="str">
        <f t="shared" si="71"/>
        <v/>
      </c>
      <c r="W212" s="267"/>
      <c r="X212" s="267"/>
      <c r="Y212" s="267"/>
      <c r="Z212" s="267"/>
      <c r="AA212" s="267" t="str">
        <f t="shared" si="77"/>
        <v/>
      </c>
      <c r="AB212" s="267"/>
      <c r="AC212" s="267"/>
      <c r="AD212" s="267"/>
      <c r="AE212" s="267"/>
      <c r="AF212" s="267"/>
      <c r="AG212" s="269"/>
      <c r="AH212" s="270"/>
      <c r="AI212" s="270"/>
      <c r="AJ212" s="270"/>
      <c r="AK212" s="270"/>
      <c r="AL212" s="273"/>
      <c r="AM212" s="11"/>
      <c r="AN212" s="175" t="str">
        <f t="shared" si="78"/>
        <v/>
      </c>
      <c r="AO212" s="176"/>
      <c r="AP212" s="267" t="str">
        <f t="shared" si="72"/>
        <v/>
      </c>
      <c r="AQ212" s="267"/>
      <c r="AR212" s="267"/>
      <c r="AS212" s="267"/>
      <c r="AT212" s="267"/>
      <c r="AU212" s="267"/>
      <c r="AV212" s="265" t="str">
        <f t="shared" si="79"/>
        <v/>
      </c>
      <c r="AW212" s="266"/>
      <c r="AX212" s="267" t="str">
        <f t="shared" si="73"/>
        <v/>
      </c>
      <c r="AY212" s="267"/>
      <c r="AZ212" s="267"/>
      <c r="BA212" s="267"/>
      <c r="BB212" s="267"/>
      <c r="BC212" s="268"/>
      <c r="BD212" s="11"/>
      <c r="BF212" s="7" t="str">
        <f t="shared" si="74"/>
        <v/>
      </c>
      <c r="BJ212" s="45" t="str">
        <f t="shared" ca="1" si="75"/>
        <v>20/09/2021 08:00</v>
      </c>
      <c r="BK212" s="44" t="str">
        <f>IF($F212="", "", IFERROR(INDEX('Currency Market'!$BE$10:$BL$178, MATCH($BJ212, 'Currency Market'!$BB$10:$BB$178, 0), MATCH($F212, 'Currency Market'!$BE$9:$BL$9, 0)), ""))</f>
        <v/>
      </c>
      <c r="BL212" s="43" t="str">
        <f>IF($F212="", "", IFERROR(INDEX('Currency Market'!$BE$10:$BL$178, MATCH($BJ212, 'Currency Market'!$BB$10:$BB$178, 0), MATCH($N212, 'Currency Market'!$BE$9:$BL$9, 0)), ""))</f>
        <v/>
      </c>
      <c r="BN212" s="68" t="str">
        <f t="shared" si="80"/>
        <v/>
      </c>
      <c r="BO212" s="57" t="str">
        <f t="shared" si="69"/>
        <v/>
      </c>
      <c r="BP212" s="58" t="str">
        <f t="shared" si="69"/>
        <v/>
      </c>
      <c r="BQ212" s="58" t="str">
        <f t="shared" si="69"/>
        <v/>
      </c>
      <c r="BR212" s="58" t="str">
        <f t="shared" si="69"/>
        <v/>
      </c>
      <c r="BS212" s="58" t="str">
        <f t="shared" si="69"/>
        <v/>
      </c>
      <c r="BT212" s="58" t="str">
        <f t="shared" si="69"/>
        <v/>
      </c>
      <c r="BU212" s="58" t="str">
        <f t="shared" si="69"/>
        <v/>
      </c>
      <c r="BV212" s="59" t="str">
        <f t="shared" si="69"/>
        <v/>
      </c>
      <c r="BX212" s="7" t="str">
        <f ca="1">IFERROR(INDEX('Currency Market'!$BX$10:$BX$178, MATCH($BJ212, 'Currency Market'!$BB$10:$BB$178, 0)), "")</f>
        <v/>
      </c>
      <c r="BZ212" s="65" t="str">
        <f t="shared" si="81"/>
        <v/>
      </c>
    </row>
    <row r="213" spans="1:78" x14ac:dyDescent="0.55000000000000004">
      <c r="A213" s="11"/>
      <c r="B213" s="175" t="str">
        <f t="shared" si="70"/>
        <v/>
      </c>
      <c r="C213" s="176"/>
      <c r="D213" s="176"/>
      <c r="E213" s="176"/>
      <c r="F213" s="269"/>
      <c r="G213" s="270"/>
      <c r="H213" s="271"/>
      <c r="I213" s="271"/>
      <c r="J213" s="271"/>
      <c r="K213" s="271"/>
      <c r="L213" s="271"/>
      <c r="M213" s="271"/>
      <c r="N213" s="270"/>
      <c r="O213" s="270"/>
      <c r="P213" s="272" t="str">
        <f t="shared" si="76"/>
        <v/>
      </c>
      <c r="Q213" s="267"/>
      <c r="R213" s="267"/>
      <c r="S213" s="267"/>
      <c r="T213" s="267"/>
      <c r="U213" s="267"/>
      <c r="V213" s="267" t="str">
        <f t="shared" si="71"/>
        <v/>
      </c>
      <c r="W213" s="267"/>
      <c r="X213" s="267"/>
      <c r="Y213" s="267"/>
      <c r="Z213" s="267"/>
      <c r="AA213" s="267" t="str">
        <f t="shared" si="77"/>
        <v/>
      </c>
      <c r="AB213" s="267"/>
      <c r="AC213" s="267"/>
      <c r="AD213" s="267"/>
      <c r="AE213" s="267"/>
      <c r="AF213" s="267"/>
      <c r="AG213" s="269"/>
      <c r="AH213" s="270"/>
      <c r="AI213" s="270"/>
      <c r="AJ213" s="270"/>
      <c r="AK213" s="270"/>
      <c r="AL213" s="273"/>
      <c r="AM213" s="11"/>
      <c r="AN213" s="175" t="str">
        <f t="shared" si="78"/>
        <v/>
      </c>
      <c r="AO213" s="176"/>
      <c r="AP213" s="267" t="str">
        <f t="shared" si="72"/>
        <v/>
      </c>
      <c r="AQ213" s="267"/>
      <c r="AR213" s="267"/>
      <c r="AS213" s="267"/>
      <c r="AT213" s="267"/>
      <c r="AU213" s="267"/>
      <c r="AV213" s="265" t="str">
        <f t="shared" si="79"/>
        <v/>
      </c>
      <c r="AW213" s="266"/>
      <c r="AX213" s="267" t="str">
        <f t="shared" si="73"/>
        <v/>
      </c>
      <c r="AY213" s="267"/>
      <c r="AZ213" s="267"/>
      <c r="BA213" s="267"/>
      <c r="BB213" s="267"/>
      <c r="BC213" s="268"/>
      <c r="BD213" s="11"/>
      <c r="BF213" s="7" t="str">
        <f t="shared" si="74"/>
        <v/>
      </c>
      <c r="BJ213" s="45" t="str">
        <f t="shared" ca="1" si="75"/>
        <v>20/09/2021 08:00</v>
      </c>
      <c r="BK213" s="44" t="str">
        <f>IF($F213="", "", IFERROR(INDEX('Currency Market'!$BE$10:$BL$178, MATCH($BJ213, 'Currency Market'!$BB$10:$BB$178, 0), MATCH($F213, 'Currency Market'!$BE$9:$BL$9, 0)), ""))</f>
        <v/>
      </c>
      <c r="BL213" s="43" t="str">
        <f>IF($F213="", "", IFERROR(INDEX('Currency Market'!$BE$10:$BL$178, MATCH($BJ213, 'Currency Market'!$BB$10:$BB$178, 0), MATCH($N213, 'Currency Market'!$BE$9:$BL$9, 0)), ""))</f>
        <v/>
      </c>
      <c r="BN213" s="68" t="str">
        <f t="shared" si="80"/>
        <v/>
      </c>
      <c r="BO213" s="57" t="str">
        <f t="shared" ref="BO213:BV222" si="82">IF($B213=$BF$4, IF($F213=BO$2, $H213*-1, IF($N213=BO$2, $AA213, "")), "")</f>
        <v/>
      </c>
      <c r="BP213" s="58" t="str">
        <f t="shared" si="82"/>
        <v/>
      </c>
      <c r="BQ213" s="58" t="str">
        <f t="shared" si="82"/>
        <v/>
      </c>
      <c r="BR213" s="58" t="str">
        <f t="shared" si="82"/>
        <v/>
      </c>
      <c r="BS213" s="58" t="str">
        <f t="shared" si="82"/>
        <v/>
      </c>
      <c r="BT213" s="58" t="str">
        <f t="shared" si="82"/>
        <v/>
      </c>
      <c r="BU213" s="58" t="str">
        <f t="shared" si="82"/>
        <v/>
      </c>
      <c r="BV213" s="59" t="str">
        <f t="shared" si="82"/>
        <v/>
      </c>
      <c r="BX213" s="7" t="str">
        <f ca="1">IFERROR(INDEX('Currency Market'!$BX$10:$BX$178, MATCH($BJ213, 'Currency Market'!$BB$10:$BB$178, 0)), "")</f>
        <v/>
      </c>
      <c r="BZ213" s="65" t="str">
        <f t="shared" si="81"/>
        <v/>
      </c>
    </row>
    <row r="214" spans="1:78" x14ac:dyDescent="0.55000000000000004">
      <c r="A214" s="11"/>
      <c r="B214" s="175" t="str">
        <f t="shared" si="70"/>
        <v/>
      </c>
      <c r="C214" s="176"/>
      <c r="D214" s="176"/>
      <c r="E214" s="176"/>
      <c r="F214" s="269"/>
      <c r="G214" s="270"/>
      <c r="H214" s="271"/>
      <c r="I214" s="271"/>
      <c r="J214" s="271"/>
      <c r="K214" s="271"/>
      <c r="L214" s="271"/>
      <c r="M214" s="271"/>
      <c r="N214" s="270"/>
      <c r="O214" s="270"/>
      <c r="P214" s="272" t="str">
        <f t="shared" si="76"/>
        <v/>
      </c>
      <c r="Q214" s="267"/>
      <c r="R214" s="267"/>
      <c r="S214" s="267"/>
      <c r="T214" s="267"/>
      <c r="U214" s="267"/>
      <c r="V214" s="267" t="str">
        <f t="shared" si="71"/>
        <v/>
      </c>
      <c r="W214" s="267"/>
      <c r="X214" s="267"/>
      <c r="Y214" s="267"/>
      <c r="Z214" s="267"/>
      <c r="AA214" s="267" t="str">
        <f t="shared" si="77"/>
        <v/>
      </c>
      <c r="AB214" s="267"/>
      <c r="AC214" s="267"/>
      <c r="AD214" s="267"/>
      <c r="AE214" s="267"/>
      <c r="AF214" s="267"/>
      <c r="AG214" s="269"/>
      <c r="AH214" s="270"/>
      <c r="AI214" s="270"/>
      <c r="AJ214" s="270"/>
      <c r="AK214" s="270"/>
      <c r="AL214" s="273"/>
      <c r="AM214" s="11"/>
      <c r="AN214" s="175" t="str">
        <f t="shared" si="78"/>
        <v/>
      </c>
      <c r="AO214" s="176"/>
      <c r="AP214" s="267" t="str">
        <f t="shared" si="72"/>
        <v/>
      </c>
      <c r="AQ214" s="267"/>
      <c r="AR214" s="267"/>
      <c r="AS214" s="267"/>
      <c r="AT214" s="267"/>
      <c r="AU214" s="267"/>
      <c r="AV214" s="265" t="str">
        <f t="shared" si="79"/>
        <v/>
      </c>
      <c r="AW214" s="266"/>
      <c r="AX214" s="267" t="str">
        <f t="shared" si="73"/>
        <v/>
      </c>
      <c r="AY214" s="267"/>
      <c r="AZ214" s="267"/>
      <c r="BA214" s="267"/>
      <c r="BB214" s="267"/>
      <c r="BC214" s="268"/>
      <c r="BD214" s="11"/>
      <c r="BF214" s="7" t="str">
        <f t="shared" si="74"/>
        <v/>
      </c>
      <c r="BJ214" s="45" t="str">
        <f t="shared" ca="1" si="75"/>
        <v>20/09/2021 08:00</v>
      </c>
      <c r="BK214" s="44" t="str">
        <f>IF($F214="", "", IFERROR(INDEX('Currency Market'!$BE$10:$BL$178, MATCH($BJ214, 'Currency Market'!$BB$10:$BB$178, 0), MATCH($F214, 'Currency Market'!$BE$9:$BL$9, 0)), ""))</f>
        <v/>
      </c>
      <c r="BL214" s="43" t="str">
        <f>IF($F214="", "", IFERROR(INDEX('Currency Market'!$BE$10:$BL$178, MATCH($BJ214, 'Currency Market'!$BB$10:$BB$178, 0), MATCH($N214, 'Currency Market'!$BE$9:$BL$9, 0)), ""))</f>
        <v/>
      </c>
      <c r="BN214" s="68" t="str">
        <f t="shared" si="80"/>
        <v/>
      </c>
      <c r="BO214" s="57" t="str">
        <f t="shared" si="82"/>
        <v/>
      </c>
      <c r="BP214" s="58" t="str">
        <f t="shared" si="82"/>
        <v/>
      </c>
      <c r="BQ214" s="58" t="str">
        <f t="shared" si="82"/>
        <v/>
      </c>
      <c r="BR214" s="58" t="str">
        <f t="shared" si="82"/>
        <v/>
      </c>
      <c r="BS214" s="58" t="str">
        <f t="shared" si="82"/>
        <v/>
      </c>
      <c r="BT214" s="58" t="str">
        <f t="shared" si="82"/>
        <v/>
      </c>
      <c r="BU214" s="58" t="str">
        <f t="shared" si="82"/>
        <v/>
      </c>
      <c r="BV214" s="59" t="str">
        <f t="shared" si="82"/>
        <v/>
      </c>
      <c r="BX214" s="7" t="str">
        <f ca="1">IFERROR(INDEX('Currency Market'!$BX$10:$BX$178, MATCH($BJ214, 'Currency Market'!$BB$10:$BB$178, 0)), "")</f>
        <v/>
      </c>
      <c r="BZ214" s="65" t="str">
        <f t="shared" si="81"/>
        <v/>
      </c>
    </row>
    <row r="215" spans="1:78" x14ac:dyDescent="0.55000000000000004">
      <c r="A215" s="11"/>
      <c r="B215" s="175" t="str">
        <f t="shared" si="70"/>
        <v/>
      </c>
      <c r="C215" s="176"/>
      <c r="D215" s="176"/>
      <c r="E215" s="176"/>
      <c r="F215" s="269"/>
      <c r="G215" s="270"/>
      <c r="H215" s="271"/>
      <c r="I215" s="271"/>
      <c r="J215" s="271"/>
      <c r="K215" s="271"/>
      <c r="L215" s="271"/>
      <c r="M215" s="271"/>
      <c r="N215" s="270"/>
      <c r="O215" s="270"/>
      <c r="P215" s="272" t="str">
        <f t="shared" si="76"/>
        <v/>
      </c>
      <c r="Q215" s="267"/>
      <c r="R215" s="267"/>
      <c r="S215" s="267"/>
      <c r="T215" s="267"/>
      <c r="U215" s="267"/>
      <c r="V215" s="267" t="str">
        <f t="shared" si="71"/>
        <v/>
      </c>
      <c r="W215" s="267"/>
      <c r="X215" s="267"/>
      <c r="Y215" s="267"/>
      <c r="Z215" s="267"/>
      <c r="AA215" s="267" t="str">
        <f t="shared" si="77"/>
        <v/>
      </c>
      <c r="AB215" s="267"/>
      <c r="AC215" s="267"/>
      <c r="AD215" s="267"/>
      <c r="AE215" s="267"/>
      <c r="AF215" s="267"/>
      <c r="AG215" s="269"/>
      <c r="AH215" s="270"/>
      <c r="AI215" s="270"/>
      <c r="AJ215" s="270"/>
      <c r="AK215" s="270"/>
      <c r="AL215" s="273"/>
      <c r="AM215" s="11"/>
      <c r="AN215" s="175" t="str">
        <f t="shared" si="78"/>
        <v/>
      </c>
      <c r="AO215" s="176"/>
      <c r="AP215" s="267" t="str">
        <f t="shared" si="72"/>
        <v/>
      </c>
      <c r="AQ215" s="267"/>
      <c r="AR215" s="267"/>
      <c r="AS215" s="267"/>
      <c r="AT215" s="267"/>
      <c r="AU215" s="267"/>
      <c r="AV215" s="265" t="str">
        <f t="shared" si="79"/>
        <v/>
      </c>
      <c r="AW215" s="266"/>
      <c r="AX215" s="267" t="str">
        <f t="shared" si="73"/>
        <v/>
      </c>
      <c r="AY215" s="267"/>
      <c r="AZ215" s="267"/>
      <c r="BA215" s="267"/>
      <c r="BB215" s="267"/>
      <c r="BC215" s="268"/>
      <c r="BD215" s="11"/>
      <c r="BF215" s="7" t="str">
        <f t="shared" si="74"/>
        <v/>
      </c>
      <c r="BJ215" s="45" t="str">
        <f t="shared" ca="1" si="75"/>
        <v>20/09/2021 08:00</v>
      </c>
      <c r="BK215" s="44" t="str">
        <f>IF($F215="", "", IFERROR(INDEX('Currency Market'!$BE$10:$BL$178, MATCH($BJ215, 'Currency Market'!$BB$10:$BB$178, 0), MATCH($F215, 'Currency Market'!$BE$9:$BL$9, 0)), ""))</f>
        <v/>
      </c>
      <c r="BL215" s="43" t="str">
        <f>IF($F215="", "", IFERROR(INDEX('Currency Market'!$BE$10:$BL$178, MATCH($BJ215, 'Currency Market'!$BB$10:$BB$178, 0), MATCH($N215, 'Currency Market'!$BE$9:$BL$9, 0)), ""))</f>
        <v/>
      </c>
      <c r="BN215" s="68" t="str">
        <f t="shared" si="80"/>
        <v/>
      </c>
      <c r="BO215" s="57" t="str">
        <f t="shared" si="82"/>
        <v/>
      </c>
      <c r="BP215" s="58" t="str">
        <f t="shared" si="82"/>
        <v/>
      </c>
      <c r="BQ215" s="58" t="str">
        <f t="shared" si="82"/>
        <v/>
      </c>
      <c r="BR215" s="58" t="str">
        <f t="shared" si="82"/>
        <v/>
      </c>
      <c r="BS215" s="58" t="str">
        <f t="shared" si="82"/>
        <v/>
      </c>
      <c r="BT215" s="58" t="str">
        <f t="shared" si="82"/>
        <v/>
      </c>
      <c r="BU215" s="58" t="str">
        <f t="shared" si="82"/>
        <v/>
      </c>
      <c r="BV215" s="59" t="str">
        <f t="shared" si="82"/>
        <v/>
      </c>
      <c r="BX215" s="7" t="str">
        <f ca="1">IFERROR(INDEX('Currency Market'!$BX$10:$BX$178, MATCH($BJ215, 'Currency Market'!$BB$10:$BB$178, 0)), "")</f>
        <v/>
      </c>
      <c r="BZ215" s="65" t="str">
        <f t="shared" si="81"/>
        <v/>
      </c>
    </row>
    <row r="216" spans="1:78" x14ac:dyDescent="0.55000000000000004">
      <c r="A216" s="11"/>
      <c r="B216" s="175" t="str">
        <f t="shared" si="70"/>
        <v/>
      </c>
      <c r="C216" s="176"/>
      <c r="D216" s="176"/>
      <c r="E216" s="176"/>
      <c r="F216" s="269"/>
      <c r="G216" s="270"/>
      <c r="H216" s="271"/>
      <c r="I216" s="271"/>
      <c r="J216" s="271"/>
      <c r="K216" s="271"/>
      <c r="L216" s="271"/>
      <c r="M216" s="271"/>
      <c r="N216" s="270"/>
      <c r="O216" s="270"/>
      <c r="P216" s="272" t="str">
        <f t="shared" si="76"/>
        <v/>
      </c>
      <c r="Q216" s="267"/>
      <c r="R216" s="267"/>
      <c r="S216" s="267"/>
      <c r="T216" s="267"/>
      <c r="U216" s="267"/>
      <c r="V216" s="267" t="str">
        <f t="shared" si="71"/>
        <v/>
      </c>
      <c r="W216" s="267"/>
      <c r="X216" s="267"/>
      <c r="Y216" s="267"/>
      <c r="Z216" s="267"/>
      <c r="AA216" s="267" t="str">
        <f t="shared" si="77"/>
        <v/>
      </c>
      <c r="AB216" s="267"/>
      <c r="AC216" s="267"/>
      <c r="AD216" s="267"/>
      <c r="AE216" s="267"/>
      <c r="AF216" s="267"/>
      <c r="AG216" s="269"/>
      <c r="AH216" s="270"/>
      <c r="AI216" s="270"/>
      <c r="AJ216" s="270"/>
      <c r="AK216" s="270"/>
      <c r="AL216" s="273"/>
      <c r="AM216" s="11"/>
      <c r="AN216" s="175" t="str">
        <f t="shared" si="78"/>
        <v/>
      </c>
      <c r="AO216" s="176"/>
      <c r="AP216" s="267" t="str">
        <f t="shared" si="72"/>
        <v/>
      </c>
      <c r="AQ216" s="267"/>
      <c r="AR216" s="267"/>
      <c r="AS216" s="267"/>
      <c r="AT216" s="267"/>
      <c r="AU216" s="267"/>
      <c r="AV216" s="265" t="str">
        <f t="shared" si="79"/>
        <v/>
      </c>
      <c r="AW216" s="266"/>
      <c r="AX216" s="267" t="str">
        <f t="shared" si="73"/>
        <v/>
      </c>
      <c r="AY216" s="267"/>
      <c r="AZ216" s="267"/>
      <c r="BA216" s="267"/>
      <c r="BB216" s="267"/>
      <c r="BC216" s="268"/>
      <c r="BD216" s="11"/>
      <c r="BF216" s="7" t="str">
        <f t="shared" si="74"/>
        <v/>
      </c>
      <c r="BJ216" s="45" t="str">
        <f t="shared" ca="1" si="75"/>
        <v>20/09/2021 08:00</v>
      </c>
      <c r="BK216" s="44" t="str">
        <f>IF($F216="", "", IFERROR(INDEX('Currency Market'!$BE$10:$BL$178, MATCH($BJ216, 'Currency Market'!$BB$10:$BB$178, 0), MATCH($F216, 'Currency Market'!$BE$9:$BL$9, 0)), ""))</f>
        <v/>
      </c>
      <c r="BL216" s="43" t="str">
        <f>IF($F216="", "", IFERROR(INDEX('Currency Market'!$BE$10:$BL$178, MATCH($BJ216, 'Currency Market'!$BB$10:$BB$178, 0), MATCH($N216, 'Currency Market'!$BE$9:$BL$9, 0)), ""))</f>
        <v/>
      </c>
      <c r="BN216" s="68" t="str">
        <f t="shared" si="80"/>
        <v/>
      </c>
      <c r="BO216" s="57" t="str">
        <f t="shared" si="82"/>
        <v/>
      </c>
      <c r="BP216" s="58" t="str">
        <f t="shared" si="82"/>
        <v/>
      </c>
      <c r="BQ216" s="58" t="str">
        <f t="shared" si="82"/>
        <v/>
      </c>
      <c r="BR216" s="58" t="str">
        <f t="shared" si="82"/>
        <v/>
      </c>
      <c r="BS216" s="58" t="str">
        <f t="shared" si="82"/>
        <v/>
      </c>
      <c r="BT216" s="58" t="str">
        <f t="shared" si="82"/>
        <v/>
      </c>
      <c r="BU216" s="58" t="str">
        <f t="shared" si="82"/>
        <v/>
      </c>
      <c r="BV216" s="59" t="str">
        <f t="shared" si="82"/>
        <v/>
      </c>
      <c r="BX216" s="7" t="str">
        <f ca="1">IFERROR(INDEX('Currency Market'!$BX$10:$BX$178, MATCH($BJ216, 'Currency Market'!$BB$10:$BB$178, 0)), "")</f>
        <v/>
      </c>
      <c r="BZ216" s="65" t="str">
        <f t="shared" si="81"/>
        <v/>
      </c>
    </row>
    <row r="217" spans="1:78" x14ac:dyDescent="0.55000000000000004">
      <c r="A217" s="11"/>
      <c r="B217" s="175" t="str">
        <f t="shared" si="70"/>
        <v/>
      </c>
      <c r="C217" s="176"/>
      <c r="D217" s="176"/>
      <c r="E217" s="176"/>
      <c r="F217" s="269"/>
      <c r="G217" s="270"/>
      <c r="H217" s="271"/>
      <c r="I217" s="271"/>
      <c r="J217" s="271"/>
      <c r="K217" s="271"/>
      <c r="L217" s="271"/>
      <c r="M217" s="271"/>
      <c r="N217" s="270"/>
      <c r="O217" s="270"/>
      <c r="P217" s="272" t="str">
        <f t="shared" si="76"/>
        <v/>
      </c>
      <c r="Q217" s="267"/>
      <c r="R217" s="267"/>
      <c r="S217" s="267"/>
      <c r="T217" s="267"/>
      <c r="U217" s="267"/>
      <c r="V217" s="267" t="str">
        <f t="shared" si="71"/>
        <v/>
      </c>
      <c r="W217" s="267"/>
      <c r="X217" s="267"/>
      <c r="Y217" s="267"/>
      <c r="Z217" s="267"/>
      <c r="AA217" s="267" t="str">
        <f t="shared" si="77"/>
        <v/>
      </c>
      <c r="AB217" s="267"/>
      <c r="AC217" s="267"/>
      <c r="AD217" s="267"/>
      <c r="AE217" s="267"/>
      <c r="AF217" s="267"/>
      <c r="AG217" s="269"/>
      <c r="AH217" s="270"/>
      <c r="AI217" s="270"/>
      <c r="AJ217" s="270"/>
      <c r="AK217" s="270"/>
      <c r="AL217" s="273"/>
      <c r="AM217" s="11"/>
      <c r="AN217" s="175" t="str">
        <f t="shared" si="78"/>
        <v/>
      </c>
      <c r="AO217" s="176"/>
      <c r="AP217" s="267" t="str">
        <f t="shared" si="72"/>
        <v/>
      </c>
      <c r="AQ217" s="267"/>
      <c r="AR217" s="267"/>
      <c r="AS217" s="267"/>
      <c r="AT217" s="267"/>
      <c r="AU217" s="267"/>
      <c r="AV217" s="265" t="str">
        <f t="shared" si="79"/>
        <v/>
      </c>
      <c r="AW217" s="266"/>
      <c r="AX217" s="267" t="str">
        <f t="shared" si="73"/>
        <v/>
      </c>
      <c r="AY217" s="267"/>
      <c r="AZ217" s="267"/>
      <c r="BA217" s="267"/>
      <c r="BB217" s="267"/>
      <c r="BC217" s="268"/>
      <c r="BD217" s="11"/>
      <c r="BF217" s="7" t="str">
        <f t="shared" si="74"/>
        <v/>
      </c>
      <c r="BJ217" s="45" t="str">
        <f t="shared" ca="1" si="75"/>
        <v>20/09/2021 08:00</v>
      </c>
      <c r="BK217" s="44" t="str">
        <f>IF($F217="", "", IFERROR(INDEX('Currency Market'!$BE$10:$BL$178, MATCH($BJ217, 'Currency Market'!$BB$10:$BB$178, 0), MATCH($F217, 'Currency Market'!$BE$9:$BL$9, 0)), ""))</f>
        <v/>
      </c>
      <c r="BL217" s="43" t="str">
        <f>IF($F217="", "", IFERROR(INDEX('Currency Market'!$BE$10:$BL$178, MATCH($BJ217, 'Currency Market'!$BB$10:$BB$178, 0), MATCH($N217, 'Currency Market'!$BE$9:$BL$9, 0)), ""))</f>
        <v/>
      </c>
      <c r="BN217" s="68" t="str">
        <f t="shared" si="80"/>
        <v/>
      </c>
      <c r="BO217" s="57" t="str">
        <f t="shared" si="82"/>
        <v/>
      </c>
      <c r="BP217" s="58" t="str">
        <f t="shared" si="82"/>
        <v/>
      </c>
      <c r="BQ217" s="58" t="str">
        <f t="shared" si="82"/>
        <v/>
      </c>
      <c r="BR217" s="58" t="str">
        <f t="shared" si="82"/>
        <v/>
      </c>
      <c r="BS217" s="58" t="str">
        <f t="shared" si="82"/>
        <v/>
      </c>
      <c r="BT217" s="58" t="str">
        <f t="shared" si="82"/>
        <v/>
      </c>
      <c r="BU217" s="58" t="str">
        <f t="shared" si="82"/>
        <v/>
      </c>
      <c r="BV217" s="59" t="str">
        <f t="shared" si="82"/>
        <v/>
      </c>
      <c r="BX217" s="7" t="str">
        <f ca="1">IFERROR(INDEX('Currency Market'!$BX$10:$BX$178, MATCH($BJ217, 'Currency Market'!$BB$10:$BB$178, 0)), "")</f>
        <v/>
      </c>
      <c r="BZ217" s="65" t="str">
        <f t="shared" si="81"/>
        <v/>
      </c>
    </row>
    <row r="218" spans="1:78" x14ac:dyDescent="0.55000000000000004">
      <c r="A218" s="11"/>
      <c r="B218" s="175" t="str">
        <f t="shared" si="70"/>
        <v/>
      </c>
      <c r="C218" s="176"/>
      <c r="D218" s="176"/>
      <c r="E218" s="176"/>
      <c r="F218" s="269"/>
      <c r="G218" s="270"/>
      <c r="H218" s="271"/>
      <c r="I218" s="271"/>
      <c r="J218" s="271"/>
      <c r="K218" s="271"/>
      <c r="L218" s="271"/>
      <c r="M218" s="271"/>
      <c r="N218" s="270"/>
      <c r="O218" s="270"/>
      <c r="P218" s="272" t="str">
        <f t="shared" si="76"/>
        <v/>
      </c>
      <c r="Q218" s="267"/>
      <c r="R218" s="267"/>
      <c r="S218" s="267"/>
      <c r="T218" s="267"/>
      <c r="U218" s="267"/>
      <c r="V218" s="267" t="str">
        <f t="shared" si="71"/>
        <v/>
      </c>
      <c r="W218" s="267"/>
      <c r="X218" s="267"/>
      <c r="Y218" s="267"/>
      <c r="Z218" s="267"/>
      <c r="AA218" s="267" t="str">
        <f t="shared" si="77"/>
        <v/>
      </c>
      <c r="AB218" s="267"/>
      <c r="AC218" s="267"/>
      <c r="AD218" s="267"/>
      <c r="AE218" s="267"/>
      <c r="AF218" s="267"/>
      <c r="AG218" s="269"/>
      <c r="AH218" s="270"/>
      <c r="AI218" s="270"/>
      <c r="AJ218" s="270"/>
      <c r="AK218" s="270"/>
      <c r="AL218" s="273"/>
      <c r="AM218" s="11"/>
      <c r="AN218" s="175" t="str">
        <f t="shared" si="78"/>
        <v/>
      </c>
      <c r="AO218" s="176"/>
      <c r="AP218" s="267" t="str">
        <f t="shared" si="72"/>
        <v/>
      </c>
      <c r="AQ218" s="267"/>
      <c r="AR218" s="267"/>
      <c r="AS218" s="267"/>
      <c r="AT218" s="267"/>
      <c r="AU218" s="267"/>
      <c r="AV218" s="265" t="str">
        <f t="shared" si="79"/>
        <v/>
      </c>
      <c r="AW218" s="266"/>
      <c r="AX218" s="267" t="str">
        <f t="shared" si="73"/>
        <v/>
      </c>
      <c r="AY218" s="267"/>
      <c r="AZ218" s="267"/>
      <c r="BA218" s="267"/>
      <c r="BB218" s="267"/>
      <c r="BC218" s="268"/>
      <c r="BD218" s="11"/>
      <c r="BF218" s="7" t="str">
        <f t="shared" si="74"/>
        <v/>
      </c>
      <c r="BJ218" s="45" t="str">
        <f t="shared" ca="1" si="75"/>
        <v>20/09/2021 08:00</v>
      </c>
      <c r="BK218" s="44" t="str">
        <f>IF($F218="", "", IFERROR(INDEX('Currency Market'!$BE$10:$BL$178, MATCH($BJ218, 'Currency Market'!$BB$10:$BB$178, 0), MATCH($F218, 'Currency Market'!$BE$9:$BL$9, 0)), ""))</f>
        <v/>
      </c>
      <c r="BL218" s="43" t="str">
        <f>IF($F218="", "", IFERROR(INDEX('Currency Market'!$BE$10:$BL$178, MATCH($BJ218, 'Currency Market'!$BB$10:$BB$178, 0), MATCH($N218, 'Currency Market'!$BE$9:$BL$9, 0)), ""))</f>
        <v/>
      </c>
      <c r="BN218" s="68" t="str">
        <f t="shared" si="80"/>
        <v/>
      </c>
      <c r="BO218" s="57" t="str">
        <f t="shared" si="82"/>
        <v/>
      </c>
      <c r="BP218" s="58" t="str">
        <f t="shared" si="82"/>
        <v/>
      </c>
      <c r="BQ218" s="58" t="str">
        <f t="shared" si="82"/>
        <v/>
      </c>
      <c r="BR218" s="58" t="str">
        <f t="shared" si="82"/>
        <v/>
      </c>
      <c r="BS218" s="58" t="str">
        <f t="shared" si="82"/>
        <v/>
      </c>
      <c r="BT218" s="58" t="str">
        <f t="shared" si="82"/>
        <v/>
      </c>
      <c r="BU218" s="58" t="str">
        <f t="shared" si="82"/>
        <v/>
      </c>
      <c r="BV218" s="59" t="str">
        <f t="shared" si="82"/>
        <v/>
      </c>
      <c r="BX218" s="7" t="str">
        <f ca="1">IFERROR(INDEX('Currency Market'!$BX$10:$BX$178, MATCH($BJ218, 'Currency Market'!$BB$10:$BB$178, 0)), "")</f>
        <v/>
      </c>
      <c r="BZ218" s="65" t="str">
        <f t="shared" si="81"/>
        <v/>
      </c>
    </row>
    <row r="219" spans="1:78" x14ac:dyDescent="0.55000000000000004">
      <c r="A219" s="11"/>
      <c r="B219" s="175" t="str">
        <f t="shared" si="70"/>
        <v/>
      </c>
      <c r="C219" s="176"/>
      <c r="D219" s="176"/>
      <c r="E219" s="176"/>
      <c r="F219" s="269"/>
      <c r="G219" s="270"/>
      <c r="H219" s="271"/>
      <c r="I219" s="271"/>
      <c r="J219" s="271"/>
      <c r="K219" s="271"/>
      <c r="L219" s="271"/>
      <c r="M219" s="271"/>
      <c r="N219" s="270"/>
      <c r="O219" s="270"/>
      <c r="P219" s="272" t="str">
        <f t="shared" si="76"/>
        <v/>
      </c>
      <c r="Q219" s="267"/>
      <c r="R219" s="267"/>
      <c r="S219" s="267"/>
      <c r="T219" s="267"/>
      <c r="U219" s="267"/>
      <c r="V219" s="267" t="str">
        <f t="shared" si="71"/>
        <v/>
      </c>
      <c r="W219" s="267"/>
      <c r="X219" s="267"/>
      <c r="Y219" s="267"/>
      <c r="Z219" s="267"/>
      <c r="AA219" s="267" t="str">
        <f t="shared" si="77"/>
        <v/>
      </c>
      <c r="AB219" s="267"/>
      <c r="AC219" s="267"/>
      <c r="AD219" s="267"/>
      <c r="AE219" s="267"/>
      <c r="AF219" s="267"/>
      <c r="AG219" s="269"/>
      <c r="AH219" s="270"/>
      <c r="AI219" s="270"/>
      <c r="AJ219" s="270"/>
      <c r="AK219" s="270"/>
      <c r="AL219" s="273"/>
      <c r="AM219" s="11"/>
      <c r="AN219" s="175" t="str">
        <f t="shared" si="78"/>
        <v/>
      </c>
      <c r="AO219" s="176"/>
      <c r="AP219" s="267" t="str">
        <f t="shared" si="72"/>
        <v/>
      </c>
      <c r="AQ219" s="267"/>
      <c r="AR219" s="267"/>
      <c r="AS219" s="267"/>
      <c r="AT219" s="267"/>
      <c r="AU219" s="267"/>
      <c r="AV219" s="265" t="str">
        <f t="shared" si="79"/>
        <v/>
      </c>
      <c r="AW219" s="266"/>
      <c r="AX219" s="267" t="str">
        <f t="shared" si="73"/>
        <v/>
      </c>
      <c r="AY219" s="267"/>
      <c r="AZ219" s="267"/>
      <c r="BA219" s="267"/>
      <c r="BB219" s="267"/>
      <c r="BC219" s="268"/>
      <c r="BD219" s="11"/>
      <c r="BF219" s="7" t="str">
        <f t="shared" si="74"/>
        <v/>
      </c>
      <c r="BJ219" s="45" t="str">
        <f t="shared" ca="1" si="75"/>
        <v>20/09/2021 08:00</v>
      </c>
      <c r="BK219" s="44" t="str">
        <f>IF($F219="", "", IFERROR(INDEX('Currency Market'!$BE$10:$BL$178, MATCH($BJ219, 'Currency Market'!$BB$10:$BB$178, 0), MATCH($F219, 'Currency Market'!$BE$9:$BL$9, 0)), ""))</f>
        <v/>
      </c>
      <c r="BL219" s="43" t="str">
        <f>IF($F219="", "", IFERROR(INDEX('Currency Market'!$BE$10:$BL$178, MATCH($BJ219, 'Currency Market'!$BB$10:$BB$178, 0), MATCH($N219, 'Currency Market'!$BE$9:$BL$9, 0)), ""))</f>
        <v/>
      </c>
      <c r="BN219" s="68" t="str">
        <f t="shared" si="80"/>
        <v/>
      </c>
      <c r="BO219" s="57" t="str">
        <f t="shared" si="82"/>
        <v/>
      </c>
      <c r="BP219" s="58" t="str">
        <f t="shared" si="82"/>
        <v/>
      </c>
      <c r="BQ219" s="58" t="str">
        <f t="shared" si="82"/>
        <v/>
      </c>
      <c r="BR219" s="58" t="str">
        <f t="shared" si="82"/>
        <v/>
      </c>
      <c r="BS219" s="58" t="str">
        <f t="shared" si="82"/>
        <v/>
      </c>
      <c r="BT219" s="58" t="str">
        <f t="shared" si="82"/>
        <v/>
      </c>
      <c r="BU219" s="58" t="str">
        <f t="shared" si="82"/>
        <v/>
      </c>
      <c r="BV219" s="59" t="str">
        <f t="shared" si="82"/>
        <v/>
      </c>
      <c r="BX219" s="7" t="str">
        <f ca="1">IFERROR(INDEX('Currency Market'!$BX$10:$BX$178, MATCH($BJ219, 'Currency Market'!$BB$10:$BB$178, 0)), "")</f>
        <v/>
      </c>
      <c r="BZ219" s="65" t="str">
        <f t="shared" si="81"/>
        <v/>
      </c>
    </row>
    <row r="220" spans="1:78" x14ac:dyDescent="0.55000000000000004">
      <c r="A220" s="11"/>
      <c r="B220" s="175" t="str">
        <f t="shared" si="70"/>
        <v/>
      </c>
      <c r="C220" s="176"/>
      <c r="D220" s="176"/>
      <c r="E220" s="176"/>
      <c r="F220" s="269"/>
      <c r="G220" s="270"/>
      <c r="H220" s="271"/>
      <c r="I220" s="271"/>
      <c r="J220" s="271"/>
      <c r="K220" s="271"/>
      <c r="L220" s="271"/>
      <c r="M220" s="271"/>
      <c r="N220" s="270"/>
      <c r="O220" s="270"/>
      <c r="P220" s="272" t="str">
        <f t="shared" si="76"/>
        <v/>
      </c>
      <c r="Q220" s="267"/>
      <c r="R220" s="267"/>
      <c r="S220" s="267"/>
      <c r="T220" s="267"/>
      <c r="U220" s="267"/>
      <c r="V220" s="267" t="str">
        <f t="shared" si="71"/>
        <v/>
      </c>
      <c r="W220" s="267"/>
      <c r="X220" s="267"/>
      <c r="Y220" s="267"/>
      <c r="Z220" s="267"/>
      <c r="AA220" s="267" t="str">
        <f t="shared" si="77"/>
        <v/>
      </c>
      <c r="AB220" s="267"/>
      <c r="AC220" s="267"/>
      <c r="AD220" s="267"/>
      <c r="AE220" s="267"/>
      <c r="AF220" s="267"/>
      <c r="AG220" s="269"/>
      <c r="AH220" s="270"/>
      <c r="AI220" s="270"/>
      <c r="AJ220" s="270"/>
      <c r="AK220" s="270"/>
      <c r="AL220" s="273"/>
      <c r="AM220" s="11"/>
      <c r="AN220" s="175" t="str">
        <f t="shared" si="78"/>
        <v/>
      </c>
      <c r="AO220" s="176"/>
      <c r="AP220" s="267" t="str">
        <f t="shared" si="72"/>
        <v/>
      </c>
      <c r="AQ220" s="267"/>
      <c r="AR220" s="267"/>
      <c r="AS220" s="267"/>
      <c r="AT220" s="267"/>
      <c r="AU220" s="267"/>
      <c r="AV220" s="265" t="str">
        <f t="shared" si="79"/>
        <v/>
      </c>
      <c r="AW220" s="266"/>
      <c r="AX220" s="267" t="str">
        <f t="shared" si="73"/>
        <v/>
      </c>
      <c r="AY220" s="267"/>
      <c r="AZ220" s="267"/>
      <c r="BA220" s="267"/>
      <c r="BB220" s="267"/>
      <c r="BC220" s="268"/>
      <c r="BD220" s="11"/>
      <c r="BF220" s="7" t="str">
        <f t="shared" si="74"/>
        <v/>
      </c>
      <c r="BJ220" s="45" t="str">
        <f t="shared" ca="1" si="75"/>
        <v>20/09/2021 08:00</v>
      </c>
      <c r="BK220" s="44" t="str">
        <f>IF($F220="", "", IFERROR(INDEX('Currency Market'!$BE$10:$BL$178, MATCH($BJ220, 'Currency Market'!$BB$10:$BB$178, 0), MATCH($F220, 'Currency Market'!$BE$9:$BL$9, 0)), ""))</f>
        <v/>
      </c>
      <c r="BL220" s="43" t="str">
        <f>IF($F220="", "", IFERROR(INDEX('Currency Market'!$BE$10:$BL$178, MATCH($BJ220, 'Currency Market'!$BB$10:$BB$178, 0), MATCH($N220, 'Currency Market'!$BE$9:$BL$9, 0)), ""))</f>
        <v/>
      </c>
      <c r="BN220" s="68" t="str">
        <f t="shared" si="80"/>
        <v/>
      </c>
      <c r="BO220" s="57" t="str">
        <f t="shared" si="82"/>
        <v/>
      </c>
      <c r="BP220" s="58" t="str">
        <f t="shared" si="82"/>
        <v/>
      </c>
      <c r="BQ220" s="58" t="str">
        <f t="shared" si="82"/>
        <v/>
      </c>
      <c r="BR220" s="58" t="str">
        <f t="shared" si="82"/>
        <v/>
      </c>
      <c r="BS220" s="58" t="str">
        <f t="shared" si="82"/>
        <v/>
      </c>
      <c r="BT220" s="58" t="str">
        <f t="shared" si="82"/>
        <v/>
      </c>
      <c r="BU220" s="58" t="str">
        <f t="shared" si="82"/>
        <v/>
      </c>
      <c r="BV220" s="59" t="str">
        <f t="shared" si="82"/>
        <v/>
      </c>
      <c r="BX220" s="7" t="str">
        <f ca="1">IFERROR(INDEX('Currency Market'!$BX$10:$BX$178, MATCH($BJ220, 'Currency Market'!$BB$10:$BB$178, 0)), "")</f>
        <v/>
      </c>
      <c r="BZ220" s="65" t="str">
        <f t="shared" si="81"/>
        <v/>
      </c>
    </row>
    <row r="221" spans="1:78" x14ac:dyDescent="0.55000000000000004">
      <c r="A221" s="11"/>
      <c r="B221" s="175" t="str">
        <f t="shared" si="70"/>
        <v/>
      </c>
      <c r="C221" s="176"/>
      <c r="D221" s="176"/>
      <c r="E221" s="176"/>
      <c r="F221" s="269"/>
      <c r="G221" s="270"/>
      <c r="H221" s="271"/>
      <c r="I221" s="271"/>
      <c r="J221" s="271"/>
      <c r="K221" s="271"/>
      <c r="L221" s="271"/>
      <c r="M221" s="271"/>
      <c r="N221" s="270"/>
      <c r="O221" s="270"/>
      <c r="P221" s="272" t="str">
        <f t="shared" si="76"/>
        <v/>
      </c>
      <c r="Q221" s="267"/>
      <c r="R221" s="267"/>
      <c r="S221" s="267"/>
      <c r="T221" s="267"/>
      <c r="U221" s="267"/>
      <c r="V221" s="267" t="str">
        <f t="shared" si="71"/>
        <v/>
      </c>
      <c r="W221" s="267"/>
      <c r="X221" s="267"/>
      <c r="Y221" s="267"/>
      <c r="Z221" s="267"/>
      <c r="AA221" s="267" t="str">
        <f t="shared" si="77"/>
        <v/>
      </c>
      <c r="AB221" s="267"/>
      <c r="AC221" s="267"/>
      <c r="AD221" s="267"/>
      <c r="AE221" s="267"/>
      <c r="AF221" s="267"/>
      <c r="AG221" s="269"/>
      <c r="AH221" s="270"/>
      <c r="AI221" s="270"/>
      <c r="AJ221" s="270"/>
      <c r="AK221" s="270"/>
      <c r="AL221" s="273"/>
      <c r="AM221" s="11"/>
      <c r="AN221" s="175" t="str">
        <f t="shared" si="78"/>
        <v/>
      </c>
      <c r="AO221" s="176"/>
      <c r="AP221" s="267" t="str">
        <f t="shared" si="72"/>
        <v/>
      </c>
      <c r="AQ221" s="267"/>
      <c r="AR221" s="267"/>
      <c r="AS221" s="267"/>
      <c r="AT221" s="267"/>
      <c r="AU221" s="267"/>
      <c r="AV221" s="265" t="str">
        <f t="shared" si="79"/>
        <v/>
      </c>
      <c r="AW221" s="266"/>
      <c r="AX221" s="267" t="str">
        <f t="shared" si="73"/>
        <v/>
      </c>
      <c r="AY221" s="267"/>
      <c r="AZ221" s="267"/>
      <c r="BA221" s="267"/>
      <c r="BB221" s="267"/>
      <c r="BC221" s="268"/>
      <c r="BD221" s="11"/>
      <c r="BF221" s="7" t="str">
        <f t="shared" si="74"/>
        <v/>
      </c>
      <c r="BJ221" s="45" t="str">
        <f t="shared" ca="1" si="75"/>
        <v>20/09/2021 08:00</v>
      </c>
      <c r="BK221" s="44" t="str">
        <f>IF($F221="", "", IFERROR(INDEX('Currency Market'!$BE$10:$BL$178, MATCH($BJ221, 'Currency Market'!$BB$10:$BB$178, 0), MATCH($F221, 'Currency Market'!$BE$9:$BL$9, 0)), ""))</f>
        <v/>
      </c>
      <c r="BL221" s="43" t="str">
        <f>IF($F221="", "", IFERROR(INDEX('Currency Market'!$BE$10:$BL$178, MATCH($BJ221, 'Currency Market'!$BB$10:$BB$178, 0), MATCH($N221, 'Currency Market'!$BE$9:$BL$9, 0)), ""))</f>
        <v/>
      </c>
      <c r="BN221" s="68" t="str">
        <f t="shared" si="80"/>
        <v/>
      </c>
      <c r="BO221" s="57" t="str">
        <f t="shared" si="82"/>
        <v/>
      </c>
      <c r="BP221" s="58" t="str">
        <f t="shared" si="82"/>
        <v/>
      </c>
      <c r="BQ221" s="58" t="str">
        <f t="shared" si="82"/>
        <v/>
      </c>
      <c r="BR221" s="58" t="str">
        <f t="shared" si="82"/>
        <v/>
      </c>
      <c r="BS221" s="58" t="str">
        <f t="shared" si="82"/>
        <v/>
      </c>
      <c r="BT221" s="58" t="str">
        <f t="shared" si="82"/>
        <v/>
      </c>
      <c r="BU221" s="58" t="str">
        <f t="shared" si="82"/>
        <v/>
      </c>
      <c r="BV221" s="59" t="str">
        <f t="shared" si="82"/>
        <v/>
      </c>
      <c r="BX221" s="7" t="str">
        <f ca="1">IFERROR(INDEX('Currency Market'!$BX$10:$BX$178, MATCH($BJ221, 'Currency Market'!$BB$10:$BB$178, 0)), "")</f>
        <v/>
      </c>
      <c r="BZ221" s="65" t="str">
        <f t="shared" si="81"/>
        <v/>
      </c>
    </row>
    <row r="222" spans="1:78" x14ac:dyDescent="0.55000000000000004">
      <c r="A222" s="11"/>
      <c r="B222" s="175" t="str">
        <f t="shared" si="70"/>
        <v/>
      </c>
      <c r="C222" s="176"/>
      <c r="D222" s="176"/>
      <c r="E222" s="176"/>
      <c r="F222" s="269"/>
      <c r="G222" s="270"/>
      <c r="H222" s="271"/>
      <c r="I222" s="271"/>
      <c r="J222" s="271"/>
      <c r="K222" s="271"/>
      <c r="L222" s="271"/>
      <c r="M222" s="271"/>
      <c r="N222" s="270"/>
      <c r="O222" s="270"/>
      <c r="P222" s="272" t="str">
        <f t="shared" si="76"/>
        <v/>
      </c>
      <c r="Q222" s="267"/>
      <c r="R222" s="267"/>
      <c r="S222" s="267"/>
      <c r="T222" s="267"/>
      <c r="U222" s="267"/>
      <c r="V222" s="267" t="str">
        <f t="shared" si="71"/>
        <v/>
      </c>
      <c r="W222" s="267"/>
      <c r="X222" s="267"/>
      <c r="Y222" s="267"/>
      <c r="Z222" s="267"/>
      <c r="AA222" s="267" t="str">
        <f t="shared" si="77"/>
        <v/>
      </c>
      <c r="AB222" s="267"/>
      <c r="AC222" s="267"/>
      <c r="AD222" s="267"/>
      <c r="AE222" s="267"/>
      <c r="AF222" s="267"/>
      <c r="AG222" s="269"/>
      <c r="AH222" s="270"/>
      <c r="AI222" s="270"/>
      <c r="AJ222" s="270"/>
      <c r="AK222" s="270"/>
      <c r="AL222" s="273"/>
      <c r="AM222" s="11"/>
      <c r="AN222" s="175" t="str">
        <f t="shared" si="78"/>
        <v/>
      </c>
      <c r="AO222" s="176"/>
      <c r="AP222" s="267" t="str">
        <f t="shared" si="72"/>
        <v/>
      </c>
      <c r="AQ222" s="267"/>
      <c r="AR222" s="267"/>
      <c r="AS222" s="267"/>
      <c r="AT222" s="267"/>
      <c r="AU222" s="267"/>
      <c r="AV222" s="265" t="str">
        <f t="shared" si="79"/>
        <v/>
      </c>
      <c r="AW222" s="266"/>
      <c r="AX222" s="267" t="str">
        <f t="shared" si="73"/>
        <v/>
      </c>
      <c r="AY222" s="267"/>
      <c r="AZ222" s="267"/>
      <c r="BA222" s="267"/>
      <c r="BB222" s="267"/>
      <c r="BC222" s="268"/>
      <c r="BD222" s="11"/>
      <c r="BF222" s="7" t="str">
        <f t="shared" si="74"/>
        <v/>
      </c>
      <c r="BJ222" s="45" t="str">
        <f t="shared" ca="1" si="75"/>
        <v>20/09/2021 08:00</v>
      </c>
      <c r="BK222" s="44" t="str">
        <f>IF($F222="", "", IFERROR(INDEX('Currency Market'!$BE$10:$BL$178, MATCH($BJ222, 'Currency Market'!$BB$10:$BB$178, 0), MATCH($F222, 'Currency Market'!$BE$9:$BL$9, 0)), ""))</f>
        <v/>
      </c>
      <c r="BL222" s="43" t="str">
        <f>IF($F222="", "", IFERROR(INDEX('Currency Market'!$BE$10:$BL$178, MATCH($BJ222, 'Currency Market'!$BB$10:$BB$178, 0), MATCH($N222, 'Currency Market'!$BE$9:$BL$9, 0)), ""))</f>
        <v/>
      </c>
      <c r="BN222" s="68" t="str">
        <f t="shared" si="80"/>
        <v/>
      </c>
      <c r="BO222" s="57" t="str">
        <f t="shared" si="82"/>
        <v/>
      </c>
      <c r="BP222" s="58" t="str">
        <f t="shared" si="82"/>
        <v/>
      </c>
      <c r="BQ222" s="58" t="str">
        <f t="shared" si="82"/>
        <v/>
      </c>
      <c r="BR222" s="58" t="str">
        <f t="shared" si="82"/>
        <v/>
      </c>
      <c r="BS222" s="58" t="str">
        <f t="shared" si="82"/>
        <v/>
      </c>
      <c r="BT222" s="58" t="str">
        <f t="shared" si="82"/>
        <v/>
      </c>
      <c r="BU222" s="58" t="str">
        <f t="shared" si="82"/>
        <v/>
      </c>
      <c r="BV222" s="59" t="str">
        <f t="shared" si="82"/>
        <v/>
      </c>
      <c r="BX222" s="7" t="str">
        <f ca="1">IFERROR(INDEX('Currency Market'!$BX$10:$BX$178, MATCH($BJ222, 'Currency Market'!$BB$10:$BB$178, 0)), "")</f>
        <v/>
      </c>
      <c r="BZ222" s="65" t="str">
        <f t="shared" si="81"/>
        <v/>
      </c>
    </row>
    <row r="223" spans="1:78" x14ac:dyDescent="0.55000000000000004">
      <c r="A223" s="11"/>
      <c r="B223" s="175" t="str">
        <f t="shared" si="70"/>
        <v/>
      </c>
      <c r="C223" s="176"/>
      <c r="D223" s="176"/>
      <c r="E223" s="176"/>
      <c r="F223" s="269"/>
      <c r="G223" s="270"/>
      <c r="H223" s="271"/>
      <c r="I223" s="271"/>
      <c r="J223" s="271"/>
      <c r="K223" s="271"/>
      <c r="L223" s="271"/>
      <c r="M223" s="271"/>
      <c r="N223" s="270"/>
      <c r="O223" s="270"/>
      <c r="P223" s="272" t="str">
        <f t="shared" si="76"/>
        <v/>
      </c>
      <c r="Q223" s="267"/>
      <c r="R223" s="267"/>
      <c r="S223" s="267"/>
      <c r="T223" s="267"/>
      <c r="U223" s="267"/>
      <c r="V223" s="267" t="str">
        <f t="shared" si="71"/>
        <v/>
      </c>
      <c r="W223" s="267"/>
      <c r="X223" s="267"/>
      <c r="Y223" s="267"/>
      <c r="Z223" s="267"/>
      <c r="AA223" s="267" t="str">
        <f t="shared" si="77"/>
        <v/>
      </c>
      <c r="AB223" s="267"/>
      <c r="AC223" s="267"/>
      <c r="AD223" s="267"/>
      <c r="AE223" s="267"/>
      <c r="AF223" s="267"/>
      <c r="AG223" s="269"/>
      <c r="AH223" s="270"/>
      <c r="AI223" s="270"/>
      <c r="AJ223" s="270"/>
      <c r="AK223" s="270"/>
      <c r="AL223" s="273"/>
      <c r="AM223" s="11"/>
      <c r="AN223" s="175" t="str">
        <f t="shared" si="78"/>
        <v/>
      </c>
      <c r="AO223" s="176"/>
      <c r="AP223" s="267" t="str">
        <f t="shared" si="72"/>
        <v/>
      </c>
      <c r="AQ223" s="267"/>
      <c r="AR223" s="267"/>
      <c r="AS223" s="267"/>
      <c r="AT223" s="267"/>
      <c r="AU223" s="267"/>
      <c r="AV223" s="265" t="str">
        <f t="shared" si="79"/>
        <v/>
      </c>
      <c r="AW223" s="266"/>
      <c r="AX223" s="267" t="str">
        <f t="shared" si="73"/>
        <v/>
      </c>
      <c r="AY223" s="267"/>
      <c r="AZ223" s="267"/>
      <c r="BA223" s="267"/>
      <c r="BB223" s="267"/>
      <c r="BC223" s="268"/>
      <c r="BD223" s="11"/>
      <c r="BF223" s="7" t="str">
        <f t="shared" si="74"/>
        <v/>
      </c>
      <c r="BJ223" s="45" t="str">
        <f t="shared" ca="1" si="75"/>
        <v>20/09/2021 08:00</v>
      </c>
      <c r="BK223" s="44" t="str">
        <f>IF($F223="", "", IFERROR(INDEX('Currency Market'!$BE$10:$BL$178, MATCH($BJ223, 'Currency Market'!$BB$10:$BB$178, 0), MATCH($F223, 'Currency Market'!$BE$9:$BL$9, 0)), ""))</f>
        <v/>
      </c>
      <c r="BL223" s="43" t="str">
        <f>IF($F223="", "", IFERROR(INDEX('Currency Market'!$BE$10:$BL$178, MATCH($BJ223, 'Currency Market'!$BB$10:$BB$178, 0), MATCH($N223, 'Currency Market'!$BE$9:$BL$9, 0)), ""))</f>
        <v/>
      </c>
      <c r="BN223" s="68" t="str">
        <f t="shared" si="80"/>
        <v/>
      </c>
      <c r="BO223" s="57" t="str">
        <f t="shared" ref="BO223:BV232" si="83">IF($B223=$BF$4, IF($F223=BO$2, $H223*-1, IF($N223=BO$2, $AA223, "")), "")</f>
        <v/>
      </c>
      <c r="BP223" s="58" t="str">
        <f t="shared" si="83"/>
        <v/>
      </c>
      <c r="BQ223" s="58" t="str">
        <f t="shared" si="83"/>
        <v/>
      </c>
      <c r="BR223" s="58" t="str">
        <f t="shared" si="83"/>
        <v/>
      </c>
      <c r="BS223" s="58" t="str">
        <f t="shared" si="83"/>
        <v/>
      </c>
      <c r="BT223" s="58" t="str">
        <f t="shared" si="83"/>
        <v/>
      </c>
      <c r="BU223" s="58" t="str">
        <f t="shared" si="83"/>
        <v/>
      </c>
      <c r="BV223" s="59" t="str">
        <f t="shared" si="83"/>
        <v/>
      </c>
      <c r="BX223" s="7" t="str">
        <f ca="1">IFERROR(INDEX('Currency Market'!$BX$10:$BX$178, MATCH($BJ223, 'Currency Market'!$BB$10:$BB$178, 0)), "")</f>
        <v/>
      </c>
      <c r="BZ223" s="65" t="str">
        <f t="shared" si="81"/>
        <v/>
      </c>
    </row>
    <row r="224" spans="1:78" x14ac:dyDescent="0.55000000000000004">
      <c r="A224" s="11"/>
      <c r="B224" s="175" t="str">
        <f t="shared" si="70"/>
        <v/>
      </c>
      <c r="C224" s="176"/>
      <c r="D224" s="176"/>
      <c r="E224" s="176"/>
      <c r="F224" s="269"/>
      <c r="G224" s="270"/>
      <c r="H224" s="271"/>
      <c r="I224" s="271"/>
      <c r="J224" s="271"/>
      <c r="K224" s="271"/>
      <c r="L224" s="271"/>
      <c r="M224" s="271"/>
      <c r="N224" s="270"/>
      <c r="O224" s="270"/>
      <c r="P224" s="272" t="str">
        <f t="shared" si="76"/>
        <v/>
      </c>
      <c r="Q224" s="267"/>
      <c r="R224" s="267"/>
      <c r="S224" s="267"/>
      <c r="T224" s="267"/>
      <c r="U224" s="267"/>
      <c r="V224" s="267" t="str">
        <f t="shared" si="71"/>
        <v/>
      </c>
      <c r="W224" s="267"/>
      <c r="X224" s="267"/>
      <c r="Y224" s="267"/>
      <c r="Z224" s="267"/>
      <c r="AA224" s="267" t="str">
        <f t="shared" si="77"/>
        <v/>
      </c>
      <c r="AB224" s="267"/>
      <c r="AC224" s="267"/>
      <c r="AD224" s="267"/>
      <c r="AE224" s="267"/>
      <c r="AF224" s="267"/>
      <c r="AG224" s="269"/>
      <c r="AH224" s="270"/>
      <c r="AI224" s="270"/>
      <c r="AJ224" s="270"/>
      <c r="AK224" s="270"/>
      <c r="AL224" s="273"/>
      <c r="AM224" s="11"/>
      <c r="AN224" s="175" t="str">
        <f t="shared" si="78"/>
        <v/>
      </c>
      <c r="AO224" s="176"/>
      <c r="AP224" s="267" t="str">
        <f t="shared" si="72"/>
        <v/>
      </c>
      <c r="AQ224" s="267"/>
      <c r="AR224" s="267"/>
      <c r="AS224" s="267"/>
      <c r="AT224" s="267"/>
      <c r="AU224" s="267"/>
      <c r="AV224" s="265" t="str">
        <f t="shared" si="79"/>
        <v/>
      </c>
      <c r="AW224" s="266"/>
      <c r="AX224" s="267" t="str">
        <f t="shared" si="73"/>
        <v/>
      </c>
      <c r="AY224" s="267"/>
      <c r="AZ224" s="267"/>
      <c r="BA224" s="267"/>
      <c r="BB224" s="267"/>
      <c r="BC224" s="268"/>
      <c r="BD224" s="11"/>
      <c r="BF224" s="7" t="str">
        <f t="shared" si="74"/>
        <v/>
      </c>
      <c r="BJ224" s="45" t="str">
        <f t="shared" ca="1" si="75"/>
        <v>20/09/2021 08:00</v>
      </c>
      <c r="BK224" s="44" t="str">
        <f>IF($F224="", "", IFERROR(INDEX('Currency Market'!$BE$10:$BL$178, MATCH($BJ224, 'Currency Market'!$BB$10:$BB$178, 0), MATCH($F224, 'Currency Market'!$BE$9:$BL$9, 0)), ""))</f>
        <v/>
      </c>
      <c r="BL224" s="43" t="str">
        <f>IF($F224="", "", IFERROR(INDEX('Currency Market'!$BE$10:$BL$178, MATCH($BJ224, 'Currency Market'!$BB$10:$BB$178, 0), MATCH($N224, 'Currency Market'!$BE$9:$BL$9, 0)), ""))</f>
        <v/>
      </c>
      <c r="BN224" s="68" t="str">
        <f t="shared" si="80"/>
        <v/>
      </c>
      <c r="BO224" s="57" t="str">
        <f t="shared" si="83"/>
        <v/>
      </c>
      <c r="BP224" s="58" t="str">
        <f t="shared" si="83"/>
        <v/>
      </c>
      <c r="BQ224" s="58" t="str">
        <f t="shared" si="83"/>
        <v/>
      </c>
      <c r="BR224" s="58" t="str">
        <f t="shared" si="83"/>
        <v/>
      </c>
      <c r="BS224" s="58" t="str">
        <f t="shared" si="83"/>
        <v/>
      </c>
      <c r="BT224" s="58" t="str">
        <f t="shared" si="83"/>
        <v/>
      </c>
      <c r="BU224" s="58" t="str">
        <f t="shared" si="83"/>
        <v/>
      </c>
      <c r="BV224" s="59" t="str">
        <f t="shared" si="83"/>
        <v/>
      </c>
      <c r="BX224" s="7" t="str">
        <f ca="1">IFERROR(INDEX('Currency Market'!$BX$10:$BX$178, MATCH($BJ224, 'Currency Market'!$BB$10:$BB$178, 0)), "")</f>
        <v/>
      </c>
      <c r="BZ224" s="65" t="str">
        <f t="shared" si="81"/>
        <v/>
      </c>
    </row>
    <row r="225" spans="1:78" x14ac:dyDescent="0.55000000000000004">
      <c r="A225" s="11"/>
      <c r="B225" s="175" t="str">
        <f t="shared" si="70"/>
        <v/>
      </c>
      <c r="C225" s="176"/>
      <c r="D225" s="176"/>
      <c r="E225" s="176"/>
      <c r="F225" s="269"/>
      <c r="G225" s="270"/>
      <c r="H225" s="271"/>
      <c r="I225" s="271"/>
      <c r="J225" s="271"/>
      <c r="K225" s="271"/>
      <c r="L225" s="271"/>
      <c r="M225" s="271"/>
      <c r="N225" s="270"/>
      <c r="O225" s="270"/>
      <c r="P225" s="272" t="str">
        <f t="shared" si="76"/>
        <v/>
      </c>
      <c r="Q225" s="267"/>
      <c r="R225" s="267"/>
      <c r="S225" s="267"/>
      <c r="T225" s="267"/>
      <c r="U225" s="267"/>
      <c r="V225" s="267" t="str">
        <f t="shared" si="71"/>
        <v/>
      </c>
      <c r="W225" s="267"/>
      <c r="X225" s="267"/>
      <c r="Y225" s="267"/>
      <c r="Z225" s="267"/>
      <c r="AA225" s="267" t="str">
        <f t="shared" si="77"/>
        <v/>
      </c>
      <c r="AB225" s="267"/>
      <c r="AC225" s="267"/>
      <c r="AD225" s="267"/>
      <c r="AE225" s="267"/>
      <c r="AF225" s="267"/>
      <c r="AG225" s="269"/>
      <c r="AH225" s="270"/>
      <c r="AI225" s="270"/>
      <c r="AJ225" s="270"/>
      <c r="AK225" s="270"/>
      <c r="AL225" s="273"/>
      <c r="AM225" s="11"/>
      <c r="AN225" s="175" t="str">
        <f t="shared" si="78"/>
        <v/>
      </c>
      <c r="AO225" s="176"/>
      <c r="AP225" s="267" t="str">
        <f t="shared" si="72"/>
        <v/>
      </c>
      <c r="AQ225" s="267"/>
      <c r="AR225" s="267"/>
      <c r="AS225" s="267"/>
      <c r="AT225" s="267"/>
      <c r="AU225" s="267"/>
      <c r="AV225" s="265" t="str">
        <f t="shared" si="79"/>
        <v/>
      </c>
      <c r="AW225" s="266"/>
      <c r="AX225" s="267" t="str">
        <f t="shared" si="73"/>
        <v/>
      </c>
      <c r="AY225" s="267"/>
      <c r="AZ225" s="267"/>
      <c r="BA225" s="267"/>
      <c r="BB225" s="267"/>
      <c r="BC225" s="268"/>
      <c r="BD225" s="11"/>
      <c r="BF225" s="7" t="str">
        <f t="shared" si="74"/>
        <v/>
      </c>
      <c r="BJ225" s="45" t="str">
        <f t="shared" ca="1" si="75"/>
        <v>20/09/2021 08:00</v>
      </c>
      <c r="BK225" s="44" t="str">
        <f>IF($F225="", "", IFERROR(INDEX('Currency Market'!$BE$10:$BL$178, MATCH($BJ225, 'Currency Market'!$BB$10:$BB$178, 0), MATCH($F225, 'Currency Market'!$BE$9:$BL$9, 0)), ""))</f>
        <v/>
      </c>
      <c r="BL225" s="43" t="str">
        <f>IF($F225="", "", IFERROR(INDEX('Currency Market'!$BE$10:$BL$178, MATCH($BJ225, 'Currency Market'!$BB$10:$BB$178, 0), MATCH($N225, 'Currency Market'!$BE$9:$BL$9, 0)), ""))</f>
        <v/>
      </c>
      <c r="BN225" s="68" t="str">
        <f t="shared" si="80"/>
        <v/>
      </c>
      <c r="BO225" s="57" t="str">
        <f t="shared" si="83"/>
        <v/>
      </c>
      <c r="BP225" s="58" t="str">
        <f t="shared" si="83"/>
        <v/>
      </c>
      <c r="BQ225" s="58" t="str">
        <f t="shared" si="83"/>
        <v/>
      </c>
      <c r="BR225" s="58" t="str">
        <f t="shared" si="83"/>
        <v/>
      </c>
      <c r="BS225" s="58" t="str">
        <f t="shared" si="83"/>
        <v/>
      </c>
      <c r="BT225" s="58" t="str">
        <f t="shared" si="83"/>
        <v/>
      </c>
      <c r="BU225" s="58" t="str">
        <f t="shared" si="83"/>
        <v/>
      </c>
      <c r="BV225" s="59" t="str">
        <f t="shared" si="83"/>
        <v/>
      </c>
      <c r="BX225" s="7" t="str">
        <f ca="1">IFERROR(INDEX('Currency Market'!$BX$10:$BX$178, MATCH($BJ225, 'Currency Market'!$BB$10:$BB$178, 0)), "")</f>
        <v/>
      </c>
      <c r="BZ225" s="65" t="str">
        <f t="shared" si="81"/>
        <v/>
      </c>
    </row>
    <row r="226" spans="1:78" x14ac:dyDescent="0.55000000000000004">
      <c r="A226" s="11"/>
      <c r="B226" s="175" t="str">
        <f t="shared" si="70"/>
        <v/>
      </c>
      <c r="C226" s="176"/>
      <c r="D226" s="176"/>
      <c r="E226" s="176"/>
      <c r="F226" s="269"/>
      <c r="G226" s="270"/>
      <c r="H226" s="271"/>
      <c r="I226" s="271"/>
      <c r="J226" s="271"/>
      <c r="K226" s="271"/>
      <c r="L226" s="271"/>
      <c r="M226" s="271"/>
      <c r="N226" s="270"/>
      <c r="O226" s="270"/>
      <c r="P226" s="272" t="str">
        <f t="shared" si="76"/>
        <v/>
      </c>
      <c r="Q226" s="267"/>
      <c r="R226" s="267"/>
      <c r="S226" s="267"/>
      <c r="T226" s="267"/>
      <c r="U226" s="267"/>
      <c r="V226" s="267" t="str">
        <f t="shared" si="71"/>
        <v/>
      </c>
      <c r="W226" s="267"/>
      <c r="X226" s="267"/>
      <c r="Y226" s="267"/>
      <c r="Z226" s="267"/>
      <c r="AA226" s="267" t="str">
        <f t="shared" si="77"/>
        <v/>
      </c>
      <c r="AB226" s="267"/>
      <c r="AC226" s="267"/>
      <c r="AD226" s="267"/>
      <c r="AE226" s="267"/>
      <c r="AF226" s="267"/>
      <c r="AG226" s="269"/>
      <c r="AH226" s="270"/>
      <c r="AI226" s="270"/>
      <c r="AJ226" s="270"/>
      <c r="AK226" s="270"/>
      <c r="AL226" s="273"/>
      <c r="AM226" s="11"/>
      <c r="AN226" s="175" t="str">
        <f t="shared" si="78"/>
        <v/>
      </c>
      <c r="AO226" s="176"/>
      <c r="AP226" s="267" t="str">
        <f t="shared" si="72"/>
        <v/>
      </c>
      <c r="AQ226" s="267"/>
      <c r="AR226" s="267"/>
      <c r="AS226" s="267"/>
      <c r="AT226" s="267"/>
      <c r="AU226" s="267"/>
      <c r="AV226" s="265" t="str">
        <f t="shared" si="79"/>
        <v/>
      </c>
      <c r="AW226" s="266"/>
      <c r="AX226" s="267" t="str">
        <f t="shared" si="73"/>
        <v/>
      </c>
      <c r="AY226" s="267"/>
      <c r="AZ226" s="267"/>
      <c r="BA226" s="267"/>
      <c r="BB226" s="267"/>
      <c r="BC226" s="268"/>
      <c r="BD226" s="11"/>
      <c r="BF226" s="7" t="str">
        <f t="shared" si="74"/>
        <v/>
      </c>
      <c r="BJ226" s="45" t="str">
        <f t="shared" ca="1" si="75"/>
        <v>20/09/2021 08:00</v>
      </c>
      <c r="BK226" s="44" t="str">
        <f>IF($F226="", "", IFERROR(INDEX('Currency Market'!$BE$10:$BL$178, MATCH($BJ226, 'Currency Market'!$BB$10:$BB$178, 0), MATCH($F226, 'Currency Market'!$BE$9:$BL$9, 0)), ""))</f>
        <v/>
      </c>
      <c r="BL226" s="43" t="str">
        <f>IF($F226="", "", IFERROR(INDEX('Currency Market'!$BE$10:$BL$178, MATCH($BJ226, 'Currency Market'!$BB$10:$BB$178, 0), MATCH($N226, 'Currency Market'!$BE$9:$BL$9, 0)), ""))</f>
        <v/>
      </c>
      <c r="BN226" s="68" t="str">
        <f t="shared" si="80"/>
        <v/>
      </c>
      <c r="BO226" s="57" t="str">
        <f t="shared" si="83"/>
        <v/>
      </c>
      <c r="BP226" s="58" t="str">
        <f t="shared" si="83"/>
        <v/>
      </c>
      <c r="BQ226" s="58" t="str">
        <f t="shared" si="83"/>
        <v/>
      </c>
      <c r="BR226" s="58" t="str">
        <f t="shared" si="83"/>
        <v/>
      </c>
      <c r="BS226" s="58" t="str">
        <f t="shared" si="83"/>
        <v/>
      </c>
      <c r="BT226" s="58" t="str">
        <f t="shared" si="83"/>
        <v/>
      </c>
      <c r="BU226" s="58" t="str">
        <f t="shared" si="83"/>
        <v/>
      </c>
      <c r="BV226" s="59" t="str">
        <f t="shared" si="83"/>
        <v/>
      </c>
      <c r="BX226" s="7" t="str">
        <f ca="1">IFERROR(INDEX('Currency Market'!$BX$10:$BX$178, MATCH($BJ226, 'Currency Market'!$BB$10:$BB$178, 0)), "")</f>
        <v/>
      </c>
      <c r="BZ226" s="65" t="str">
        <f t="shared" si="81"/>
        <v/>
      </c>
    </row>
    <row r="227" spans="1:78" x14ac:dyDescent="0.55000000000000004">
      <c r="A227" s="11"/>
      <c r="B227" s="175" t="str">
        <f t="shared" si="70"/>
        <v/>
      </c>
      <c r="C227" s="176"/>
      <c r="D227" s="176"/>
      <c r="E227" s="176"/>
      <c r="F227" s="269"/>
      <c r="G227" s="270"/>
      <c r="H227" s="271"/>
      <c r="I227" s="271"/>
      <c r="J227" s="271"/>
      <c r="K227" s="271"/>
      <c r="L227" s="271"/>
      <c r="M227" s="271"/>
      <c r="N227" s="270"/>
      <c r="O227" s="270"/>
      <c r="P227" s="272" t="str">
        <f t="shared" si="76"/>
        <v/>
      </c>
      <c r="Q227" s="267"/>
      <c r="R227" s="267"/>
      <c r="S227" s="267"/>
      <c r="T227" s="267"/>
      <c r="U227" s="267"/>
      <c r="V227" s="267" t="str">
        <f t="shared" si="71"/>
        <v/>
      </c>
      <c r="W227" s="267"/>
      <c r="X227" s="267"/>
      <c r="Y227" s="267"/>
      <c r="Z227" s="267"/>
      <c r="AA227" s="267" t="str">
        <f t="shared" si="77"/>
        <v/>
      </c>
      <c r="AB227" s="267"/>
      <c r="AC227" s="267"/>
      <c r="AD227" s="267"/>
      <c r="AE227" s="267"/>
      <c r="AF227" s="267"/>
      <c r="AG227" s="269"/>
      <c r="AH227" s="270"/>
      <c r="AI227" s="270"/>
      <c r="AJ227" s="270"/>
      <c r="AK227" s="270"/>
      <c r="AL227" s="273"/>
      <c r="AM227" s="11"/>
      <c r="AN227" s="175" t="str">
        <f t="shared" si="78"/>
        <v/>
      </c>
      <c r="AO227" s="176"/>
      <c r="AP227" s="267" t="str">
        <f t="shared" si="72"/>
        <v/>
      </c>
      <c r="AQ227" s="267"/>
      <c r="AR227" s="267"/>
      <c r="AS227" s="267"/>
      <c r="AT227" s="267"/>
      <c r="AU227" s="267"/>
      <c r="AV227" s="265" t="str">
        <f t="shared" si="79"/>
        <v/>
      </c>
      <c r="AW227" s="266"/>
      <c r="AX227" s="267" t="str">
        <f t="shared" si="73"/>
        <v/>
      </c>
      <c r="AY227" s="267"/>
      <c r="AZ227" s="267"/>
      <c r="BA227" s="267"/>
      <c r="BB227" s="267"/>
      <c r="BC227" s="268"/>
      <c r="BD227" s="11"/>
      <c r="BF227" s="7" t="str">
        <f t="shared" si="74"/>
        <v/>
      </c>
      <c r="BJ227" s="45" t="str">
        <f t="shared" ca="1" si="75"/>
        <v>20/09/2021 08:00</v>
      </c>
      <c r="BK227" s="44" t="str">
        <f>IF($F227="", "", IFERROR(INDEX('Currency Market'!$BE$10:$BL$178, MATCH($BJ227, 'Currency Market'!$BB$10:$BB$178, 0), MATCH($F227, 'Currency Market'!$BE$9:$BL$9, 0)), ""))</f>
        <v/>
      </c>
      <c r="BL227" s="43" t="str">
        <f>IF($F227="", "", IFERROR(INDEX('Currency Market'!$BE$10:$BL$178, MATCH($BJ227, 'Currency Market'!$BB$10:$BB$178, 0), MATCH($N227, 'Currency Market'!$BE$9:$BL$9, 0)), ""))</f>
        <v/>
      </c>
      <c r="BN227" s="68" t="str">
        <f t="shared" si="80"/>
        <v/>
      </c>
      <c r="BO227" s="57" t="str">
        <f t="shared" si="83"/>
        <v/>
      </c>
      <c r="BP227" s="58" t="str">
        <f t="shared" si="83"/>
        <v/>
      </c>
      <c r="BQ227" s="58" t="str">
        <f t="shared" si="83"/>
        <v/>
      </c>
      <c r="BR227" s="58" t="str">
        <f t="shared" si="83"/>
        <v/>
      </c>
      <c r="BS227" s="58" t="str">
        <f t="shared" si="83"/>
        <v/>
      </c>
      <c r="BT227" s="58" t="str">
        <f t="shared" si="83"/>
        <v/>
      </c>
      <c r="BU227" s="58" t="str">
        <f t="shared" si="83"/>
        <v/>
      </c>
      <c r="BV227" s="59" t="str">
        <f t="shared" si="83"/>
        <v/>
      </c>
      <c r="BX227" s="7" t="str">
        <f ca="1">IFERROR(INDEX('Currency Market'!$BX$10:$BX$178, MATCH($BJ227, 'Currency Market'!$BB$10:$BB$178, 0)), "")</f>
        <v/>
      </c>
      <c r="BZ227" s="65" t="str">
        <f t="shared" si="81"/>
        <v/>
      </c>
    </row>
    <row r="228" spans="1:78" x14ac:dyDescent="0.55000000000000004">
      <c r="A228" s="11"/>
      <c r="B228" s="175" t="str">
        <f t="shared" si="70"/>
        <v/>
      </c>
      <c r="C228" s="176"/>
      <c r="D228" s="176"/>
      <c r="E228" s="176"/>
      <c r="F228" s="269"/>
      <c r="G228" s="270"/>
      <c r="H228" s="271"/>
      <c r="I228" s="271"/>
      <c r="J228" s="271"/>
      <c r="K228" s="271"/>
      <c r="L228" s="271"/>
      <c r="M228" s="271"/>
      <c r="N228" s="270"/>
      <c r="O228" s="270"/>
      <c r="P228" s="272" t="str">
        <f t="shared" si="76"/>
        <v/>
      </c>
      <c r="Q228" s="267"/>
      <c r="R228" s="267"/>
      <c r="S228" s="267"/>
      <c r="T228" s="267"/>
      <c r="U228" s="267"/>
      <c r="V228" s="267" t="str">
        <f t="shared" si="71"/>
        <v/>
      </c>
      <c r="W228" s="267"/>
      <c r="X228" s="267"/>
      <c r="Y228" s="267"/>
      <c r="Z228" s="267"/>
      <c r="AA228" s="267" t="str">
        <f t="shared" si="77"/>
        <v/>
      </c>
      <c r="AB228" s="267"/>
      <c r="AC228" s="267"/>
      <c r="AD228" s="267"/>
      <c r="AE228" s="267"/>
      <c r="AF228" s="267"/>
      <c r="AG228" s="269"/>
      <c r="AH228" s="270"/>
      <c r="AI228" s="270"/>
      <c r="AJ228" s="270"/>
      <c r="AK228" s="270"/>
      <c r="AL228" s="273"/>
      <c r="AM228" s="11"/>
      <c r="AN228" s="175" t="str">
        <f t="shared" si="78"/>
        <v/>
      </c>
      <c r="AO228" s="176"/>
      <c r="AP228" s="267" t="str">
        <f t="shared" si="72"/>
        <v/>
      </c>
      <c r="AQ228" s="267"/>
      <c r="AR228" s="267"/>
      <c r="AS228" s="267"/>
      <c r="AT228" s="267"/>
      <c r="AU228" s="267"/>
      <c r="AV228" s="265" t="str">
        <f t="shared" si="79"/>
        <v/>
      </c>
      <c r="AW228" s="266"/>
      <c r="AX228" s="267" t="str">
        <f t="shared" si="73"/>
        <v/>
      </c>
      <c r="AY228" s="267"/>
      <c r="AZ228" s="267"/>
      <c r="BA228" s="267"/>
      <c r="BB228" s="267"/>
      <c r="BC228" s="268"/>
      <c r="BD228" s="11"/>
      <c r="BF228" s="7" t="str">
        <f t="shared" si="74"/>
        <v/>
      </c>
      <c r="BJ228" s="45" t="str">
        <f t="shared" ca="1" si="75"/>
        <v>20/09/2021 08:00</v>
      </c>
      <c r="BK228" s="44" t="str">
        <f>IF($F228="", "", IFERROR(INDEX('Currency Market'!$BE$10:$BL$178, MATCH($BJ228, 'Currency Market'!$BB$10:$BB$178, 0), MATCH($F228, 'Currency Market'!$BE$9:$BL$9, 0)), ""))</f>
        <v/>
      </c>
      <c r="BL228" s="43" t="str">
        <f>IF($F228="", "", IFERROR(INDEX('Currency Market'!$BE$10:$BL$178, MATCH($BJ228, 'Currency Market'!$BB$10:$BB$178, 0), MATCH($N228, 'Currency Market'!$BE$9:$BL$9, 0)), ""))</f>
        <v/>
      </c>
      <c r="BN228" s="68" t="str">
        <f t="shared" si="80"/>
        <v/>
      </c>
      <c r="BO228" s="57" t="str">
        <f t="shared" si="83"/>
        <v/>
      </c>
      <c r="BP228" s="58" t="str">
        <f t="shared" si="83"/>
        <v/>
      </c>
      <c r="BQ228" s="58" t="str">
        <f t="shared" si="83"/>
        <v/>
      </c>
      <c r="BR228" s="58" t="str">
        <f t="shared" si="83"/>
        <v/>
      </c>
      <c r="BS228" s="58" t="str">
        <f t="shared" si="83"/>
        <v/>
      </c>
      <c r="BT228" s="58" t="str">
        <f t="shared" si="83"/>
        <v/>
      </c>
      <c r="BU228" s="58" t="str">
        <f t="shared" si="83"/>
        <v/>
      </c>
      <c r="BV228" s="59" t="str">
        <f t="shared" si="83"/>
        <v/>
      </c>
      <c r="BX228" s="7" t="str">
        <f ca="1">IFERROR(INDEX('Currency Market'!$BX$10:$BX$178, MATCH($BJ228, 'Currency Market'!$BB$10:$BB$178, 0)), "")</f>
        <v/>
      </c>
      <c r="BZ228" s="65" t="str">
        <f t="shared" si="81"/>
        <v/>
      </c>
    </row>
    <row r="229" spans="1:78" x14ac:dyDescent="0.55000000000000004">
      <c r="A229" s="11"/>
      <c r="B229" s="175" t="str">
        <f t="shared" si="70"/>
        <v/>
      </c>
      <c r="C229" s="176"/>
      <c r="D229" s="176"/>
      <c r="E229" s="176"/>
      <c r="F229" s="269"/>
      <c r="G229" s="270"/>
      <c r="H229" s="271"/>
      <c r="I229" s="271"/>
      <c r="J229" s="271"/>
      <c r="K229" s="271"/>
      <c r="L229" s="271"/>
      <c r="M229" s="271"/>
      <c r="N229" s="270"/>
      <c r="O229" s="270"/>
      <c r="P229" s="272" t="str">
        <f t="shared" si="76"/>
        <v/>
      </c>
      <c r="Q229" s="267"/>
      <c r="R229" s="267"/>
      <c r="S229" s="267"/>
      <c r="T229" s="267"/>
      <c r="U229" s="267"/>
      <c r="V229" s="267" t="str">
        <f t="shared" si="71"/>
        <v/>
      </c>
      <c r="W229" s="267"/>
      <c r="X229" s="267"/>
      <c r="Y229" s="267"/>
      <c r="Z229" s="267"/>
      <c r="AA229" s="267" t="str">
        <f t="shared" si="77"/>
        <v/>
      </c>
      <c r="AB229" s="267"/>
      <c r="AC229" s="267"/>
      <c r="AD229" s="267"/>
      <c r="AE229" s="267"/>
      <c r="AF229" s="267"/>
      <c r="AG229" s="269"/>
      <c r="AH229" s="270"/>
      <c r="AI229" s="270"/>
      <c r="AJ229" s="270"/>
      <c r="AK229" s="270"/>
      <c r="AL229" s="273"/>
      <c r="AM229" s="11"/>
      <c r="AN229" s="175" t="str">
        <f t="shared" si="78"/>
        <v/>
      </c>
      <c r="AO229" s="176"/>
      <c r="AP229" s="267" t="str">
        <f t="shared" si="72"/>
        <v/>
      </c>
      <c r="AQ229" s="267"/>
      <c r="AR229" s="267"/>
      <c r="AS229" s="267"/>
      <c r="AT229" s="267"/>
      <c r="AU229" s="267"/>
      <c r="AV229" s="265" t="str">
        <f t="shared" si="79"/>
        <v/>
      </c>
      <c r="AW229" s="266"/>
      <c r="AX229" s="267" t="str">
        <f t="shared" si="73"/>
        <v/>
      </c>
      <c r="AY229" s="267"/>
      <c r="AZ229" s="267"/>
      <c r="BA229" s="267"/>
      <c r="BB229" s="267"/>
      <c r="BC229" s="268"/>
      <c r="BD229" s="11"/>
      <c r="BF229" s="7" t="str">
        <f t="shared" si="74"/>
        <v/>
      </c>
      <c r="BJ229" s="45" t="str">
        <f t="shared" ca="1" si="75"/>
        <v>20/09/2021 08:00</v>
      </c>
      <c r="BK229" s="44" t="str">
        <f>IF($F229="", "", IFERROR(INDEX('Currency Market'!$BE$10:$BL$178, MATCH($BJ229, 'Currency Market'!$BB$10:$BB$178, 0), MATCH($F229, 'Currency Market'!$BE$9:$BL$9, 0)), ""))</f>
        <v/>
      </c>
      <c r="BL229" s="43" t="str">
        <f>IF($F229="", "", IFERROR(INDEX('Currency Market'!$BE$10:$BL$178, MATCH($BJ229, 'Currency Market'!$BB$10:$BB$178, 0), MATCH($N229, 'Currency Market'!$BE$9:$BL$9, 0)), ""))</f>
        <v/>
      </c>
      <c r="BN229" s="68" t="str">
        <f t="shared" si="80"/>
        <v/>
      </c>
      <c r="BO229" s="57" t="str">
        <f t="shared" si="83"/>
        <v/>
      </c>
      <c r="BP229" s="58" t="str">
        <f t="shared" si="83"/>
        <v/>
      </c>
      <c r="BQ229" s="58" t="str">
        <f t="shared" si="83"/>
        <v/>
      </c>
      <c r="BR229" s="58" t="str">
        <f t="shared" si="83"/>
        <v/>
      </c>
      <c r="BS229" s="58" t="str">
        <f t="shared" si="83"/>
        <v/>
      </c>
      <c r="BT229" s="58" t="str">
        <f t="shared" si="83"/>
        <v/>
      </c>
      <c r="BU229" s="58" t="str">
        <f t="shared" si="83"/>
        <v/>
      </c>
      <c r="BV229" s="59" t="str">
        <f t="shared" si="83"/>
        <v/>
      </c>
      <c r="BX229" s="7" t="str">
        <f ca="1">IFERROR(INDEX('Currency Market'!$BX$10:$BX$178, MATCH($BJ229, 'Currency Market'!$BB$10:$BB$178, 0)), "")</f>
        <v/>
      </c>
      <c r="BZ229" s="65" t="str">
        <f t="shared" si="81"/>
        <v/>
      </c>
    </row>
    <row r="230" spans="1:78" x14ac:dyDescent="0.55000000000000004">
      <c r="A230" s="11"/>
      <c r="B230" s="175" t="str">
        <f t="shared" si="70"/>
        <v/>
      </c>
      <c r="C230" s="176"/>
      <c r="D230" s="176"/>
      <c r="E230" s="176"/>
      <c r="F230" s="269"/>
      <c r="G230" s="270"/>
      <c r="H230" s="271"/>
      <c r="I230" s="271"/>
      <c r="J230" s="271"/>
      <c r="K230" s="271"/>
      <c r="L230" s="271"/>
      <c r="M230" s="271"/>
      <c r="N230" s="270"/>
      <c r="O230" s="270"/>
      <c r="P230" s="272" t="str">
        <f t="shared" si="76"/>
        <v/>
      </c>
      <c r="Q230" s="267"/>
      <c r="R230" s="267"/>
      <c r="S230" s="267"/>
      <c r="T230" s="267"/>
      <c r="U230" s="267"/>
      <c r="V230" s="267" t="str">
        <f t="shared" si="71"/>
        <v/>
      </c>
      <c r="W230" s="267"/>
      <c r="X230" s="267"/>
      <c r="Y230" s="267"/>
      <c r="Z230" s="267"/>
      <c r="AA230" s="267" t="str">
        <f t="shared" si="77"/>
        <v/>
      </c>
      <c r="AB230" s="267"/>
      <c r="AC230" s="267"/>
      <c r="AD230" s="267"/>
      <c r="AE230" s="267"/>
      <c r="AF230" s="267"/>
      <c r="AG230" s="269"/>
      <c r="AH230" s="270"/>
      <c r="AI230" s="270"/>
      <c r="AJ230" s="270"/>
      <c r="AK230" s="270"/>
      <c r="AL230" s="273"/>
      <c r="AM230" s="11"/>
      <c r="AN230" s="175" t="str">
        <f t="shared" si="78"/>
        <v/>
      </c>
      <c r="AO230" s="176"/>
      <c r="AP230" s="267" t="str">
        <f t="shared" si="72"/>
        <v/>
      </c>
      <c r="AQ230" s="267"/>
      <c r="AR230" s="267"/>
      <c r="AS230" s="267"/>
      <c r="AT230" s="267"/>
      <c r="AU230" s="267"/>
      <c r="AV230" s="265" t="str">
        <f t="shared" si="79"/>
        <v/>
      </c>
      <c r="AW230" s="266"/>
      <c r="AX230" s="267" t="str">
        <f t="shared" si="73"/>
        <v/>
      </c>
      <c r="AY230" s="267"/>
      <c r="AZ230" s="267"/>
      <c r="BA230" s="267"/>
      <c r="BB230" s="267"/>
      <c r="BC230" s="268"/>
      <c r="BD230" s="11"/>
      <c r="BF230" s="7" t="str">
        <f t="shared" si="74"/>
        <v/>
      </c>
      <c r="BJ230" s="45" t="str">
        <f t="shared" ca="1" si="75"/>
        <v>20/09/2021 08:00</v>
      </c>
      <c r="BK230" s="44" t="str">
        <f>IF($F230="", "", IFERROR(INDEX('Currency Market'!$BE$10:$BL$178, MATCH($BJ230, 'Currency Market'!$BB$10:$BB$178, 0), MATCH($F230, 'Currency Market'!$BE$9:$BL$9, 0)), ""))</f>
        <v/>
      </c>
      <c r="BL230" s="43" t="str">
        <f>IF($F230="", "", IFERROR(INDEX('Currency Market'!$BE$10:$BL$178, MATCH($BJ230, 'Currency Market'!$BB$10:$BB$178, 0), MATCH($N230, 'Currency Market'!$BE$9:$BL$9, 0)), ""))</f>
        <v/>
      </c>
      <c r="BN230" s="68" t="str">
        <f t="shared" si="80"/>
        <v/>
      </c>
      <c r="BO230" s="57" t="str">
        <f t="shared" si="83"/>
        <v/>
      </c>
      <c r="BP230" s="58" t="str">
        <f t="shared" si="83"/>
        <v/>
      </c>
      <c r="BQ230" s="58" t="str">
        <f t="shared" si="83"/>
        <v/>
      </c>
      <c r="BR230" s="58" t="str">
        <f t="shared" si="83"/>
        <v/>
      </c>
      <c r="BS230" s="58" t="str">
        <f t="shared" si="83"/>
        <v/>
      </c>
      <c r="BT230" s="58" t="str">
        <f t="shared" si="83"/>
        <v/>
      </c>
      <c r="BU230" s="58" t="str">
        <f t="shared" si="83"/>
        <v/>
      </c>
      <c r="BV230" s="59" t="str">
        <f t="shared" si="83"/>
        <v/>
      </c>
      <c r="BX230" s="7" t="str">
        <f ca="1">IFERROR(INDEX('Currency Market'!$BX$10:$BX$178, MATCH($BJ230, 'Currency Market'!$BB$10:$BB$178, 0)), "")</f>
        <v/>
      </c>
      <c r="BZ230" s="65" t="str">
        <f t="shared" si="81"/>
        <v/>
      </c>
    </row>
    <row r="231" spans="1:78" x14ac:dyDescent="0.55000000000000004">
      <c r="A231" s="11"/>
      <c r="B231" s="175" t="str">
        <f t="shared" si="70"/>
        <v/>
      </c>
      <c r="C231" s="176"/>
      <c r="D231" s="176"/>
      <c r="E231" s="176"/>
      <c r="F231" s="269"/>
      <c r="G231" s="270"/>
      <c r="H231" s="271"/>
      <c r="I231" s="271"/>
      <c r="J231" s="271"/>
      <c r="K231" s="271"/>
      <c r="L231" s="271"/>
      <c r="M231" s="271"/>
      <c r="N231" s="270"/>
      <c r="O231" s="270"/>
      <c r="P231" s="272" t="str">
        <f t="shared" si="76"/>
        <v/>
      </c>
      <c r="Q231" s="267"/>
      <c r="R231" s="267"/>
      <c r="S231" s="267"/>
      <c r="T231" s="267"/>
      <c r="U231" s="267"/>
      <c r="V231" s="267" t="str">
        <f t="shared" si="71"/>
        <v/>
      </c>
      <c r="W231" s="267"/>
      <c r="X231" s="267"/>
      <c r="Y231" s="267"/>
      <c r="Z231" s="267"/>
      <c r="AA231" s="267" t="str">
        <f t="shared" si="77"/>
        <v/>
      </c>
      <c r="AB231" s="267"/>
      <c r="AC231" s="267"/>
      <c r="AD231" s="267"/>
      <c r="AE231" s="267"/>
      <c r="AF231" s="267"/>
      <c r="AG231" s="269"/>
      <c r="AH231" s="270"/>
      <c r="AI231" s="270"/>
      <c r="AJ231" s="270"/>
      <c r="AK231" s="270"/>
      <c r="AL231" s="273"/>
      <c r="AM231" s="11"/>
      <c r="AN231" s="175" t="str">
        <f t="shared" si="78"/>
        <v/>
      </c>
      <c r="AO231" s="176"/>
      <c r="AP231" s="267" t="str">
        <f t="shared" si="72"/>
        <v/>
      </c>
      <c r="AQ231" s="267"/>
      <c r="AR231" s="267"/>
      <c r="AS231" s="267"/>
      <c r="AT231" s="267"/>
      <c r="AU231" s="267"/>
      <c r="AV231" s="265" t="str">
        <f t="shared" si="79"/>
        <v/>
      </c>
      <c r="AW231" s="266"/>
      <c r="AX231" s="267" t="str">
        <f t="shared" si="73"/>
        <v/>
      </c>
      <c r="AY231" s="267"/>
      <c r="AZ231" s="267"/>
      <c r="BA231" s="267"/>
      <c r="BB231" s="267"/>
      <c r="BC231" s="268"/>
      <c r="BD231" s="11"/>
      <c r="BF231" s="7" t="str">
        <f t="shared" si="74"/>
        <v/>
      </c>
      <c r="BJ231" s="45" t="str">
        <f t="shared" ca="1" si="75"/>
        <v>20/09/2021 08:00</v>
      </c>
      <c r="BK231" s="44" t="str">
        <f>IF($F231="", "", IFERROR(INDEX('Currency Market'!$BE$10:$BL$178, MATCH($BJ231, 'Currency Market'!$BB$10:$BB$178, 0), MATCH($F231, 'Currency Market'!$BE$9:$BL$9, 0)), ""))</f>
        <v/>
      </c>
      <c r="BL231" s="43" t="str">
        <f>IF($F231="", "", IFERROR(INDEX('Currency Market'!$BE$10:$BL$178, MATCH($BJ231, 'Currency Market'!$BB$10:$BB$178, 0), MATCH($N231, 'Currency Market'!$BE$9:$BL$9, 0)), ""))</f>
        <v/>
      </c>
      <c r="BN231" s="68" t="str">
        <f t="shared" si="80"/>
        <v/>
      </c>
      <c r="BO231" s="57" t="str">
        <f t="shared" si="83"/>
        <v/>
      </c>
      <c r="BP231" s="58" t="str">
        <f t="shared" si="83"/>
        <v/>
      </c>
      <c r="BQ231" s="58" t="str">
        <f t="shared" si="83"/>
        <v/>
      </c>
      <c r="BR231" s="58" t="str">
        <f t="shared" si="83"/>
        <v/>
      </c>
      <c r="BS231" s="58" t="str">
        <f t="shared" si="83"/>
        <v/>
      </c>
      <c r="BT231" s="58" t="str">
        <f t="shared" si="83"/>
        <v/>
      </c>
      <c r="BU231" s="58" t="str">
        <f t="shared" si="83"/>
        <v/>
      </c>
      <c r="BV231" s="59" t="str">
        <f t="shared" si="83"/>
        <v/>
      </c>
      <c r="BX231" s="7" t="str">
        <f ca="1">IFERROR(INDEX('Currency Market'!$BX$10:$BX$178, MATCH($BJ231, 'Currency Market'!$BB$10:$BB$178, 0)), "")</f>
        <v/>
      </c>
      <c r="BZ231" s="65" t="str">
        <f t="shared" si="81"/>
        <v/>
      </c>
    </row>
    <row r="232" spans="1:78" x14ac:dyDescent="0.55000000000000004">
      <c r="A232" s="11"/>
      <c r="B232" s="175" t="str">
        <f t="shared" si="70"/>
        <v/>
      </c>
      <c r="C232" s="176"/>
      <c r="D232" s="176"/>
      <c r="E232" s="176"/>
      <c r="F232" s="269"/>
      <c r="G232" s="270"/>
      <c r="H232" s="271"/>
      <c r="I232" s="271"/>
      <c r="J232" s="271"/>
      <c r="K232" s="271"/>
      <c r="L232" s="271"/>
      <c r="M232" s="271"/>
      <c r="N232" s="270"/>
      <c r="O232" s="270"/>
      <c r="P232" s="272" t="str">
        <f t="shared" si="76"/>
        <v/>
      </c>
      <c r="Q232" s="267"/>
      <c r="R232" s="267"/>
      <c r="S232" s="267"/>
      <c r="T232" s="267"/>
      <c r="U232" s="267"/>
      <c r="V232" s="267" t="str">
        <f t="shared" si="71"/>
        <v/>
      </c>
      <c r="W232" s="267"/>
      <c r="X232" s="267"/>
      <c r="Y232" s="267"/>
      <c r="Z232" s="267"/>
      <c r="AA232" s="267" t="str">
        <f t="shared" si="77"/>
        <v/>
      </c>
      <c r="AB232" s="267"/>
      <c r="AC232" s="267"/>
      <c r="AD232" s="267"/>
      <c r="AE232" s="267"/>
      <c r="AF232" s="267"/>
      <c r="AG232" s="269"/>
      <c r="AH232" s="270"/>
      <c r="AI232" s="270"/>
      <c r="AJ232" s="270"/>
      <c r="AK232" s="270"/>
      <c r="AL232" s="273"/>
      <c r="AM232" s="11"/>
      <c r="AN232" s="175" t="str">
        <f t="shared" si="78"/>
        <v/>
      </c>
      <c r="AO232" s="176"/>
      <c r="AP232" s="267" t="str">
        <f t="shared" si="72"/>
        <v/>
      </c>
      <c r="AQ232" s="267"/>
      <c r="AR232" s="267"/>
      <c r="AS232" s="267"/>
      <c r="AT232" s="267"/>
      <c r="AU232" s="267"/>
      <c r="AV232" s="265" t="str">
        <f t="shared" si="79"/>
        <v/>
      </c>
      <c r="AW232" s="266"/>
      <c r="AX232" s="267" t="str">
        <f t="shared" si="73"/>
        <v/>
      </c>
      <c r="AY232" s="267"/>
      <c r="AZ232" s="267"/>
      <c r="BA232" s="267"/>
      <c r="BB232" s="267"/>
      <c r="BC232" s="268"/>
      <c r="BD232" s="11"/>
      <c r="BF232" s="7" t="str">
        <f t="shared" si="74"/>
        <v/>
      </c>
      <c r="BJ232" s="45" t="str">
        <f t="shared" ca="1" si="75"/>
        <v>20/09/2021 08:00</v>
      </c>
      <c r="BK232" s="44" t="str">
        <f>IF($F232="", "", IFERROR(INDEX('Currency Market'!$BE$10:$BL$178, MATCH($BJ232, 'Currency Market'!$BB$10:$BB$178, 0), MATCH($F232, 'Currency Market'!$BE$9:$BL$9, 0)), ""))</f>
        <v/>
      </c>
      <c r="BL232" s="43" t="str">
        <f>IF($F232="", "", IFERROR(INDEX('Currency Market'!$BE$10:$BL$178, MATCH($BJ232, 'Currency Market'!$BB$10:$BB$178, 0), MATCH($N232, 'Currency Market'!$BE$9:$BL$9, 0)), ""))</f>
        <v/>
      </c>
      <c r="BN232" s="68" t="str">
        <f t="shared" si="80"/>
        <v/>
      </c>
      <c r="BO232" s="57" t="str">
        <f t="shared" si="83"/>
        <v/>
      </c>
      <c r="BP232" s="58" t="str">
        <f t="shared" si="83"/>
        <v/>
      </c>
      <c r="BQ232" s="58" t="str">
        <f t="shared" si="83"/>
        <v/>
      </c>
      <c r="BR232" s="58" t="str">
        <f t="shared" si="83"/>
        <v/>
      </c>
      <c r="BS232" s="58" t="str">
        <f t="shared" si="83"/>
        <v/>
      </c>
      <c r="BT232" s="58" t="str">
        <f t="shared" si="83"/>
        <v/>
      </c>
      <c r="BU232" s="58" t="str">
        <f t="shared" si="83"/>
        <v/>
      </c>
      <c r="BV232" s="59" t="str">
        <f t="shared" si="83"/>
        <v/>
      </c>
      <c r="BX232" s="7" t="str">
        <f ca="1">IFERROR(INDEX('Currency Market'!$BX$10:$BX$178, MATCH($BJ232, 'Currency Market'!$BB$10:$BB$178, 0)), "")</f>
        <v/>
      </c>
      <c r="BZ232" s="65" t="str">
        <f t="shared" si="81"/>
        <v/>
      </c>
    </row>
    <row r="233" spans="1:78" x14ac:dyDescent="0.55000000000000004">
      <c r="A233" s="11"/>
      <c r="B233" s="175" t="str">
        <f t="shared" si="70"/>
        <v/>
      </c>
      <c r="C233" s="176"/>
      <c r="D233" s="176"/>
      <c r="E233" s="176"/>
      <c r="F233" s="269"/>
      <c r="G233" s="270"/>
      <c r="H233" s="271"/>
      <c r="I233" s="271"/>
      <c r="J233" s="271"/>
      <c r="K233" s="271"/>
      <c r="L233" s="271"/>
      <c r="M233" s="271"/>
      <c r="N233" s="270"/>
      <c r="O233" s="270"/>
      <c r="P233" s="272" t="str">
        <f t="shared" si="76"/>
        <v/>
      </c>
      <c r="Q233" s="267"/>
      <c r="R233" s="267"/>
      <c r="S233" s="267"/>
      <c r="T233" s="267"/>
      <c r="U233" s="267"/>
      <c r="V233" s="267" t="str">
        <f t="shared" si="71"/>
        <v/>
      </c>
      <c r="W233" s="267"/>
      <c r="X233" s="267"/>
      <c r="Y233" s="267"/>
      <c r="Z233" s="267"/>
      <c r="AA233" s="267" t="str">
        <f t="shared" si="77"/>
        <v/>
      </c>
      <c r="AB233" s="267"/>
      <c r="AC233" s="267"/>
      <c r="AD233" s="267"/>
      <c r="AE233" s="267"/>
      <c r="AF233" s="267"/>
      <c r="AG233" s="269"/>
      <c r="AH233" s="270"/>
      <c r="AI233" s="270"/>
      <c r="AJ233" s="270"/>
      <c r="AK233" s="270"/>
      <c r="AL233" s="273"/>
      <c r="AM233" s="11"/>
      <c r="AN233" s="175" t="str">
        <f t="shared" si="78"/>
        <v/>
      </c>
      <c r="AO233" s="176"/>
      <c r="AP233" s="267" t="str">
        <f t="shared" si="72"/>
        <v/>
      </c>
      <c r="AQ233" s="267"/>
      <c r="AR233" s="267"/>
      <c r="AS233" s="267"/>
      <c r="AT233" s="267"/>
      <c r="AU233" s="267"/>
      <c r="AV233" s="265" t="str">
        <f t="shared" si="79"/>
        <v/>
      </c>
      <c r="AW233" s="266"/>
      <c r="AX233" s="267" t="str">
        <f t="shared" si="73"/>
        <v/>
      </c>
      <c r="AY233" s="267"/>
      <c r="AZ233" s="267"/>
      <c r="BA233" s="267"/>
      <c r="BB233" s="267"/>
      <c r="BC233" s="268"/>
      <c r="BD233" s="11"/>
      <c r="BF233" s="7" t="str">
        <f t="shared" si="74"/>
        <v/>
      </c>
      <c r="BJ233" s="45" t="str">
        <f t="shared" ca="1" si="75"/>
        <v>20/09/2021 08:00</v>
      </c>
      <c r="BK233" s="44" t="str">
        <f>IF($F233="", "", IFERROR(INDEX('Currency Market'!$BE$10:$BL$178, MATCH($BJ233, 'Currency Market'!$BB$10:$BB$178, 0), MATCH($F233, 'Currency Market'!$BE$9:$BL$9, 0)), ""))</f>
        <v/>
      </c>
      <c r="BL233" s="43" t="str">
        <f>IF($F233="", "", IFERROR(INDEX('Currency Market'!$BE$10:$BL$178, MATCH($BJ233, 'Currency Market'!$BB$10:$BB$178, 0), MATCH($N233, 'Currency Market'!$BE$9:$BL$9, 0)), ""))</f>
        <v/>
      </c>
      <c r="BN233" s="68" t="str">
        <f t="shared" si="80"/>
        <v/>
      </c>
      <c r="BO233" s="57" t="str">
        <f t="shared" ref="BO233:BV242" si="84">IF($B233=$BF$4, IF($F233=BO$2, $H233*-1, IF($N233=BO$2, $AA233, "")), "")</f>
        <v/>
      </c>
      <c r="BP233" s="58" t="str">
        <f t="shared" si="84"/>
        <v/>
      </c>
      <c r="BQ233" s="58" t="str">
        <f t="shared" si="84"/>
        <v/>
      </c>
      <c r="BR233" s="58" t="str">
        <f t="shared" si="84"/>
        <v/>
      </c>
      <c r="BS233" s="58" t="str">
        <f t="shared" si="84"/>
        <v/>
      </c>
      <c r="BT233" s="58" t="str">
        <f t="shared" si="84"/>
        <v/>
      </c>
      <c r="BU233" s="58" t="str">
        <f t="shared" si="84"/>
        <v/>
      </c>
      <c r="BV233" s="59" t="str">
        <f t="shared" si="84"/>
        <v/>
      </c>
      <c r="BX233" s="7" t="str">
        <f ca="1">IFERROR(INDEX('Currency Market'!$BX$10:$BX$178, MATCH($BJ233, 'Currency Market'!$BB$10:$BB$178, 0)), "")</f>
        <v/>
      </c>
      <c r="BZ233" s="65" t="str">
        <f t="shared" si="81"/>
        <v/>
      </c>
    </row>
    <row r="234" spans="1:78" x14ac:dyDescent="0.55000000000000004">
      <c r="A234" s="11"/>
      <c r="B234" s="175" t="str">
        <f t="shared" si="70"/>
        <v/>
      </c>
      <c r="C234" s="176"/>
      <c r="D234" s="176"/>
      <c r="E234" s="176"/>
      <c r="F234" s="269"/>
      <c r="G234" s="270"/>
      <c r="H234" s="271"/>
      <c r="I234" s="271"/>
      <c r="J234" s="271"/>
      <c r="K234" s="271"/>
      <c r="L234" s="271"/>
      <c r="M234" s="271"/>
      <c r="N234" s="270"/>
      <c r="O234" s="270"/>
      <c r="P234" s="272" t="str">
        <f t="shared" si="76"/>
        <v/>
      </c>
      <c r="Q234" s="267"/>
      <c r="R234" s="267"/>
      <c r="S234" s="267"/>
      <c r="T234" s="267"/>
      <c r="U234" s="267"/>
      <c r="V234" s="267" t="str">
        <f t="shared" si="71"/>
        <v/>
      </c>
      <c r="W234" s="267"/>
      <c r="X234" s="267"/>
      <c r="Y234" s="267"/>
      <c r="Z234" s="267"/>
      <c r="AA234" s="267" t="str">
        <f t="shared" si="77"/>
        <v/>
      </c>
      <c r="AB234" s="267"/>
      <c r="AC234" s="267"/>
      <c r="AD234" s="267"/>
      <c r="AE234" s="267"/>
      <c r="AF234" s="267"/>
      <c r="AG234" s="269"/>
      <c r="AH234" s="270"/>
      <c r="AI234" s="270"/>
      <c r="AJ234" s="270"/>
      <c r="AK234" s="270"/>
      <c r="AL234" s="273"/>
      <c r="AM234" s="11"/>
      <c r="AN234" s="175" t="str">
        <f t="shared" si="78"/>
        <v/>
      </c>
      <c r="AO234" s="176"/>
      <c r="AP234" s="267" t="str">
        <f t="shared" si="72"/>
        <v/>
      </c>
      <c r="AQ234" s="267"/>
      <c r="AR234" s="267"/>
      <c r="AS234" s="267"/>
      <c r="AT234" s="267"/>
      <c r="AU234" s="267"/>
      <c r="AV234" s="265" t="str">
        <f t="shared" si="79"/>
        <v/>
      </c>
      <c r="AW234" s="266"/>
      <c r="AX234" s="267" t="str">
        <f t="shared" si="73"/>
        <v/>
      </c>
      <c r="AY234" s="267"/>
      <c r="AZ234" s="267"/>
      <c r="BA234" s="267"/>
      <c r="BB234" s="267"/>
      <c r="BC234" s="268"/>
      <c r="BD234" s="11"/>
      <c r="BF234" s="7" t="str">
        <f t="shared" si="74"/>
        <v/>
      </c>
      <c r="BJ234" s="45" t="str">
        <f t="shared" ca="1" si="75"/>
        <v>20/09/2021 08:00</v>
      </c>
      <c r="BK234" s="44" t="str">
        <f>IF($F234="", "", IFERROR(INDEX('Currency Market'!$BE$10:$BL$178, MATCH($BJ234, 'Currency Market'!$BB$10:$BB$178, 0), MATCH($F234, 'Currency Market'!$BE$9:$BL$9, 0)), ""))</f>
        <v/>
      </c>
      <c r="BL234" s="43" t="str">
        <f>IF($F234="", "", IFERROR(INDEX('Currency Market'!$BE$10:$BL$178, MATCH($BJ234, 'Currency Market'!$BB$10:$BB$178, 0), MATCH($N234, 'Currency Market'!$BE$9:$BL$9, 0)), ""))</f>
        <v/>
      </c>
      <c r="BN234" s="68" t="str">
        <f t="shared" si="80"/>
        <v/>
      </c>
      <c r="BO234" s="57" t="str">
        <f t="shared" si="84"/>
        <v/>
      </c>
      <c r="BP234" s="58" t="str">
        <f t="shared" si="84"/>
        <v/>
      </c>
      <c r="BQ234" s="58" t="str">
        <f t="shared" si="84"/>
        <v/>
      </c>
      <c r="BR234" s="58" t="str">
        <f t="shared" si="84"/>
        <v/>
      </c>
      <c r="BS234" s="58" t="str">
        <f t="shared" si="84"/>
        <v/>
      </c>
      <c r="BT234" s="58" t="str">
        <f t="shared" si="84"/>
        <v/>
      </c>
      <c r="BU234" s="58" t="str">
        <f t="shared" si="84"/>
        <v/>
      </c>
      <c r="BV234" s="59" t="str">
        <f t="shared" si="84"/>
        <v/>
      </c>
      <c r="BX234" s="7" t="str">
        <f ca="1">IFERROR(INDEX('Currency Market'!$BX$10:$BX$178, MATCH($BJ234, 'Currency Market'!$BB$10:$BB$178, 0)), "")</f>
        <v/>
      </c>
      <c r="BZ234" s="65" t="str">
        <f t="shared" si="81"/>
        <v/>
      </c>
    </row>
    <row r="235" spans="1:78" x14ac:dyDescent="0.55000000000000004">
      <c r="A235" s="11"/>
      <c r="B235" s="175" t="str">
        <f t="shared" si="70"/>
        <v/>
      </c>
      <c r="C235" s="176"/>
      <c r="D235" s="176"/>
      <c r="E235" s="176"/>
      <c r="F235" s="269"/>
      <c r="G235" s="270"/>
      <c r="H235" s="271"/>
      <c r="I235" s="271"/>
      <c r="J235" s="271"/>
      <c r="K235" s="271"/>
      <c r="L235" s="271"/>
      <c r="M235" s="271"/>
      <c r="N235" s="270"/>
      <c r="O235" s="270"/>
      <c r="P235" s="272" t="str">
        <f t="shared" si="76"/>
        <v/>
      </c>
      <c r="Q235" s="267"/>
      <c r="R235" s="267"/>
      <c r="S235" s="267"/>
      <c r="T235" s="267"/>
      <c r="U235" s="267"/>
      <c r="V235" s="267" t="str">
        <f t="shared" si="71"/>
        <v/>
      </c>
      <c r="W235" s="267"/>
      <c r="X235" s="267"/>
      <c r="Y235" s="267"/>
      <c r="Z235" s="267"/>
      <c r="AA235" s="267" t="str">
        <f t="shared" si="77"/>
        <v/>
      </c>
      <c r="AB235" s="267"/>
      <c r="AC235" s="267"/>
      <c r="AD235" s="267"/>
      <c r="AE235" s="267"/>
      <c r="AF235" s="267"/>
      <c r="AG235" s="269"/>
      <c r="AH235" s="270"/>
      <c r="AI235" s="270"/>
      <c r="AJ235" s="270"/>
      <c r="AK235" s="270"/>
      <c r="AL235" s="273"/>
      <c r="AM235" s="11"/>
      <c r="AN235" s="175" t="str">
        <f t="shared" si="78"/>
        <v/>
      </c>
      <c r="AO235" s="176"/>
      <c r="AP235" s="267" t="str">
        <f t="shared" si="72"/>
        <v/>
      </c>
      <c r="AQ235" s="267"/>
      <c r="AR235" s="267"/>
      <c r="AS235" s="267"/>
      <c r="AT235" s="267"/>
      <c r="AU235" s="267"/>
      <c r="AV235" s="265" t="str">
        <f t="shared" si="79"/>
        <v/>
      </c>
      <c r="AW235" s="266"/>
      <c r="AX235" s="267" t="str">
        <f t="shared" si="73"/>
        <v/>
      </c>
      <c r="AY235" s="267"/>
      <c r="AZ235" s="267"/>
      <c r="BA235" s="267"/>
      <c r="BB235" s="267"/>
      <c r="BC235" s="268"/>
      <c r="BD235" s="11"/>
      <c r="BF235" s="7" t="str">
        <f t="shared" si="74"/>
        <v/>
      </c>
      <c r="BJ235" s="45" t="str">
        <f t="shared" ca="1" si="75"/>
        <v>20/09/2021 08:00</v>
      </c>
      <c r="BK235" s="44" t="str">
        <f>IF($F235="", "", IFERROR(INDEX('Currency Market'!$BE$10:$BL$178, MATCH($BJ235, 'Currency Market'!$BB$10:$BB$178, 0), MATCH($F235, 'Currency Market'!$BE$9:$BL$9, 0)), ""))</f>
        <v/>
      </c>
      <c r="BL235" s="43" t="str">
        <f>IF($F235="", "", IFERROR(INDEX('Currency Market'!$BE$10:$BL$178, MATCH($BJ235, 'Currency Market'!$BB$10:$BB$178, 0), MATCH($N235, 'Currency Market'!$BE$9:$BL$9, 0)), ""))</f>
        <v/>
      </c>
      <c r="BN235" s="68" t="str">
        <f t="shared" si="80"/>
        <v/>
      </c>
      <c r="BO235" s="57" t="str">
        <f t="shared" si="84"/>
        <v/>
      </c>
      <c r="BP235" s="58" t="str">
        <f t="shared" si="84"/>
        <v/>
      </c>
      <c r="BQ235" s="58" t="str">
        <f t="shared" si="84"/>
        <v/>
      </c>
      <c r="BR235" s="58" t="str">
        <f t="shared" si="84"/>
        <v/>
      </c>
      <c r="BS235" s="58" t="str">
        <f t="shared" si="84"/>
        <v/>
      </c>
      <c r="BT235" s="58" t="str">
        <f t="shared" si="84"/>
        <v/>
      </c>
      <c r="BU235" s="58" t="str">
        <f t="shared" si="84"/>
        <v/>
      </c>
      <c r="BV235" s="59" t="str">
        <f t="shared" si="84"/>
        <v/>
      </c>
      <c r="BX235" s="7" t="str">
        <f ca="1">IFERROR(INDEX('Currency Market'!$BX$10:$BX$178, MATCH($BJ235, 'Currency Market'!$BB$10:$BB$178, 0)), "")</f>
        <v/>
      </c>
      <c r="BZ235" s="65" t="str">
        <f t="shared" si="81"/>
        <v/>
      </c>
    </row>
    <row r="236" spans="1:78" x14ac:dyDescent="0.55000000000000004">
      <c r="A236" s="11"/>
      <c r="B236" s="175" t="str">
        <f t="shared" si="70"/>
        <v/>
      </c>
      <c r="C236" s="176"/>
      <c r="D236" s="176"/>
      <c r="E236" s="176"/>
      <c r="F236" s="269"/>
      <c r="G236" s="270"/>
      <c r="H236" s="271"/>
      <c r="I236" s="271"/>
      <c r="J236" s="271"/>
      <c r="K236" s="271"/>
      <c r="L236" s="271"/>
      <c r="M236" s="271"/>
      <c r="N236" s="270"/>
      <c r="O236" s="270"/>
      <c r="P236" s="272" t="str">
        <f t="shared" si="76"/>
        <v/>
      </c>
      <c r="Q236" s="267"/>
      <c r="R236" s="267"/>
      <c r="S236" s="267"/>
      <c r="T236" s="267"/>
      <c r="U236" s="267"/>
      <c r="V236" s="267" t="str">
        <f t="shared" si="71"/>
        <v/>
      </c>
      <c r="W236" s="267"/>
      <c r="X236" s="267"/>
      <c r="Y236" s="267"/>
      <c r="Z236" s="267"/>
      <c r="AA236" s="267" t="str">
        <f t="shared" si="77"/>
        <v/>
      </c>
      <c r="AB236" s="267"/>
      <c r="AC236" s="267"/>
      <c r="AD236" s="267"/>
      <c r="AE236" s="267"/>
      <c r="AF236" s="267"/>
      <c r="AG236" s="269"/>
      <c r="AH236" s="270"/>
      <c r="AI236" s="270"/>
      <c r="AJ236" s="270"/>
      <c r="AK236" s="270"/>
      <c r="AL236" s="273"/>
      <c r="AM236" s="11"/>
      <c r="AN236" s="175" t="str">
        <f t="shared" si="78"/>
        <v/>
      </c>
      <c r="AO236" s="176"/>
      <c r="AP236" s="267" t="str">
        <f t="shared" si="72"/>
        <v/>
      </c>
      <c r="AQ236" s="267"/>
      <c r="AR236" s="267"/>
      <c r="AS236" s="267"/>
      <c r="AT236" s="267"/>
      <c r="AU236" s="267"/>
      <c r="AV236" s="265" t="str">
        <f t="shared" si="79"/>
        <v/>
      </c>
      <c r="AW236" s="266"/>
      <c r="AX236" s="267" t="str">
        <f t="shared" si="73"/>
        <v/>
      </c>
      <c r="AY236" s="267"/>
      <c r="AZ236" s="267"/>
      <c r="BA236" s="267"/>
      <c r="BB236" s="267"/>
      <c r="BC236" s="268"/>
      <c r="BD236" s="11"/>
      <c r="BF236" s="7" t="str">
        <f t="shared" si="74"/>
        <v/>
      </c>
      <c r="BJ236" s="45" t="str">
        <f t="shared" ca="1" si="75"/>
        <v>20/09/2021 08:00</v>
      </c>
      <c r="BK236" s="44" t="str">
        <f>IF($F236="", "", IFERROR(INDEX('Currency Market'!$BE$10:$BL$178, MATCH($BJ236, 'Currency Market'!$BB$10:$BB$178, 0), MATCH($F236, 'Currency Market'!$BE$9:$BL$9, 0)), ""))</f>
        <v/>
      </c>
      <c r="BL236" s="43" t="str">
        <f>IF($F236="", "", IFERROR(INDEX('Currency Market'!$BE$10:$BL$178, MATCH($BJ236, 'Currency Market'!$BB$10:$BB$178, 0), MATCH($N236, 'Currency Market'!$BE$9:$BL$9, 0)), ""))</f>
        <v/>
      </c>
      <c r="BN236" s="68" t="str">
        <f t="shared" si="80"/>
        <v/>
      </c>
      <c r="BO236" s="57" t="str">
        <f t="shared" si="84"/>
        <v/>
      </c>
      <c r="BP236" s="58" t="str">
        <f t="shared" si="84"/>
        <v/>
      </c>
      <c r="BQ236" s="58" t="str">
        <f t="shared" si="84"/>
        <v/>
      </c>
      <c r="BR236" s="58" t="str">
        <f t="shared" si="84"/>
        <v/>
      </c>
      <c r="BS236" s="58" t="str">
        <f t="shared" si="84"/>
        <v/>
      </c>
      <c r="BT236" s="58" t="str">
        <f t="shared" si="84"/>
        <v/>
      </c>
      <c r="BU236" s="58" t="str">
        <f t="shared" si="84"/>
        <v/>
      </c>
      <c r="BV236" s="59" t="str">
        <f t="shared" si="84"/>
        <v/>
      </c>
      <c r="BX236" s="7" t="str">
        <f ca="1">IFERROR(INDEX('Currency Market'!$BX$10:$BX$178, MATCH($BJ236, 'Currency Market'!$BB$10:$BB$178, 0)), "")</f>
        <v/>
      </c>
      <c r="BZ236" s="65" t="str">
        <f t="shared" si="81"/>
        <v/>
      </c>
    </row>
    <row r="237" spans="1:78" x14ac:dyDescent="0.55000000000000004">
      <c r="A237" s="11"/>
      <c r="B237" s="175" t="str">
        <f t="shared" si="70"/>
        <v/>
      </c>
      <c r="C237" s="176"/>
      <c r="D237" s="176"/>
      <c r="E237" s="176"/>
      <c r="F237" s="269"/>
      <c r="G237" s="270"/>
      <c r="H237" s="271"/>
      <c r="I237" s="271"/>
      <c r="J237" s="271"/>
      <c r="K237" s="271"/>
      <c r="L237" s="271"/>
      <c r="M237" s="271"/>
      <c r="N237" s="270"/>
      <c r="O237" s="270"/>
      <c r="P237" s="272" t="str">
        <f t="shared" si="76"/>
        <v/>
      </c>
      <c r="Q237" s="267"/>
      <c r="R237" s="267"/>
      <c r="S237" s="267"/>
      <c r="T237" s="267"/>
      <c r="U237" s="267"/>
      <c r="V237" s="267" t="str">
        <f t="shared" si="71"/>
        <v/>
      </c>
      <c r="W237" s="267"/>
      <c r="X237" s="267"/>
      <c r="Y237" s="267"/>
      <c r="Z237" s="267"/>
      <c r="AA237" s="267" t="str">
        <f t="shared" si="77"/>
        <v/>
      </c>
      <c r="AB237" s="267"/>
      <c r="AC237" s="267"/>
      <c r="AD237" s="267"/>
      <c r="AE237" s="267"/>
      <c r="AF237" s="267"/>
      <c r="AG237" s="269"/>
      <c r="AH237" s="270"/>
      <c r="AI237" s="270"/>
      <c r="AJ237" s="270"/>
      <c r="AK237" s="270"/>
      <c r="AL237" s="273"/>
      <c r="AM237" s="11"/>
      <c r="AN237" s="175" t="str">
        <f t="shared" si="78"/>
        <v/>
      </c>
      <c r="AO237" s="176"/>
      <c r="AP237" s="267" t="str">
        <f t="shared" si="72"/>
        <v/>
      </c>
      <c r="AQ237" s="267"/>
      <c r="AR237" s="267"/>
      <c r="AS237" s="267"/>
      <c r="AT237" s="267"/>
      <c r="AU237" s="267"/>
      <c r="AV237" s="265" t="str">
        <f t="shared" si="79"/>
        <v/>
      </c>
      <c r="AW237" s="266"/>
      <c r="AX237" s="267" t="str">
        <f t="shared" si="73"/>
        <v/>
      </c>
      <c r="AY237" s="267"/>
      <c r="AZ237" s="267"/>
      <c r="BA237" s="267"/>
      <c r="BB237" s="267"/>
      <c r="BC237" s="268"/>
      <c r="BD237" s="11"/>
      <c r="BF237" s="7" t="str">
        <f t="shared" si="74"/>
        <v/>
      </c>
      <c r="BJ237" s="45" t="str">
        <f t="shared" ca="1" si="75"/>
        <v>20/09/2021 08:00</v>
      </c>
      <c r="BK237" s="44" t="str">
        <f>IF($F237="", "", IFERROR(INDEX('Currency Market'!$BE$10:$BL$178, MATCH($BJ237, 'Currency Market'!$BB$10:$BB$178, 0), MATCH($F237, 'Currency Market'!$BE$9:$BL$9, 0)), ""))</f>
        <v/>
      </c>
      <c r="BL237" s="43" t="str">
        <f>IF($F237="", "", IFERROR(INDEX('Currency Market'!$BE$10:$BL$178, MATCH($BJ237, 'Currency Market'!$BB$10:$BB$178, 0), MATCH($N237, 'Currency Market'!$BE$9:$BL$9, 0)), ""))</f>
        <v/>
      </c>
      <c r="BN237" s="68" t="str">
        <f t="shared" si="80"/>
        <v/>
      </c>
      <c r="BO237" s="57" t="str">
        <f t="shared" si="84"/>
        <v/>
      </c>
      <c r="BP237" s="58" t="str">
        <f t="shared" si="84"/>
        <v/>
      </c>
      <c r="BQ237" s="58" t="str">
        <f t="shared" si="84"/>
        <v/>
      </c>
      <c r="BR237" s="58" t="str">
        <f t="shared" si="84"/>
        <v/>
      </c>
      <c r="BS237" s="58" t="str">
        <f t="shared" si="84"/>
        <v/>
      </c>
      <c r="BT237" s="58" t="str">
        <f t="shared" si="84"/>
        <v/>
      </c>
      <c r="BU237" s="58" t="str">
        <f t="shared" si="84"/>
        <v/>
      </c>
      <c r="BV237" s="59" t="str">
        <f t="shared" si="84"/>
        <v/>
      </c>
      <c r="BX237" s="7" t="str">
        <f ca="1">IFERROR(INDEX('Currency Market'!$BX$10:$BX$178, MATCH($BJ237, 'Currency Market'!$BB$10:$BB$178, 0)), "")</f>
        <v/>
      </c>
      <c r="BZ237" s="65" t="str">
        <f t="shared" si="81"/>
        <v/>
      </c>
    </row>
    <row r="238" spans="1:78" x14ac:dyDescent="0.55000000000000004">
      <c r="A238" s="11"/>
      <c r="B238" s="175" t="str">
        <f t="shared" si="70"/>
        <v/>
      </c>
      <c r="C238" s="176"/>
      <c r="D238" s="176"/>
      <c r="E238" s="176"/>
      <c r="F238" s="269"/>
      <c r="G238" s="270"/>
      <c r="H238" s="271"/>
      <c r="I238" s="271"/>
      <c r="J238" s="271"/>
      <c r="K238" s="271"/>
      <c r="L238" s="271"/>
      <c r="M238" s="271"/>
      <c r="N238" s="270"/>
      <c r="O238" s="270"/>
      <c r="P238" s="272" t="str">
        <f t="shared" si="76"/>
        <v/>
      </c>
      <c r="Q238" s="267"/>
      <c r="R238" s="267"/>
      <c r="S238" s="267"/>
      <c r="T238" s="267"/>
      <c r="U238" s="267"/>
      <c r="V238" s="267" t="str">
        <f t="shared" si="71"/>
        <v/>
      </c>
      <c r="W238" s="267"/>
      <c r="X238" s="267"/>
      <c r="Y238" s="267"/>
      <c r="Z238" s="267"/>
      <c r="AA238" s="267" t="str">
        <f t="shared" si="77"/>
        <v/>
      </c>
      <c r="AB238" s="267"/>
      <c r="AC238" s="267"/>
      <c r="AD238" s="267"/>
      <c r="AE238" s="267"/>
      <c r="AF238" s="267"/>
      <c r="AG238" s="269"/>
      <c r="AH238" s="270"/>
      <c r="AI238" s="270"/>
      <c r="AJ238" s="270"/>
      <c r="AK238" s="270"/>
      <c r="AL238" s="273"/>
      <c r="AM238" s="11"/>
      <c r="AN238" s="175" t="str">
        <f t="shared" si="78"/>
        <v/>
      </c>
      <c r="AO238" s="176"/>
      <c r="AP238" s="267" t="str">
        <f t="shared" si="72"/>
        <v/>
      </c>
      <c r="AQ238" s="267"/>
      <c r="AR238" s="267"/>
      <c r="AS238" s="267"/>
      <c r="AT238" s="267"/>
      <c r="AU238" s="267"/>
      <c r="AV238" s="265" t="str">
        <f t="shared" si="79"/>
        <v/>
      </c>
      <c r="AW238" s="266"/>
      <c r="AX238" s="267" t="str">
        <f t="shared" si="73"/>
        <v/>
      </c>
      <c r="AY238" s="267"/>
      <c r="AZ238" s="267"/>
      <c r="BA238" s="267"/>
      <c r="BB238" s="267"/>
      <c r="BC238" s="268"/>
      <c r="BD238" s="11"/>
      <c r="BF238" s="7" t="str">
        <f t="shared" si="74"/>
        <v/>
      </c>
      <c r="BJ238" s="45" t="str">
        <f t="shared" ca="1" si="75"/>
        <v>20/09/2021 08:00</v>
      </c>
      <c r="BK238" s="44" t="str">
        <f>IF($F238="", "", IFERROR(INDEX('Currency Market'!$BE$10:$BL$178, MATCH($BJ238, 'Currency Market'!$BB$10:$BB$178, 0), MATCH($F238, 'Currency Market'!$BE$9:$BL$9, 0)), ""))</f>
        <v/>
      </c>
      <c r="BL238" s="43" t="str">
        <f>IF($F238="", "", IFERROR(INDEX('Currency Market'!$BE$10:$BL$178, MATCH($BJ238, 'Currency Market'!$BB$10:$BB$178, 0), MATCH($N238, 'Currency Market'!$BE$9:$BL$9, 0)), ""))</f>
        <v/>
      </c>
      <c r="BN238" s="68" t="str">
        <f t="shared" si="80"/>
        <v/>
      </c>
      <c r="BO238" s="57" t="str">
        <f t="shared" si="84"/>
        <v/>
      </c>
      <c r="BP238" s="58" t="str">
        <f t="shared" si="84"/>
        <v/>
      </c>
      <c r="BQ238" s="58" t="str">
        <f t="shared" si="84"/>
        <v/>
      </c>
      <c r="BR238" s="58" t="str">
        <f t="shared" si="84"/>
        <v/>
      </c>
      <c r="BS238" s="58" t="str">
        <f t="shared" si="84"/>
        <v/>
      </c>
      <c r="BT238" s="58" t="str">
        <f t="shared" si="84"/>
        <v/>
      </c>
      <c r="BU238" s="58" t="str">
        <f t="shared" si="84"/>
        <v/>
      </c>
      <c r="BV238" s="59" t="str">
        <f t="shared" si="84"/>
        <v/>
      </c>
      <c r="BX238" s="7" t="str">
        <f ca="1">IFERROR(INDEX('Currency Market'!$BX$10:$BX$178, MATCH($BJ238, 'Currency Market'!$BB$10:$BB$178, 0)), "")</f>
        <v/>
      </c>
      <c r="BZ238" s="65" t="str">
        <f t="shared" si="81"/>
        <v/>
      </c>
    </row>
    <row r="239" spans="1:78" x14ac:dyDescent="0.55000000000000004">
      <c r="A239" s="11"/>
      <c r="B239" s="175" t="str">
        <f t="shared" si="70"/>
        <v/>
      </c>
      <c r="C239" s="176"/>
      <c r="D239" s="176"/>
      <c r="E239" s="176"/>
      <c r="F239" s="269"/>
      <c r="G239" s="270"/>
      <c r="H239" s="271"/>
      <c r="I239" s="271"/>
      <c r="J239" s="271"/>
      <c r="K239" s="271"/>
      <c r="L239" s="271"/>
      <c r="M239" s="271"/>
      <c r="N239" s="270"/>
      <c r="O239" s="270"/>
      <c r="P239" s="272" t="str">
        <f t="shared" si="76"/>
        <v/>
      </c>
      <c r="Q239" s="267"/>
      <c r="R239" s="267"/>
      <c r="S239" s="267"/>
      <c r="T239" s="267"/>
      <c r="U239" s="267"/>
      <c r="V239" s="267" t="str">
        <f t="shared" si="71"/>
        <v/>
      </c>
      <c r="W239" s="267"/>
      <c r="X239" s="267"/>
      <c r="Y239" s="267"/>
      <c r="Z239" s="267"/>
      <c r="AA239" s="267" t="str">
        <f t="shared" si="77"/>
        <v/>
      </c>
      <c r="AB239" s="267"/>
      <c r="AC239" s="267"/>
      <c r="AD239" s="267"/>
      <c r="AE239" s="267"/>
      <c r="AF239" s="267"/>
      <c r="AG239" s="269"/>
      <c r="AH239" s="270"/>
      <c r="AI239" s="270"/>
      <c r="AJ239" s="270"/>
      <c r="AK239" s="270"/>
      <c r="AL239" s="273"/>
      <c r="AM239" s="11"/>
      <c r="AN239" s="175" t="str">
        <f t="shared" si="78"/>
        <v/>
      </c>
      <c r="AO239" s="176"/>
      <c r="AP239" s="267" t="str">
        <f t="shared" si="72"/>
        <v/>
      </c>
      <c r="AQ239" s="267"/>
      <c r="AR239" s="267"/>
      <c r="AS239" s="267"/>
      <c r="AT239" s="267"/>
      <c r="AU239" s="267"/>
      <c r="AV239" s="265" t="str">
        <f t="shared" si="79"/>
        <v/>
      </c>
      <c r="AW239" s="266"/>
      <c r="AX239" s="267" t="str">
        <f t="shared" si="73"/>
        <v/>
      </c>
      <c r="AY239" s="267"/>
      <c r="AZ239" s="267"/>
      <c r="BA239" s="267"/>
      <c r="BB239" s="267"/>
      <c r="BC239" s="268"/>
      <c r="BD239" s="11"/>
      <c r="BF239" s="7" t="str">
        <f t="shared" si="74"/>
        <v/>
      </c>
      <c r="BJ239" s="45" t="str">
        <f t="shared" ca="1" si="75"/>
        <v>20/09/2021 08:00</v>
      </c>
      <c r="BK239" s="44" t="str">
        <f>IF($F239="", "", IFERROR(INDEX('Currency Market'!$BE$10:$BL$178, MATCH($BJ239, 'Currency Market'!$BB$10:$BB$178, 0), MATCH($F239, 'Currency Market'!$BE$9:$BL$9, 0)), ""))</f>
        <v/>
      </c>
      <c r="BL239" s="43" t="str">
        <f>IF($F239="", "", IFERROR(INDEX('Currency Market'!$BE$10:$BL$178, MATCH($BJ239, 'Currency Market'!$BB$10:$BB$178, 0), MATCH($N239, 'Currency Market'!$BE$9:$BL$9, 0)), ""))</f>
        <v/>
      </c>
      <c r="BN239" s="68" t="str">
        <f t="shared" si="80"/>
        <v/>
      </c>
      <c r="BO239" s="57" t="str">
        <f t="shared" si="84"/>
        <v/>
      </c>
      <c r="BP239" s="58" t="str">
        <f t="shared" si="84"/>
        <v/>
      </c>
      <c r="BQ239" s="58" t="str">
        <f t="shared" si="84"/>
        <v/>
      </c>
      <c r="BR239" s="58" t="str">
        <f t="shared" si="84"/>
        <v/>
      </c>
      <c r="BS239" s="58" t="str">
        <f t="shared" si="84"/>
        <v/>
      </c>
      <c r="BT239" s="58" t="str">
        <f t="shared" si="84"/>
        <v/>
      </c>
      <c r="BU239" s="58" t="str">
        <f t="shared" si="84"/>
        <v/>
      </c>
      <c r="BV239" s="59" t="str">
        <f t="shared" si="84"/>
        <v/>
      </c>
      <c r="BX239" s="7" t="str">
        <f ca="1">IFERROR(INDEX('Currency Market'!$BX$10:$BX$178, MATCH($BJ239, 'Currency Market'!$BB$10:$BB$178, 0)), "")</f>
        <v/>
      </c>
      <c r="BZ239" s="65" t="str">
        <f t="shared" si="81"/>
        <v/>
      </c>
    </row>
    <row r="240" spans="1:78" x14ac:dyDescent="0.55000000000000004">
      <c r="A240" s="11"/>
      <c r="B240" s="175" t="str">
        <f t="shared" si="70"/>
        <v/>
      </c>
      <c r="C240" s="176"/>
      <c r="D240" s="176"/>
      <c r="E240" s="176"/>
      <c r="F240" s="269"/>
      <c r="G240" s="270"/>
      <c r="H240" s="271"/>
      <c r="I240" s="271"/>
      <c r="J240" s="271"/>
      <c r="K240" s="271"/>
      <c r="L240" s="271"/>
      <c r="M240" s="271"/>
      <c r="N240" s="270"/>
      <c r="O240" s="270"/>
      <c r="P240" s="272" t="str">
        <f t="shared" si="76"/>
        <v/>
      </c>
      <c r="Q240" s="267"/>
      <c r="R240" s="267"/>
      <c r="S240" s="267"/>
      <c r="T240" s="267"/>
      <c r="U240" s="267"/>
      <c r="V240" s="267" t="str">
        <f t="shared" si="71"/>
        <v/>
      </c>
      <c r="W240" s="267"/>
      <c r="X240" s="267"/>
      <c r="Y240" s="267"/>
      <c r="Z240" s="267"/>
      <c r="AA240" s="267" t="str">
        <f t="shared" si="77"/>
        <v/>
      </c>
      <c r="AB240" s="267"/>
      <c r="AC240" s="267"/>
      <c r="AD240" s="267"/>
      <c r="AE240" s="267"/>
      <c r="AF240" s="267"/>
      <c r="AG240" s="269"/>
      <c r="AH240" s="270"/>
      <c r="AI240" s="270"/>
      <c r="AJ240" s="270"/>
      <c r="AK240" s="270"/>
      <c r="AL240" s="273"/>
      <c r="AM240" s="11"/>
      <c r="AN240" s="175" t="str">
        <f t="shared" si="78"/>
        <v/>
      </c>
      <c r="AO240" s="176"/>
      <c r="AP240" s="267" t="str">
        <f t="shared" si="72"/>
        <v/>
      </c>
      <c r="AQ240" s="267"/>
      <c r="AR240" s="267"/>
      <c r="AS240" s="267"/>
      <c r="AT240" s="267"/>
      <c r="AU240" s="267"/>
      <c r="AV240" s="265" t="str">
        <f t="shared" si="79"/>
        <v/>
      </c>
      <c r="AW240" s="266"/>
      <c r="AX240" s="267" t="str">
        <f t="shared" si="73"/>
        <v/>
      </c>
      <c r="AY240" s="267"/>
      <c r="AZ240" s="267"/>
      <c r="BA240" s="267"/>
      <c r="BB240" s="267"/>
      <c r="BC240" s="268"/>
      <c r="BD240" s="11"/>
      <c r="BF240" s="7" t="str">
        <f t="shared" si="74"/>
        <v/>
      </c>
      <c r="BJ240" s="45" t="str">
        <f t="shared" ca="1" si="75"/>
        <v>20/09/2021 08:00</v>
      </c>
      <c r="BK240" s="44" t="str">
        <f>IF($F240="", "", IFERROR(INDEX('Currency Market'!$BE$10:$BL$178, MATCH($BJ240, 'Currency Market'!$BB$10:$BB$178, 0), MATCH($F240, 'Currency Market'!$BE$9:$BL$9, 0)), ""))</f>
        <v/>
      </c>
      <c r="BL240" s="43" t="str">
        <f>IF($F240="", "", IFERROR(INDEX('Currency Market'!$BE$10:$BL$178, MATCH($BJ240, 'Currency Market'!$BB$10:$BB$178, 0), MATCH($N240, 'Currency Market'!$BE$9:$BL$9, 0)), ""))</f>
        <v/>
      </c>
      <c r="BN240" s="68" t="str">
        <f t="shared" si="80"/>
        <v/>
      </c>
      <c r="BO240" s="57" t="str">
        <f t="shared" si="84"/>
        <v/>
      </c>
      <c r="BP240" s="58" t="str">
        <f t="shared" si="84"/>
        <v/>
      </c>
      <c r="BQ240" s="58" t="str">
        <f t="shared" si="84"/>
        <v/>
      </c>
      <c r="BR240" s="58" t="str">
        <f t="shared" si="84"/>
        <v/>
      </c>
      <c r="BS240" s="58" t="str">
        <f t="shared" si="84"/>
        <v/>
      </c>
      <c r="BT240" s="58" t="str">
        <f t="shared" si="84"/>
        <v/>
      </c>
      <c r="BU240" s="58" t="str">
        <f t="shared" si="84"/>
        <v/>
      </c>
      <c r="BV240" s="59" t="str">
        <f t="shared" si="84"/>
        <v/>
      </c>
      <c r="BX240" s="7" t="str">
        <f ca="1">IFERROR(INDEX('Currency Market'!$BX$10:$BX$178, MATCH($BJ240, 'Currency Market'!$BB$10:$BB$178, 0)), "")</f>
        <v/>
      </c>
      <c r="BZ240" s="65" t="str">
        <f t="shared" si="81"/>
        <v/>
      </c>
    </row>
    <row r="241" spans="1:78" x14ac:dyDescent="0.55000000000000004">
      <c r="A241" s="11"/>
      <c r="B241" s="175" t="str">
        <f t="shared" si="70"/>
        <v/>
      </c>
      <c r="C241" s="176"/>
      <c r="D241" s="176"/>
      <c r="E241" s="176"/>
      <c r="F241" s="269"/>
      <c r="G241" s="270"/>
      <c r="H241" s="271"/>
      <c r="I241" s="271"/>
      <c r="J241" s="271"/>
      <c r="K241" s="271"/>
      <c r="L241" s="271"/>
      <c r="M241" s="271"/>
      <c r="N241" s="270"/>
      <c r="O241" s="270"/>
      <c r="P241" s="272" t="str">
        <f t="shared" si="76"/>
        <v/>
      </c>
      <c r="Q241" s="267"/>
      <c r="R241" s="267"/>
      <c r="S241" s="267"/>
      <c r="T241" s="267"/>
      <c r="U241" s="267"/>
      <c r="V241" s="267" t="str">
        <f t="shared" si="71"/>
        <v/>
      </c>
      <c r="W241" s="267"/>
      <c r="X241" s="267"/>
      <c r="Y241" s="267"/>
      <c r="Z241" s="267"/>
      <c r="AA241" s="267" t="str">
        <f t="shared" si="77"/>
        <v/>
      </c>
      <c r="AB241" s="267"/>
      <c r="AC241" s="267"/>
      <c r="AD241" s="267"/>
      <c r="AE241" s="267"/>
      <c r="AF241" s="267"/>
      <c r="AG241" s="269"/>
      <c r="AH241" s="270"/>
      <c r="AI241" s="270"/>
      <c r="AJ241" s="270"/>
      <c r="AK241" s="270"/>
      <c r="AL241" s="273"/>
      <c r="AM241" s="11"/>
      <c r="AN241" s="175" t="str">
        <f t="shared" si="78"/>
        <v/>
      </c>
      <c r="AO241" s="176"/>
      <c r="AP241" s="267" t="str">
        <f t="shared" si="72"/>
        <v/>
      </c>
      <c r="AQ241" s="267"/>
      <c r="AR241" s="267"/>
      <c r="AS241" s="267"/>
      <c r="AT241" s="267"/>
      <c r="AU241" s="267"/>
      <c r="AV241" s="265" t="str">
        <f t="shared" si="79"/>
        <v/>
      </c>
      <c r="AW241" s="266"/>
      <c r="AX241" s="267" t="str">
        <f t="shared" si="73"/>
        <v/>
      </c>
      <c r="AY241" s="267"/>
      <c r="AZ241" s="267"/>
      <c r="BA241" s="267"/>
      <c r="BB241" s="267"/>
      <c r="BC241" s="268"/>
      <c r="BD241" s="11"/>
      <c r="BF241" s="7" t="str">
        <f t="shared" si="74"/>
        <v/>
      </c>
      <c r="BJ241" s="45" t="str">
        <f t="shared" ca="1" si="75"/>
        <v>20/09/2021 08:00</v>
      </c>
      <c r="BK241" s="44" t="str">
        <f>IF($F241="", "", IFERROR(INDEX('Currency Market'!$BE$10:$BL$178, MATCH($BJ241, 'Currency Market'!$BB$10:$BB$178, 0), MATCH($F241, 'Currency Market'!$BE$9:$BL$9, 0)), ""))</f>
        <v/>
      </c>
      <c r="BL241" s="43" t="str">
        <f>IF($F241="", "", IFERROR(INDEX('Currency Market'!$BE$10:$BL$178, MATCH($BJ241, 'Currency Market'!$BB$10:$BB$178, 0), MATCH($N241, 'Currency Market'!$BE$9:$BL$9, 0)), ""))</f>
        <v/>
      </c>
      <c r="BN241" s="68" t="str">
        <f t="shared" si="80"/>
        <v/>
      </c>
      <c r="BO241" s="57" t="str">
        <f t="shared" si="84"/>
        <v/>
      </c>
      <c r="BP241" s="58" t="str">
        <f t="shared" si="84"/>
        <v/>
      </c>
      <c r="BQ241" s="58" t="str">
        <f t="shared" si="84"/>
        <v/>
      </c>
      <c r="BR241" s="58" t="str">
        <f t="shared" si="84"/>
        <v/>
      </c>
      <c r="BS241" s="58" t="str">
        <f t="shared" si="84"/>
        <v/>
      </c>
      <c r="BT241" s="58" t="str">
        <f t="shared" si="84"/>
        <v/>
      </c>
      <c r="BU241" s="58" t="str">
        <f t="shared" si="84"/>
        <v/>
      </c>
      <c r="BV241" s="59" t="str">
        <f t="shared" si="84"/>
        <v/>
      </c>
      <c r="BX241" s="7" t="str">
        <f ca="1">IFERROR(INDEX('Currency Market'!$BX$10:$BX$178, MATCH($BJ241, 'Currency Market'!$BB$10:$BB$178, 0)), "")</f>
        <v/>
      </c>
      <c r="BZ241" s="65" t="str">
        <f t="shared" si="81"/>
        <v/>
      </c>
    </row>
    <row r="242" spans="1:78" x14ac:dyDescent="0.55000000000000004">
      <c r="A242" s="11"/>
      <c r="B242" s="175" t="str">
        <f t="shared" si="70"/>
        <v/>
      </c>
      <c r="C242" s="176"/>
      <c r="D242" s="176"/>
      <c r="E242" s="176"/>
      <c r="F242" s="269"/>
      <c r="G242" s="270"/>
      <c r="H242" s="271"/>
      <c r="I242" s="271"/>
      <c r="J242" s="271"/>
      <c r="K242" s="271"/>
      <c r="L242" s="271"/>
      <c r="M242" s="271"/>
      <c r="N242" s="270"/>
      <c r="O242" s="270"/>
      <c r="P242" s="272" t="str">
        <f t="shared" si="76"/>
        <v/>
      </c>
      <c r="Q242" s="267"/>
      <c r="R242" s="267"/>
      <c r="S242" s="267"/>
      <c r="T242" s="267"/>
      <c r="U242" s="267"/>
      <c r="V242" s="267" t="str">
        <f t="shared" si="71"/>
        <v/>
      </c>
      <c r="W242" s="267"/>
      <c r="X242" s="267"/>
      <c r="Y242" s="267"/>
      <c r="Z242" s="267"/>
      <c r="AA242" s="267" t="str">
        <f t="shared" si="77"/>
        <v/>
      </c>
      <c r="AB242" s="267"/>
      <c r="AC242" s="267"/>
      <c r="AD242" s="267"/>
      <c r="AE242" s="267"/>
      <c r="AF242" s="267"/>
      <c r="AG242" s="269"/>
      <c r="AH242" s="270"/>
      <c r="AI242" s="270"/>
      <c r="AJ242" s="270"/>
      <c r="AK242" s="270"/>
      <c r="AL242" s="273"/>
      <c r="AM242" s="11"/>
      <c r="AN242" s="175" t="str">
        <f t="shared" si="78"/>
        <v/>
      </c>
      <c r="AO242" s="176"/>
      <c r="AP242" s="267" t="str">
        <f t="shared" si="72"/>
        <v/>
      </c>
      <c r="AQ242" s="267"/>
      <c r="AR242" s="267"/>
      <c r="AS242" s="267"/>
      <c r="AT242" s="267"/>
      <c r="AU242" s="267"/>
      <c r="AV242" s="265" t="str">
        <f t="shared" si="79"/>
        <v/>
      </c>
      <c r="AW242" s="266"/>
      <c r="AX242" s="267" t="str">
        <f t="shared" si="73"/>
        <v/>
      </c>
      <c r="AY242" s="267"/>
      <c r="AZ242" s="267"/>
      <c r="BA242" s="267"/>
      <c r="BB242" s="267"/>
      <c r="BC242" s="268"/>
      <c r="BD242" s="11"/>
      <c r="BF242" s="7" t="str">
        <f t="shared" si="74"/>
        <v/>
      </c>
      <c r="BJ242" s="45" t="str">
        <f t="shared" ca="1" si="75"/>
        <v>20/09/2021 08:00</v>
      </c>
      <c r="BK242" s="44" t="str">
        <f>IF($F242="", "", IFERROR(INDEX('Currency Market'!$BE$10:$BL$178, MATCH($BJ242, 'Currency Market'!$BB$10:$BB$178, 0), MATCH($F242, 'Currency Market'!$BE$9:$BL$9, 0)), ""))</f>
        <v/>
      </c>
      <c r="BL242" s="43" t="str">
        <f>IF($F242="", "", IFERROR(INDEX('Currency Market'!$BE$10:$BL$178, MATCH($BJ242, 'Currency Market'!$BB$10:$BB$178, 0), MATCH($N242, 'Currency Market'!$BE$9:$BL$9, 0)), ""))</f>
        <v/>
      </c>
      <c r="BN242" s="68" t="str">
        <f t="shared" si="80"/>
        <v/>
      </c>
      <c r="BO242" s="57" t="str">
        <f t="shared" si="84"/>
        <v/>
      </c>
      <c r="BP242" s="58" t="str">
        <f t="shared" si="84"/>
        <v/>
      </c>
      <c r="BQ242" s="58" t="str">
        <f t="shared" si="84"/>
        <v/>
      </c>
      <c r="BR242" s="58" t="str">
        <f t="shared" si="84"/>
        <v/>
      </c>
      <c r="BS242" s="58" t="str">
        <f t="shared" si="84"/>
        <v/>
      </c>
      <c r="BT242" s="58" t="str">
        <f t="shared" si="84"/>
        <v/>
      </c>
      <c r="BU242" s="58" t="str">
        <f t="shared" si="84"/>
        <v/>
      </c>
      <c r="BV242" s="59" t="str">
        <f t="shared" si="84"/>
        <v/>
      </c>
      <c r="BX242" s="7" t="str">
        <f ca="1">IFERROR(INDEX('Currency Market'!$BX$10:$BX$178, MATCH($BJ242, 'Currency Market'!$BB$10:$BB$178, 0)), "")</f>
        <v/>
      </c>
      <c r="BZ242" s="65" t="str">
        <f t="shared" si="81"/>
        <v/>
      </c>
    </row>
    <row r="243" spans="1:78" x14ac:dyDescent="0.55000000000000004">
      <c r="A243" s="11"/>
      <c r="B243" s="175" t="str">
        <f t="shared" si="70"/>
        <v/>
      </c>
      <c r="C243" s="176"/>
      <c r="D243" s="176"/>
      <c r="E243" s="176"/>
      <c r="F243" s="269"/>
      <c r="G243" s="270"/>
      <c r="H243" s="271"/>
      <c r="I243" s="271"/>
      <c r="J243" s="271"/>
      <c r="K243" s="271"/>
      <c r="L243" s="271"/>
      <c r="M243" s="271"/>
      <c r="N243" s="270"/>
      <c r="O243" s="270"/>
      <c r="P243" s="272" t="str">
        <f t="shared" si="76"/>
        <v/>
      </c>
      <c r="Q243" s="267"/>
      <c r="R243" s="267"/>
      <c r="S243" s="267"/>
      <c r="T243" s="267"/>
      <c r="U243" s="267"/>
      <c r="V243" s="267" t="str">
        <f t="shared" si="71"/>
        <v/>
      </c>
      <c r="W243" s="267"/>
      <c r="X243" s="267"/>
      <c r="Y243" s="267"/>
      <c r="Z243" s="267"/>
      <c r="AA243" s="267" t="str">
        <f t="shared" si="77"/>
        <v/>
      </c>
      <c r="AB243" s="267"/>
      <c r="AC243" s="267"/>
      <c r="AD243" s="267"/>
      <c r="AE243" s="267"/>
      <c r="AF243" s="267"/>
      <c r="AG243" s="269"/>
      <c r="AH243" s="270"/>
      <c r="AI243" s="270"/>
      <c r="AJ243" s="270"/>
      <c r="AK243" s="270"/>
      <c r="AL243" s="273"/>
      <c r="AM243" s="11"/>
      <c r="AN243" s="175" t="str">
        <f t="shared" si="78"/>
        <v/>
      </c>
      <c r="AO243" s="176"/>
      <c r="AP243" s="267" t="str">
        <f t="shared" si="72"/>
        <v/>
      </c>
      <c r="AQ243" s="267"/>
      <c r="AR243" s="267"/>
      <c r="AS243" s="267"/>
      <c r="AT243" s="267"/>
      <c r="AU243" s="267"/>
      <c r="AV243" s="265" t="str">
        <f t="shared" si="79"/>
        <v/>
      </c>
      <c r="AW243" s="266"/>
      <c r="AX243" s="267" t="str">
        <f t="shared" si="73"/>
        <v/>
      </c>
      <c r="AY243" s="267"/>
      <c r="AZ243" s="267"/>
      <c r="BA243" s="267"/>
      <c r="BB243" s="267"/>
      <c r="BC243" s="268"/>
      <c r="BD243" s="11"/>
      <c r="BF243" s="7" t="str">
        <f t="shared" si="74"/>
        <v/>
      </c>
      <c r="BJ243" s="45" t="str">
        <f t="shared" ca="1" si="75"/>
        <v>20/09/2021 08:00</v>
      </c>
      <c r="BK243" s="44" t="str">
        <f>IF($F243="", "", IFERROR(INDEX('Currency Market'!$BE$10:$BL$178, MATCH($BJ243, 'Currency Market'!$BB$10:$BB$178, 0), MATCH($F243, 'Currency Market'!$BE$9:$BL$9, 0)), ""))</f>
        <v/>
      </c>
      <c r="BL243" s="43" t="str">
        <f>IF($F243="", "", IFERROR(INDEX('Currency Market'!$BE$10:$BL$178, MATCH($BJ243, 'Currency Market'!$BB$10:$BB$178, 0), MATCH($N243, 'Currency Market'!$BE$9:$BL$9, 0)), ""))</f>
        <v/>
      </c>
      <c r="BN243" s="68" t="str">
        <f t="shared" si="80"/>
        <v/>
      </c>
      <c r="BO243" s="57" t="str">
        <f t="shared" ref="BO243:BV252" si="85">IF($B243=$BF$4, IF($F243=BO$2, $H243*-1, IF($N243=BO$2, $AA243, "")), "")</f>
        <v/>
      </c>
      <c r="BP243" s="58" t="str">
        <f t="shared" si="85"/>
        <v/>
      </c>
      <c r="BQ243" s="58" t="str">
        <f t="shared" si="85"/>
        <v/>
      </c>
      <c r="BR243" s="58" t="str">
        <f t="shared" si="85"/>
        <v/>
      </c>
      <c r="BS243" s="58" t="str">
        <f t="shared" si="85"/>
        <v/>
      </c>
      <c r="BT243" s="58" t="str">
        <f t="shared" si="85"/>
        <v/>
      </c>
      <c r="BU243" s="58" t="str">
        <f t="shared" si="85"/>
        <v/>
      </c>
      <c r="BV243" s="59" t="str">
        <f t="shared" si="85"/>
        <v/>
      </c>
      <c r="BX243" s="7" t="str">
        <f ca="1">IFERROR(INDEX('Currency Market'!$BX$10:$BX$178, MATCH($BJ243, 'Currency Market'!$BB$10:$BB$178, 0)), "")</f>
        <v/>
      </c>
      <c r="BZ243" s="65" t="str">
        <f t="shared" si="81"/>
        <v/>
      </c>
    </row>
    <row r="244" spans="1:78" x14ac:dyDescent="0.55000000000000004">
      <c r="A244" s="11"/>
      <c r="B244" s="175" t="str">
        <f t="shared" si="70"/>
        <v/>
      </c>
      <c r="C244" s="176"/>
      <c r="D244" s="176"/>
      <c r="E244" s="176"/>
      <c r="F244" s="269"/>
      <c r="G244" s="270"/>
      <c r="H244" s="271"/>
      <c r="I244" s="271"/>
      <c r="J244" s="271"/>
      <c r="K244" s="271"/>
      <c r="L244" s="271"/>
      <c r="M244" s="271"/>
      <c r="N244" s="270"/>
      <c r="O244" s="270"/>
      <c r="P244" s="272" t="str">
        <f t="shared" si="76"/>
        <v/>
      </c>
      <c r="Q244" s="267"/>
      <c r="R244" s="267"/>
      <c r="S244" s="267"/>
      <c r="T244" s="267"/>
      <c r="U244" s="267"/>
      <c r="V244" s="267" t="str">
        <f t="shared" si="71"/>
        <v/>
      </c>
      <c r="W244" s="267"/>
      <c r="X244" s="267"/>
      <c r="Y244" s="267"/>
      <c r="Z244" s="267"/>
      <c r="AA244" s="267" t="str">
        <f t="shared" si="77"/>
        <v/>
      </c>
      <c r="AB244" s="267"/>
      <c r="AC244" s="267"/>
      <c r="AD244" s="267"/>
      <c r="AE244" s="267"/>
      <c r="AF244" s="267"/>
      <c r="AG244" s="269"/>
      <c r="AH244" s="270"/>
      <c r="AI244" s="270"/>
      <c r="AJ244" s="270"/>
      <c r="AK244" s="270"/>
      <c r="AL244" s="273"/>
      <c r="AM244" s="11"/>
      <c r="AN244" s="175" t="str">
        <f t="shared" si="78"/>
        <v/>
      </c>
      <c r="AO244" s="176"/>
      <c r="AP244" s="267" t="str">
        <f t="shared" si="72"/>
        <v/>
      </c>
      <c r="AQ244" s="267"/>
      <c r="AR244" s="267"/>
      <c r="AS244" s="267"/>
      <c r="AT244" s="267"/>
      <c r="AU244" s="267"/>
      <c r="AV244" s="265" t="str">
        <f t="shared" si="79"/>
        <v/>
      </c>
      <c r="AW244" s="266"/>
      <c r="AX244" s="267" t="str">
        <f t="shared" si="73"/>
        <v/>
      </c>
      <c r="AY244" s="267"/>
      <c r="AZ244" s="267"/>
      <c r="BA244" s="267"/>
      <c r="BB244" s="267"/>
      <c r="BC244" s="268"/>
      <c r="BD244" s="11"/>
      <c r="BF244" s="7" t="str">
        <f t="shared" si="74"/>
        <v/>
      </c>
      <c r="BJ244" s="45" t="str">
        <f t="shared" ca="1" si="75"/>
        <v>20/09/2021 08:00</v>
      </c>
      <c r="BK244" s="44" t="str">
        <f>IF($F244="", "", IFERROR(INDEX('Currency Market'!$BE$10:$BL$178, MATCH($BJ244, 'Currency Market'!$BB$10:$BB$178, 0), MATCH($F244, 'Currency Market'!$BE$9:$BL$9, 0)), ""))</f>
        <v/>
      </c>
      <c r="BL244" s="43" t="str">
        <f>IF($F244="", "", IFERROR(INDEX('Currency Market'!$BE$10:$BL$178, MATCH($BJ244, 'Currency Market'!$BB$10:$BB$178, 0), MATCH($N244, 'Currency Market'!$BE$9:$BL$9, 0)), ""))</f>
        <v/>
      </c>
      <c r="BN244" s="68" t="str">
        <f t="shared" si="80"/>
        <v/>
      </c>
      <c r="BO244" s="57" t="str">
        <f t="shared" si="85"/>
        <v/>
      </c>
      <c r="BP244" s="58" t="str">
        <f t="shared" si="85"/>
        <v/>
      </c>
      <c r="BQ244" s="58" t="str">
        <f t="shared" si="85"/>
        <v/>
      </c>
      <c r="BR244" s="58" t="str">
        <f t="shared" si="85"/>
        <v/>
      </c>
      <c r="BS244" s="58" t="str">
        <f t="shared" si="85"/>
        <v/>
      </c>
      <c r="BT244" s="58" t="str">
        <f t="shared" si="85"/>
        <v/>
      </c>
      <c r="BU244" s="58" t="str">
        <f t="shared" si="85"/>
        <v/>
      </c>
      <c r="BV244" s="59" t="str">
        <f t="shared" si="85"/>
        <v/>
      </c>
      <c r="BX244" s="7" t="str">
        <f ca="1">IFERROR(INDEX('Currency Market'!$BX$10:$BX$178, MATCH($BJ244, 'Currency Market'!$BB$10:$BB$178, 0)), "")</f>
        <v/>
      </c>
      <c r="BZ244" s="65" t="str">
        <f t="shared" si="81"/>
        <v/>
      </c>
    </row>
    <row r="245" spans="1:78" x14ac:dyDescent="0.55000000000000004">
      <c r="A245" s="11"/>
      <c r="B245" s="175" t="str">
        <f t="shared" si="70"/>
        <v/>
      </c>
      <c r="C245" s="176"/>
      <c r="D245" s="176"/>
      <c r="E245" s="176"/>
      <c r="F245" s="269"/>
      <c r="G245" s="270"/>
      <c r="H245" s="271"/>
      <c r="I245" s="271"/>
      <c r="J245" s="271"/>
      <c r="K245" s="271"/>
      <c r="L245" s="271"/>
      <c r="M245" s="271"/>
      <c r="N245" s="270"/>
      <c r="O245" s="270"/>
      <c r="P245" s="272" t="str">
        <f t="shared" si="76"/>
        <v/>
      </c>
      <c r="Q245" s="267"/>
      <c r="R245" s="267"/>
      <c r="S245" s="267"/>
      <c r="T245" s="267"/>
      <c r="U245" s="267"/>
      <c r="V245" s="267" t="str">
        <f t="shared" si="71"/>
        <v/>
      </c>
      <c r="W245" s="267"/>
      <c r="X245" s="267"/>
      <c r="Y245" s="267"/>
      <c r="Z245" s="267"/>
      <c r="AA245" s="267" t="str">
        <f t="shared" si="77"/>
        <v/>
      </c>
      <c r="AB245" s="267"/>
      <c r="AC245" s="267"/>
      <c r="AD245" s="267"/>
      <c r="AE245" s="267"/>
      <c r="AF245" s="267"/>
      <c r="AG245" s="269"/>
      <c r="AH245" s="270"/>
      <c r="AI245" s="270"/>
      <c r="AJ245" s="270"/>
      <c r="AK245" s="270"/>
      <c r="AL245" s="273"/>
      <c r="AM245" s="11"/>
      <c r="AN245" s="175" t="str">
        <f t="shared" si="78"/>
        <v/>
      </c>
      <c r="AO245" s="176"/>
      <c r="AP245" s="267" t="str">
        <f t="shared" si="72"/>
        <v/>
      </c>
      <c r="AQ245" s="267"/>
      <c r="AR245" s="267"/>
      <c r="AS245" s="267"/>
      <c r="AT245" s="267"/>
      <c r="AU245" s="267"/>
      <c r="AV245" s="265" t="str">
        <f t="shared" si="79"/>
        <v/>
      </c>
      <c r="AW245" s="266"/>
      <c r="AX245" s="267" t="str">
        <f t="shared" si="73"/>
        <v/>
      </c>
      <c r="AY245" s="267"/>
      <c r="AZ245" s="267"/>
      <c r="BA245" s="267"/>
      <c r="BB245" s="267"/>
      <c r="BC245" s="268"/>
      <c r="BD245" s="11"/>
      <c r="BF245" s="7" t="str">
        <f t="shared" si="74"/>
        <v/>
      </c>
      <c r="BJ245" s="45" t="str">
        <f t="shared" ca="1" si="75"/>
        <v>20/09/2021 08:00</v>
      </c>
      <c r="BK245" s="44" t="str">
        <f>IF($F245="", "", IFERROR(INDEX('Currency Market'!$BE$10:$BL$178, MATCH($BJ245, 'Currency Market'!$BB$10:$BB$178, 0), MATCH($F245, 'Currency Market'!$BE$9:$BL$9, 0)), ""))</f>
        <v/>
      </c>
      <c r="BL245" s="43" t="str">
        <f>IF($F245="", "", IFERROR(INDEX('Currency Market'!$BE$10:$BL$178, MATCH($BJ245, 'Currency Market'!$BB$10:$BB$178, 0), MATCH($N245, 'Currency Market'!$BE$9:$BL$9, 0)), ""))</f>
        <v/>
      </c>
      <c r="BN245" s="68" t="str">
        <f t="shared" si="80"/>
        <v/>
      </c>
      <c r="BO245" s="57" t="str">
        <f t="shared" si="85"/>
        <v/>
      </c>
      <c r="BP245" s="58" t="str">
        <f t="shared" si="85"/>
        <v/>
      </c>
      <c r="BQ245" s="58" t="str">
        <f t="shared" si="85"/>
        <v/>
      </c>
      <c r="BR245" s="58" t="str">
        <f t="shared" si="85"/>
        <v/>
      </c>
      <c r="BS245" s="58" t="str">
        <f t="shared" si="85"/>
        <v/>
      </c>
      <c r="BT245" s="58" t="str">
        <f t="shared" si="85"/>
        <v/>
      </c>
      <c r="BU245" s="58" t="str">
        <f t="shared" si="85"/>
        <v/>
      </c>
      <c r="BV245" s="59" t="str">
        <f t="shared" si="85"/>
        <v/>
      </c>
      <c r="BX245" s="7" t="str">
        <f ca="1">IFERROR(INDEX('Currency Market'!$BX$10:$BX$178, MATCH($BJ245, 'Currency Market'!$BB$10:$BB$178, 0)), "")</f>
        <v/>
      </c>
      <c r="BZ245" s="65" t="str">
        <f t="shared" si="81"/>
        <v/>
      </c>
    </row>
    <row r="246" spans="1:78" x14ac:dyDescent="0.55000000000000004">
      <c r="A246" s="11"/>
      <c r="B246" s="175" t="str">
        <f t="shared" si="70"/>
        <v/>
      </c>
      <c r="C246" s="176"/>
      <c r="D246" s="176"/>
      <c r="E246" s="176"/>
      <c r="F246" s="269"/>
      <c r="G246" s="270"/>
      <c r="H246" s="271"/>
      <c r="I246" s="271"/>
      <c r="J246" s="271"/>
      <c r="K246" s="271"/>
      <c r="L246" s="271"/>
      <c r="M246" s="271"/>
      <c r="N246" s="270"/>
      <c r="O246" s="270"/>
      <c r="P246" s="272" t="str">
        <f t="shared" si="76"/>
        <v/>
      </c>
      <c r="Q246" s="267"/>
      <c r="R246" s="267"/>
      <c r="S246" s="267"/>
      <c r="T246" s="267"/>
      <c r="U246" s="267"/>
      <c r="V246" s="267" t="str">
        <f t="shared" si="71"/>
        <v/>
      </c>
      <c r="W246" s="267"/>
      <c r="X246" s="267"/>
      <c r="Y246" s="267"/>
      <c r="Z246" s="267"/>
      <c r="AA246" s="267" t="str">
        <f t="shared" si="77"/>
        <v/>
      </c>
      <c r="AB246" s="267"/>
      <c r="AC246" s="267"/>
      <c r="AD246" s="267"/>
      <c r="AE246" s="267"/>
      <c r="AF246" s="267"/>
      <c r="AG246" s="269"/>
      <c r="AH246" s="270"/>
      <c r="AI246" s="270"/>
      <c r="AJ246" s="270"/>
      <c r="AK246" s="270"/>
      <c r="AL246" s="273"/>
      <c r="AM246" s="11"/>
      <c r="AN246" s="175" t="str">
        <f t="shared" si="78"/>
        <v/>
      </c>
      <c r="AO246" s="176"/>
      <c r="AP246" s="267" t="str">
        <f t="shared" si="72"/>
        <v/>
      </c>
      <c r="AQ246" s="267"/>
      <c r="AR246" s="267"/>
      <c r="AS246" s="267"/>
      <c r="AT246" s="267"/>
      <c r="AU246" s="267"/>
      <c r="AV246" s="265" t="str">
        <f t="shared" si="79"/>
        <v/>
      </c>
      <c r="AW246" s="266"/>
      <c r="AX246" s="267" t="str">
        <f t="shared" si="73"/>
        <v/>
      </c>
      <c r="AY246" s="267"/>
      <c r="AZ246" s="267"/>
      <c r="BA246" s="267"/>
      <c r="BB246" s="267"/>
      <c r="BC246" s="268"/>
      <c r="BD246" s="11"/>
      <c r="BF246" s="7" t="str">
        <f t="shared" si="74"/>
        <v/>
      </c>
      <c r="BJ246" s="45" t="str">
        <f t="shared" ca="1" si="75"/>
        <v>20/09/2021 08:00</v>
      </c>
      <c r="BK246" s="44" t="str">
        <f>IF($F246="", "", IFERROR(INDEX('Currency Market'!$BE$10:$BL$178, MATCH($BJ246, 'Currency Market'!$BB$10:$BB$178, 0), MATCH($F246, 'Currency Market'!$BE$9:$BL$9, 0)), ""))</f>
        <v/>
      </c>
      <c r="BL246" s="43" t="str">
        <f>IF($F246="", "", IFERROR(INDEX('Currency Market'!$BE$10:$BL$178, MATCH($BJ246, 'Currency Market'!$BB$10:$BB$178, 0), MATCH($N246, 'Currency Market'!$BE$9:$BL$9, 0)), ""))</f>
        <v/>
      </c>
      <c r="BN246" s="68" t="str">
        <f t="shared" si="80"/>
        <v/>
      </c>
      <c r="BO246" s="57" t="str">
        <f t="shared" si="85"/>
        <v/>
      </c>
      <c r="BP246" s="58" t="str">
        <f t="shared" si="85"/>
        <v/>
      </c>
      <c r="BQ246" s="58" t="str">
        <f t="shared" si="85"/>
        <v/>
      </c>
      <c r="BR246" s="58" t="str">
        <f t="shared" si="85"/>
        <v/>
      </c>
      <c r="BS246" s="58" t="str">
        <f t="shared" si="85"/>
        <v/>
      </c>
      <c r="BT246" s="58" t="str">
        <f t="shared" si="85"/>
        <v/>
      </c>
      <c r="BU246" s="58" t="str">
        <f t="shared" si="85"/>
        <v/>
      </c>
      <c r="BV246" s="59" t="str">
        <f t="shared" si="85"/>
        <v/>
      </c>
      <c r="BX246" s="7" t="str">
        <f ca="1">IFERROR(INDEX('Currency Market'!$BX$10:$BX$178, MATCH($BJ246, 'Currency Market'!$BB$10:$BB$178, 0)), "")</f>
        <v/>
      </c>
      <c r="BZ246" s="65" t="str">
        <f t="shared" si="81"/>
        <v/>
      </c>
    </row>
    <row r="247" spans="1:78" x14ac:dyDescent="0.55000000000000004">
      <c r="A247" s="11"/>
      <c r="B247" s="175" t="str">
        <f t="shared" si="70"/>
        <v/>
      </c>
      <c r="C247" s="176"/>
      <c r="D247" s="176"/>
      <c r="E247" s="176"/>
      <c r="F247" s="269"/>
      <c r="G247" s="270"/>
      <c r="H247" s="271"/>
      <c r="I247" s="271"/>
      <c r="J247" s="271"/>
      <c r="K247" s="271"/>
      <c r="L247" s="271"/>
      <c r="M247" s="271"/>
      <c r="N247" s="270"/>
      <c r="O247" s="270"/>
      <c r="P247" s="272" t="str">
        <f t="shared" si="76"/>
        <v/>
      </c>
      <c r="Q247" s="267"/>
      <c r="R247" s="267"/>
      <c r="S247" s="267"/>
      <c r="T247" s="267"/>
      <c r="U247" s="267"/>
      <c r="V247" s="267" t="str">
        <f t="shared" si="71"/>
        <v/>
      </c>
      <c r="W247" s="267"/>
      <c r="X247" s="267"/>
      <c r="Y247" s="267"/>
      <c r="Z247" s="267"/>
      <c r="AA247" s="267" t="str">
        <f t="shared" si="77"/>
        <v/>
      </c>
      <c r="AB247" s="267"/>
      <c r="AC247" s="267"/>
      <c r="AD247" s="267"/>
      <c r="AE247" s="267"/>
      <c r="AF247" s="267"/>
      <c r="AG247" s="269"/>
      <c r="AH247" s="270"/>
      <c r="AI247" s="270"/>
      <c r="AJ247" s="270"/>
      <c r="AK247" s="270"/>
      <c r="AL247" s="273"/>
      <c r="AM247" s="11"/>
      <c r="AN247" s="175" t="str">
        <f t="shared" si="78"/>
        <v/>
      </c>
      <c r="AO247" s="176"/>
      <c r="AP247" s="267" t="str">
        <f t="shared" si="72"/>
        <v/>
      </c>
      <c r="AQ247" s="267"/>
      <c r="AR247" s="267"/>
      <c r="AS247" s="267"/>
      <c r="AT247" s="267"/>
      <c r="AU247" s="267"/>
      <c r="AV247" s="265" t="str">
        <f t="shared" si="79"/>
        <v/>
      </c>
      <c r="AW247" s="266"/>
      <c r="AX247" s="267" t="str">
        <f t="shared" si="73"/>
        <v/>
      </c>
      <c r="AY247" s="267"/>
      <c r="AZ247" s="267"/>
      <c r="BA247" s="267"/>
      <c r="BB247" s="267"/>
      <c r="BC247" s="268"/>
      <c r="BD247" s="11"/>
      <c r="BF247" s="7" t="str">
        <f t="shared" si="74"/>
        <v/>
      </c>
      <c r="BJ247" s="45" t="str">
        <f t="shared" ca="1" si="75"/>
        <v>20/09/2021 08:00</v>
      </c>
      <c r="BK247" s="44" t="str">
        <f>IF($F247="", "", IFERROR(INDEX('Currency Market'!$BE$10:$BL$178, MATCH($BJ247, 'Currency Market'!$BB$10:$BB$178, 0), MATCH($F247, 'Currency Market'!$BE$9:$BL$9, 0)), ""))</f>
        <v/>
      </c>
      <c r="BL247" s="43" t="str">
        <f>IF($F247="", "", IFERROR(INDEX('Currency Market'!$BE$10:$BL$178, MATCH($BJ247, 'Currency Market'!$BB$10:$BB$178, 0), MATCH($N247, 'Currency Market'!$BE$9:$BL$9, 0)), ""))</f>
        <v/>
      </c>
      <c r="BN247" s="68" t="str">
        <f t="shared" si="80"/>
        <v/>
      </c>
      <c r="BO247" s="57" t="str">
        <f t="shared" si="85"/>
        <v/>
      </c>
      <c r="BP247" s="58" t="str">
        <f t="shared" si="85"/>
        <v/>
      </c>
      <c r="BQ247" s="58" t="str">
        <f t="shared" si="85"/>
        <v/>
      </c>
      <c r="BR247" s="58" t="str">
        <f t="shared" si="85"/>
        <v/>
      </c>
      <c r="BS247" s="58" t="str">
        <f t="shared" si="85"/>
        <v/>
      </c>
      <c r="BT247" s="58" t="str">
        <f t="shared" si="85"/>
        <v/>
      </c>
      <c r="BU247" s="58" t="str">
        <f t="shared" si="85"/>
        <v/>
      </c>
      <c r="BV247" s="59" t="str">
        <f t="shared" si="85"/>
        <v/>
      </c>
      <c r="BX247" s="7" t="str">
        <f ca="1">IFERROR(INDEX('Currency Market'!$BX$10:$BX$178, MATCH($BJ247, 'Currency Market'!$BB$10:$BB$178, 0)), "")</f>
        <v/>
      </c>
      <c r="BZ247" s="65" t="str">
        <f t="shared" si="81"/>
        <v/>
      </c>
    </row>
    <row r="248" spans="1:78" x14ac:dyDescent="0.55000000000000004">
      <c r="A248" s="11"/>
      <c r="B248" s="175" t="str">
        <f t="shared" si="70"/>
        <v/>
      </c>
      <c r="C248" s="176"/>
      <c r="D248" s="176"/>
      <c r="E248" s="176"/>
      <c r="F248" s="269"/>
      <c r="G248" s="270"/>
      <c r="H248" s="271"/>
      <c r="I248" s="271"/>
      <c r="J248" s="271"/>
      <c r="K248" s="271"/>
      <c r="L248" s="271"/>
      <c r="M248" s="271"/>
      <c r="N248" s="270"/>
      <c r="O248" s="270"/>
      <c r="P248" s="272" t="str">
        <f t="shared" si="76"/>
        <v/>
      </c>
      <c r="Q248" s="267"/>
      <c r="R248" s="267"/>
      <c r="S248" s="267"/>
      <c r="T248" s="267"/>
      <c r="U248" s="267"/>
      <c r="V248" s="267" t="str">
        <f t="shared" si="71"/>
        <v/>
      </c>
      <c r="W248" s="267"/>
      <c r="X248" s="267"/>
      <c r="Y248" s="267"/>
      <c r="Z248" s="267"/>
      <c r="AA248" s="267" t="str">
        <f t="shared" si="77"/>
        <v/>
      </c>
      <c r="AB248" s="267"/>
      <c r="AC248" s="267"/>
      <c r="AD248" s="267"/>
      <c r="AE248" s="267"/>
      <c r="AF248" s="267"/>
      <c r="AG248" s="269"/>
      <c r="AH248" s="270"/>
      <c r="AI248" s="270"/>
      <c r="AJ248" s="270"/>
      <c r="AK248" s="270"/>
      <c r="AL248" s="273"/>
      <c r="AM248" s="11"/>
      <c r="AN248" s="175" t="str">
        <f t="shared" si="78"/>
        <v/>
      </c>
      <c r="AO248" s="176"/>
      <c r="AP248" s="267" t="str">
        <f t="shared" si="72"/>
        <v/>
      </c>
      <c r="AQ248" s="267"/>
      <c r="AR248" s="267"/>
      <c r="AS248" s="267"/>
      <c r="AT248" s="267"/>
      <c r="AU248" s="267"/>
      <c r="AV248" s="265" t="str">
        <f t="shared" si="79"/>
        <v/>
      </c>
      <c r="AW248" s="266"/>
      <c r="AX248" s="267" t="str">
        <f t="shared" si="73"/>
        <v/>
      </c>
      <c r="AY248" s="267"/>
      <c r="AZ248" s="267"/>
      <c r="BA248" s="267"/>
      <c r="BB248" s="267"/>
      <c r="BC248" s="268"/>
      <c r="BD248" s="11"/>
      <c r="BF248" s="7" t="str">
        <f t="shared" si="74"/>
        <v/>
      </c>
      <c r="BJ248" s="45" t="str">
        <f t="shared" ca="1" si="75"/>
        <v>20/09/2021 08:00</v>
      </c>
      <c r="BK248" s="44" t="str">
        <f>IF($F248="", "", IFERROR(INDEX('Currency Market'!$BE$10:$BL$178, MATCH($BJ248, 'Currency Market'!$BB$10:$BB$178, 0), MATCH($F248, 'Currency Market'!$BE$9:$BL$9, 0)), ""))</f>
        <v/>
      </c>
      <c r="BL248" s="43" t="str">
        <f>IF($F248="", "", IFERROR(INDEX('Currency Market'!$BE$10:$BL$178, MATCH($BJ248, 'Currency Market'!$BB$10:$BB$178, 0), MATCH($N248, 'Currency Market'!$BE$9:$BL$9, 0)), ""))</f>
        <v/>
      </c>
      <c r="BN248" s="68" t="str">
        <f t="shared" si="80"/>
        <v/>
      </c>
      <c r="BO248" s="57" t="str">
        <f t="shared" si="85"/>
        <v/>
      </c>
      <c r="BP248" s="58" t="str">
        <f t="shared" si="85"/>
        <v/>
      </c>
      <c r="BQ248" s="58" t="str">
        <f t="shared" si="85"/>
        <v/>
      </c>
      <c r="BR248" s="58" t="str">
        <f t="shared" si="85"/>
        <v/>
      </c>
      <c r="BS248" s="58" t="str">
        <f t="shared" si="85"/>
        <v/>
      </c>
      <c r="BT248" s="58" t="str">
        <f t="shared" si="85"/>
        <v/>
      </c>
      <c r="BU248" s="58" t="str">
        <f t="shared" si="85"/>
        <v/>
      </c>
      <c r="BV248" s="59" t="str">
        <f t="shared" si="85"/>
        <v/>
      </c>
      <c r="BX248" s="7" t="str">
        <f ca="1">IFERROR(INDEX('Currency Market'!$BX$10:$BX$178, MATCH($BJ248, 'Currency Market'!$BB$10:$BB$178, 0)), "")</f>
        <v/>
      </c>
      <c r="BZ248" s="65" t="str">
        <f t="shared" si="81"/>
        <v/>
      </c>
    </row>
    <row r="249" spans="1:78" x14ac:dyDescent="0.55000000000000004">
      <c r="A249" s="11"/>
      <c r="B249" s="175" t="str">
        <f t="shared" si="70"/>
        <v/>
      </c>
      <c r="C249" s="176"/>
      <c r="D249" s="176"/>
      <c r="E249" s="176"/>
      <c r="F249" s="269"/>
      <c r="G249" s="270"/>
      <c r="H249" s="271"/>
      <c r="I249" s="271"/>
      <c r="J249" s="271"/>
      <c r="K249" s="271"/>
      <c r="L249" s="271"/>
      <c r="M249" s="271"/>
      <c r="N249" s="270"/>
      <c r="O249" s="270"/>
      <c r="P249" s="272" t="str">
        <f t="shared" si="76"/>
        <v/>
      </c>
      <c r="Q249" s="267"/>
      <c r="R249" s="267"/>
      <c r="S249" s="267"/>
      <c r="T249" s="267"/>
      <c r="U249" s="267"/>
      <c r="V249" s="267" t="str">
        <f t="shared" si="71"/>
        <v/>
      </c>
      <c r="W249" s="267"/>
      <c r="X249" s="267"/>
      <c r="Y249" s="267"/>
      <c r="Z249" s="267"/>
      <c r="AA249" s="267" t="str">
        <f t="shared" si="77"/>
        <v/>
      </c>
      <c r="AB249" s="267"/>
      <c r="AC249" s="267"/>
      <c r="AD249" s="267"/>
      <c r="AE249" s="267"/>
      <c r="AF249" s="267"/>
      <c r="AG249" s="269"/>
      <c r="AH249" s="270"/>
      <c r="AI249" s="270"/>
      <c r="AJ249" s="270"/>
      <c r="AK249" s="270"/>
      <c r="AL249" s="273"/>
      <c r="AM249" s="11"/>
      <c r="AN249" s="175" t="str">
        <f t="shared" si="78"/>
        <v/>
      </c>
      <c r="AO249" s="176"/>
      <c r="AP249" s="267" t="str">
        <f t="shared" si="72"/>
        <v/>
      </c>
      <c r="AQ249" s="267"/>
      <c r="AR249" s="267"/>
      <c r="AS249" s="267"/>
      <c r="AT249" s="267"/>
      <c r="AU249" s="267"/>
      <c r="AV249" s="265" t="str">
        <f t="shared" si="79"/>
        <v/>
      </c>
      <c r="AW249" s="266"/>
      <c r="AX249" s="267" t="str">
        <f t="shared" si="73"/>
        <v/>
      </c>
      <c r="AY249" s="267"/>
      <c r="AZ249" s="267"/>
      <c r="BA249" s="267"/>
      <c r="BB249" s="267"/>
      <c r="BC249" s="268"/>
      <c r="BD249" s="11"/>
      <c r="BF249" s="7" t="str">
        <f t="shared" si="74"/>
        <v/>
      </c>
      <c r="BJ249" s="45" t="str">
        <f t="shared" ca="1" si="75"/>
        <v>20/09/2021 08:00</v>
      </c>
      <c r="BK249" s="44" t="str">
        <f>IF($F249="", "", IFERROR(INDEX('Currency Market'!$BE$10:$BL$178, MATCH($BJ249, 'Currency Market'!$BB$10:$BB$178, 0), MATCH($F249, 'Currency Market'!$BE$9:$BL$9, 0)), ""))</f>
        <v/>
      </c>
      <c r="BL249" s="43" t="str">
        <f>IF($F249="", "", IFERROR(INDEX('Currency Market'!$BE$10:$BL$178, MATCH($BJ249, 'Currency Market'!$BB$10:$BB$178, 0), MATCH($N249, 'Currency Market'!$BE$9:$BL$9, 0)), ""))</f>
        <v/>
      </c>
      <c r="BN249" s="68" t="str">
        <f t="shared" si="80"/>
        <v/>
      </c>
      <c r="BO249" s="57" t="str">
        <f t="shared" si="85"/>
        <v/>
      </c>
      <c r="BP249" s="58" t="str">
        <f t="shared" si="85"/>
        <v/>
      </c>
      <c r="BQ249" s="58" t="str">
        <f t="shared" si="85"/>
        <v/>
      </c>
      <c r="BR249" s="58" t="str">
        <f t="shared" si="85"/>
        <v/>
      </c>
      <c r="BS249" s="58" t="str">
        <f t="shared" si="85"/>
        <v/>
      </c>
      <c r="BT249" s="58" t="str">
        <f t="shared" si="85"/>
        <v/>
      </c>
      <c r="BU249" s="58" t="str">
        <f t="shared" si="85"/>
        <v/>
      </c>
      <c r="BV249" s="59" t="str">
        <f t="shared" si="85"/>
        <v/>
      </c>
      <c r="BX249" s="7" t="str">
        <f ca="1">IFERROR(INDEX('Currency Market'!$BX$10:$BX$178, MATCH($BJ249, 'Currency Market'!$BB$10:$BB$178, 0)), "")</f>
        <v/>
      </c>
      <c r="BZ249" s="65" t="str">
        <f t="shared" si="81"/>
        <v/>
      </c>
    </row>
    <row r="250" spans="1:78" x14ac:dyDescent="0.55000000000000004">
      <c r="A250" s="11"/>
      <c r="B250" s="175" t="str">
        <f t="shared" si="70"/>
        <v/>
      </c>
      <c r="C250" s="176"/>
      <c r="D250" s="176"/>
      <c r="E250" s="176"/>
      <c r="F250" s="269"/>
      <c r="G250" s="270"/>
      <c r="H250" s="271"/>
      <c r="I250" s="271"/>
      <c r="J250" s="271"/>
      <c r="K250" s="271"/>
      <c r="L250" s="271"/>
      <c r="M250" s="271"/>
      <c r="N250" s="270"/>
      <c r="O250" s="270"/>
      <c r="P250" s="272" t="str">
        <f t="shared" si="76"/>
        <v/>
      </c>
      <c r="Q250" s="267"/>
      <c r="R250" s="267"/>
      <c r="S250" s="267"/>
      <c r="T250" s="267"/>
      <c r="U250" s="267"/>
      <c r="V250" s="267" t="str">
        <f t="shared" si="71"/>
        <v/>
      </c>
      <c r="W250" s="267"/>
      <c r="X250" s="267"/>
      <c r="Y250" s="267"/>
      <c r="Z250" s="267"/>
      <c r="AA250" s="267" t="str">
        <f t="shared" si="77"/>
        <v/>
      </c>
      <c r="AB250" s="267"/>
      <c r="AC250" s="267"/>
      <c r="AD250" s="267"/>
      <c r="AE250" s="267"/>
      <c r="AF250" s="267"/>
      <c r="AG250" s="269"/>
      <c r="AH250" s="270"/>
      <c r="AI250" s="270"/>
      <c r="AJ250" s="270"/>
      <c r="AK250" s="270"/>
      <c r="AL250" s="273"/>
      <c r="AM250" s="11"/>
      <c r="AN250" s="175" t="str">
        <f t="shared" si="78"/>
        <v/>
      </c>
      <c r="AO250" s="176"/>
      <c r="AP250" s="267" t="str">
        <f t="shared" si="72"/>
        <v/>
      </c>
      <c r="AQ250" s="267"/>
      <c r="AR250" s="267"/>
      <c r="AS250" s="267"/>
      <c r="AT250" s="267"/>
      <c r="AU250" s="267"/>
      <c r="AV250" s="265" t="str">
        <f t="shared" si="79"/>
        <v/>
      </c>
      <c r="AW250" s="266"/>
      <c r="AX250" s="267" t="str">
        <f t="shared" si="73"/>
        <v/>
      </c>
      <c r="AY250" s="267"/>
      <c r="AZ250" s="267"/>
      <c r="BA250" s="267"/>
      <c r="BB250" s="267"/>
      <c r="BC250" s="268"/>
      <c r="BD250" s="11"/>
      <c r="BF250" s="7" t="str">
        <f t="shared" si="74"/>
        <v/>
      </c>
      <c r="BJ250" s="45" t="str">
        <f t="shared" ca="1" si="75"/>
        <v>20/09/2021 08:00</v>
      </c>
      <c r="BK250" s="44" t="str">
        <f>IF($F250="", "", IFERROR(INDEX('Currency Market'!$BE$10:$BL$178, MATCH($BJ250, 'Currency Market'!$BB$10:$BB$178, 0), MATCH($F250, 'Currency Market'!$BE$9:$BL$9, 0)), ""))</f>
        <v/>
      </c>
      <c r="BL250" s="43" t="str">
        <f>IF($F250="", "", IFERROR(INDEX('Currency Market'!$BE$10:$BL$178, MATCH($BJ250, 'Currency Market'!$BB$10:$BB$178, 0), MATCH($N250, 'Currency Market'!$BE$9:$BL$9, 0)), ""))</f>
        <v/>
      </c>
      <c r="BN250" s="68" t="str">
        <f t="shared" si="80"/>
        <v/>
      </c>
      <c r="BO250" s="57" t="str">
        <f t="shared" si="85"/>
        <v/>
      </c>
      <c r="BP250" s="58" t="str">
        <f t="shared" si="85"/>
        <v/>
      </c>
      <c r="BQ250" s="58" t="str">
        <f t="shared" si="85"/>
        <v/>
      </c>
      <c r="BR250" s="58" t="str">
        <f t="shared" si="85"/>
        <v/>
      </c>
      <c r="BS250" s="58" t="str">
        <f t="shared" si="85"/>
        <v/>
      </c>
      <c r="BT250" s="58" t="str">
        <f t="shared" si="85"/>
        <v/>
      </c>
      <c r="BU250" s="58" t="str">
        <f t="shared" si="85"/>
        <v/>
      </c>
      <c r="BV250" s="59" t="str">
        <f t="shared" si="85"/>
        <v/>
      </c>
      <c r="BX250" s="7" t="str">
        <f ca="1">IFERROR(INDEX('Currency Market'!$BX$10:$BX$178, MATCH($BJ250, 'Currency Market'!$BB$10:$BB$178, 0)), "")</f>
        <v/>
      </c>
      <c r="BZ250" s="65" t="str">
        <f t="shared" si="81"/>
        <v/>
      </c>
    </row>
    <row r="251" spans="1:78" x14ac:dyDescent="0.55000000000000004">
      <c r="A251" s="11"/>
      <c r="B251" s="175" t="str">
        <f t="shared" si="70"/>
        <v/>
      </c>
      <c r="C251" s="176"/>
      <c r="D251" s="176"/>
      <c r="E251" s="176"/>
      <c r="F251" s="269"/>
      <c r="G251" s="270"/>
      <c r="H251" s="271"/>
      <c r="I251" s="271"/>
      <c r="J251" s="271"/>
      <c r="K251" s="271"/>
      <c r="L251" s="271"/>
      <c r="M251" s="271"/>
      <c r="N251" s="270"/>
      <c r="O251" s="270"/>
      <c r="P251" s="272" t="str">
        <f t="shared" si="76"/>
        <v/>
      </c>
      <c r="Q251" s="267"/>
      <c r="R251" s="267"/>
      <c r="S251" s="267"/>
      <c r="T251" s="267"/>
      <c r="U251" s="267"/>
      <c r="V251" s="267" t="str">
        <f t="shared" si="71"/>
        <v/>
      </c>
      <c r="W251" s="267"/>
      <c r="X251" s="267"/>
      <c r="Y251" s="267"/>
      <c r="Z251" s="267"/>
      <c r="AA251" s="267" t="str">
        <f t="shared" si="77"/>
        <v/>
      </c>
      <c r="AB251" s="267"/>
      <c r="AC251" s="267"/>
      <c r="AD251" s="267"/>
      <c r="AE251" s="267"/>
      <c r="AF251" s="267"/>
      <c r="AG251" s="269"/>
      <c r="AH251" s="270"/>
      <c r="AI251" s="270"/>
      <c r="AJ251" s="270"/>
      <c r="AK251" s="270"/>
      <c r="AL251" s="273"/>
      <c r="AM251" s="11"/>
      <c r="AN251" s="175" t="str">
        <f t="shared" si="78"/>
        <v/>
      </c>
      <c r="AO251" s="176"/>
      <c r="AP251" s="267" t="str">
        <f t="shared" si="72"/>
        <v/>
      </c>
      <c r="AQ251" s="267"/>
      <c r="AR251" s="267"/>
      <c r="AS251" s="267"/>
      <c r="AT251" s="267"/>
      <c r="AU251" s="267"/>
      <c r="AV251" s="265" t="str">
        <f t="shared" si="79"/>
        <v/>
      </c>
      <c r="AW251" s="266"/>
      <c r="AX251" s="267" t="str">
        <f t="shared" si="73"/>
        <v/>
      </c>
      <c r="AY251" s="267"/>
      <c r="AZ251" s="267"/>
      <c r="BA251" s="267"/>
      <c r="BB251" s="267"/>
      <c r="BC251" s="268"/>
      <c r="BD251" s="11"/>
      <c r="BF251" s="7" t="str">
        <f t="shared" si="74"/>
        <v/>
      </c>
      <c r="BJ251" s="45" t="str">
        <f t="shared" ca="1" si="75"/>
        <v>20/09/2021 08:00</v>
      </c>
      <c r="BK251" s="44" t="str">
        <f>IF($F251="", "", IFERROR(INDEX('Currency Market'!$BE$10:$BL$178, MATCH($BJ251, 'Currency Market'!$BB$10:$BB$178, 0), MATCH($F251, 'Currency Market'!$BE$9:$BL$9, 0)), ""))</f>
        <v/>
      </c>
      <c r="BL251" s="43" t="str">
        <f>IF($F251="", "", IFERROR(INDEX('Currency Market'!$BE$10:$BL$178, MATCH($BJ251, 'Currency Market'!$BB$10:$BB$178, 0), MATCH($N251, 'Currency Market'!$BE$9:$BL$9, 0)), ""))</f>
        <v/>
      </c>
      <c r="BN251" s="68" t="str">
        <f t="shared" si="80"/>
        <v/>
      </c>
      <c r="BO251" s="57" t="str">
        <f t="shared" si="85"/>
        <v/>
      </c>
      <c r="BP251" s="58" t="str">
        <f t="shared" si="85"/>
        <v/>
      </c>
      <c r="BQ251" s="58" t="str">
        <f t="shared" si="85"/>
        <v/>
      </c>
      <c r="BR251" s="58" t="str">
        <f t="shared" si="85"/>
        <v/>
      </c>
      <c r="BS251" s="58" t="str">
        <f t="shared" si="85"/>
        <v/>
      </c>
      <c r="BT251" s="58" t="str">
        <f t="shared" si="85"/>
        <v/>
      </c>
      <c r="BU251" s="58" t="str">
        <f t="shared" si="85"/>
        <v/>
      </c>
      <c r="BV251" s="59" t="str">
        <f t="shared" si="85"/>
        <v/>
      </c>
      <c r="BX251" s="7" t="str">
        <f ca="1">IFERROR(INDEX('Currency Market'!$BX$10:$BX$178, MATCH($BJ251, 'Currency Market'!$BB$10:$BB$178, 0)), "")</f>
        <v/>
      </c>
      <c r="BZ251" s="65" t="str">
        <f t="shared" si="81"/>
        <v/>
      </c>
    </row>
    <row r="252" spans="1:78" x14ac:dyDescent="0.55000000000000004">
      <c r="A252" s="11"/>
      <c r="B252" s="175" t="str">
        <f t="shared" si="70"/>
        <v/>
      </c>
      <c r="C252" s="176"/>
      <c r="D252" s="176"/>
      <c r="E252" s="176"/>
      <c r="F252" s="269"/>
      <c r="G252" s="270"/>
      <c r="H252" s="271"/>
      <c r="I252" s="271"/>
      <c r="J252" s="271"/>
      <c r="K252" s="271"/>
      <c r="L252" s="271"/>
      <c r="M252" s="271"/>
      <c r="N252" s="270"/>
      <c r="O252" s="270"/>
      <c r="P252" s="272" t="str">
        <f t="shared" si="76"/>
        <v/>
      </c>
      <c r="Q252" s="267"/>
      <c r="R252" s="267"/>
      <c r="S252" s="267"/>
      <c r="T252" s="267"/>
      <c r="U252" s="267"/>
      <c r="V252" s="267" t="str">
        <f t="shared" si="71"/>
        <v/>
      </c>
      <c r="W252" s="267"/>
      <c r="X252" s="267"/>
      <c r="Y252" s="267"/>
      <c r="Z252" s="267"/>
      <c r="AA252" s="267" t="str">
        <f t="shared" si="77"/>
        <v/>
      </c>
      <c r="AB252" s="267"/>
      <c r="AC252" s="267"/>
      <c r="AD252" s="267"/>
      <c r="AE252" s="267"/>
      <c r="AF252" s="267"/>
      <c r="AG252" s="269"/>
      <c r="AH252" s="270"/>
      <c r="AI252" s="270"/>
      <c r="AJ252" s="270"/>
      <c r="AK252" s="270"/>
      <c r="AL252" s="273"/>
      <c r="AM252" s="11"/>
      <c r="AN252" s="175" t="str">
        <f t="shared" si="78"/>
        <v/>
      </c>
      <c r="AO252" s="176"/>
      <c r="AP252" s="267" t="str">
        <f t="shared" si="72"/>
        <v/>
      </c>
      <c r="AQ252" s="267"/>
      <c r="AR252" s="267"/>
      <c r="AS252" s="267"/>
      <c r="AT252" s="267"/>
      <c r="AU252" s="267"/>
      <c r="AV252" s="265" t="str">
        <f t="shared" si="79"/>
        <v/>
      </c>
      <c r="AW252" s="266"/>
      <c r="AX252" s="267" t="str">
        <f t="shared" si="73"/>
        <v/>
      </c>
      <c r="AY252" s="267"/>
      <c r="AZ252" s="267"/>
      <c r="BA252" s="267"/>
      <c r="BB252" s="267"/>
      <c r="BC252" s="268"/>
      <c r="BD252" s="11"/>
      <c r="BF252" s="7" t="str">
        <f t="shared" si="74"/>
        <v/>
      </c>
      <c r="BJ252" s="45" t="str">
        <f t="shared" ca="1" si="75"/>
        <v>20/09/2021 08:00</v>
      </c>
      <c r="BK252" s="44" t="str">
        <f>IF($F252="", "", IFERROR(INDEX('Currency Market'!$BE$10:$BL$178, MATCH($BJ252, 'Currency Market'!$BB$10:$BB$178, 0), MATCH($F252, 'Currency Market'!$BE$9:$BL$9, 0)), ""))</f>
        <v/>
      </c>
      <c r="BL252" s="43" t="str">
        <f>IF($F252="", "", IFERROR(INDEX('Currency Market'!$BE$10:$BL$178, MATCH($BJ252, 'Currency Market'!$BB$10:$BB$178, 0), MATCH($N252, 'Currency Market'!$BE$9:$BL$9, 0)), ""))</f>
        <v/>
      </c>
      <c r="BN252" s="68" t="str">
        <f t="shared" si="80"/>
        <v/>
      </c>
      <c r="BO252" s="57" t="str">
        <f t="shared" si="85"/>
        <v/>
      </c>
      <c r="BP252" s="58" t="str">
        <f t="shared" si="85"/>
        <v/>
      </c>
      <c r="BQ252" s="58" t="str">
        <f t="shared" si="85"/>
        <v/>
      </c>
      <c r="BR252" s="58" t="str">
        <f t="shared" si="85"/>
        <v/>
      </c>
      <c r="BS252" s="58" t="str">
        <f t="shared" si="85"/>
        <v/>
      </c>
      <c r="BT252" s="58" t="str">
        <f t="shared" si="85"/>
        <v/>
      </c>
      <c r="BU252" s="58" t="str">
        <f t="shared" si="85"/>
        <v/>
      </c>
      <c r="BV252" s="59" t="str">
        <f t="shared" si="85"/>
        <v/>
      </c>
      <c r="BX252" s="7" t="str">
        <f ca="1">IFERROR(INDEX('Currency Market'!$BX$10:$BX$178, MATCH($BJ252, 'Currency Market'!$BB$10:$BB$178, 0)), "")</f>
        <v/>
      </c>
      <c r="BZ252" s="65" t="str">
        <f t="shared" si="81"/>
        <v/>
      </c>
    </row>
    <row r="253" spans="1:78" x14ac:dyDescent="0.55000000000000004">
      <c r="A253" s="11"/>
      <c r="B253" s="175" t="str">
        <f t="shared" si="70"/>
        <v/>
      </c>
      <c r="C253" s="176"/>
      <c r="D253" s="176"/>
      <c r="E253" s="176"/>
      <c r="F253" s="269"/>
      <c r="G253" s="270"/>
      <c r="H253" s="271"/>
      <c r="I253" s="271"/>
      <c r="J253" s="271"/>
      <c r="K253" s="271"/>
      <c r="L253" s="271"/>
      <c r="M253" s="271"/>
      <c r="N253" s="270"/>
      <c r="O253" s="270"/>
      <c r="P253" s="272" t="str">
        <f t="shared" si="76"/>
        <v/>
      </c>
      <c r="Q253" s="267"/>
      <c r="R253" s="267"/>
      <c r="S253" s="267"/>
      <c r="T253" s="267"/>
      <c r="U253" s="267"/>
      <c r="V253" s="267" t="str">
        <f t="shared" si="71"/>
        <v/>
      </c>
      <c r="W253" s="267"/>
      <c r="X253" s="267"/>
      <c r="Y253" s="267"/>
      <c r="Z253" s="267"/>
      <c r="AA253" s="267" t="str">
        <f t="shared" si="77"/>
        <v/>
      </c>
      <c r="AB253" s="267"/>
      <c r="AC253" s="267"/>
      <c r="AD253" s="267"/>
      <c r="AE253" s="267"/>
      <c r="AF253" s="267"/>
      <c r="AG253" s="269"/>
      <c r="AH253" s="270"/>
      <c r="AI253" s="270"/>
      <c r="AJ253" s="270"/>
      <c r="AK253" s="270"/>
      <c r="AL253" s="273"/>
      <c r="AM253" s="11"/>
      <c r="AN253" s="175" t="str">
        <f t="shared" si="78"/>
        <v/>
      </c>
      <c r="AO253" s="176"/>
      <c r="AP253" s="267" t="str">
        <f t="shared" si="72"/>
        <v/>
      </c>
      <c r="AQ253" s="267"/>
      <c r="AR253" s="267"/>
      <c r="AS253" s="267"/>
      <c r="AT253" s="267"/>
      <c r="AU253" s="267"/>
      <c r="AV253" s="265" t="str">
        <f t="shared" si="79"/>
        <v/>
      </c>
      <c r="AW253" s="266"/>
      <c r="AX253" s="267" t="str">
        <f t="shared" si="73"/>
        <v/>
      </c>
      <c r="AY253" s="267"/>
      <c r="AZ253" s="267"/>
      <c r="BA253" s="267"/>
      <c r="BB253" s="267"/>
      <c r="BC253" s="268"/>
      <c r="BD253" s="11"/>
      <c r="BF253" s="7" t="str">
        <f t="shared" si="74"/>
        <v/>
      </c>
      <c r="BJ253" s="45" t="str">
        <f t="shared" ca="1" si="75"/>
        <v>20/09/2021 08:00</v>
      </c>
      <c r="BK253" s="44" t="str">
        <f>IF($F253="", "", IFERROR(INDEX('Currency Market'!$BE$10:$BL$178, MATCH($BJ253, 'Currency Market'!$BB$10:$BB$178, 0), MATCH($F253, 'Currency Market'!$BE$9:$BL$9, 0)), ""))</f>
        <v/>
      </c>
      <c r="BL253" s="43" t="str">
        <f>IF($F253="", "", IFERROR(INDEX('Currency Market'!$BE$10:$BL$178, MATCH($BJ253, 'Currency Market'!$BB$10:$BB$178, 0), MATCH($N253, 'Currency Market'!$BE$9:$BL$9, 0)), ""))</f>
        <v/>
      </c>
      <c r="BN253" s="68" t="str">
        <f t="shared" si="80"/>
        <v/>
      </c>
      <c r="BO253" s="57" t="str">
        <f t="shared" ref="BO253:BV262" si="86">IF($B253=$BF$4, IF($F253=BO$2, $H253*-1, IF($N253=BO$2, $AA253, "")), "")</f>
        <v/>
      </c>
      <c r="BP253" s="58" t="str">
        <f t="shared" si="86"/>
        <v/>
      </c>
      <c r="BQ253" s="58" t="str">
        <f t="shared" si="86"/>
        <v/>
      </c>
      <c r="BR253" s="58" t="str">
        <f t="shared" si="86"/>
        <v/>
      </c>
      <c r="BS253" s="58" t="str">
        <f t="shared" si="86"/>
        <v/>
      </c>
      <c r="BT253" s="58" t="str">
        <f t="shared" si="86"/>
        <v/>
      </c>
      <c r="BU253" s="58" t="str">
        <f t="shared" si="86"/>
        <v/>
      </c>
      <c r="BV253" s="59" t="str">
        <f t="shared" si="86"/>
        <v/>
      </c>
      <c r="BX253" s="7" t="str">
        <f ca="1">IFERROR(INDEX('Currency Market'!$BX$10:$BX$178, MATCH($BJ253, 'Currency Market'!$BB$10:$BB$178, 0)), "")</f>
        <v/>
      </c>
      <c r="BZ253" s="65" t="str">
        <f t="shared" si="81"/>
        <v/>
      </c>
    </row>
    <row r="254" spans="1:78" x14ac:dyDescent="0.55000000000000004">
      <c r="A254" s="11"/>
      <c r="B254" s="175" t="str">
        <f t="shared" si="70"/>
        <v/>
      </c>
      <c r="C254" s="176"/>
      <c r="D254" s="176"/>
      <c r="E254" s="176"/>
      <c r="F254" s="269"/>
      <c r="G254" s="270"/>
      <c r="H254" s="271"/>
      <c r="I254" s="271"/>
      <c r="J254" s="271"/>
      <c r="K254" s="271"/>
      <c r="L254" s="271"/>
      <c r="M254" s="271"/>
      <c r="N254" s="270"/>
      <c r="O254" s="270"/>
      <c r="P254" s="272" t="str">
        <f t="shared" si="76"/>
        <v/>
      </c>
      <c r="Q254" s="267"/>
      <c r="R254" s="267"/>
      <c r="S254" s="267"/>
      <c r="T254" s="267"/>
      <c r="U254" s="267"/>
      <c r="V254" s="267" t="str">
        <f t="shared" si="71"/>
        <v/>
      </c>
      <c r="W254" s="267"/>
      <c r="X254" s="267"/>
      <c r="Y254" s="267"/>
      <c r="Z254" s="267"/>
      <c r="AA254" s="267" t="str">
        <f t="shared" si="77"/>
        <v/>
      </c>
      <c r="AB254" s="267"/>
      <c r="AC254" s="267"/>
      <c r="AD254" s="267"/>
      <c r="AE254" s="267"/>
      <c r="AF254" s="267"/>
      <c r="AG254" s="269"/>
      <c r="AH254" s="270"/>
      <c r="AI254" s="270"/>
      <c r="AJ254" s="270"/>
      <c r="AK254" s="270"/>
      <c r="AL254" s="273"/>
      <c r="AM254" s="11"/>
      <c r="AN254" s="175" t="str">
        <f t="shared" si="78"/>
        <v/>
      </c>
      <c r="AO254" s="176"/>
      <c r="AP254" s="267" t="str">
        <f t="shared" si="72"/>
        <v/>
      </c>
      <c r="AQ254" s="267"/>
      <c r="AR254" s="267"/>
      <c r="AS254" s="267"/>
      <c r="AT254" s="267"/>
      <c r="AU254" s="267"/>
      <c r="AV254" s="265" t="str">
        <f t="shared" si="79"/>
        <v/>
      </c>
      <c r="AW254" s="266"/>
      <c r="AX254" s="267" t="str">
        <f t="shared" si="73"/>
        <v/>
      </c>
      <c r="AY254" s="267"/>
      <c r="AZ254" s="267"/>
      <c r="BA254" s="267"/>
      <c r="BB254" s="267"/>
      <c r="BC254" s="268"/>
      <c r="BD254" s="11"/>
      <c r="BF254" s="7" t="str">
        <f t="shared" si="74"/>
        <v/>
      </c>
      <c r="BJ254" s="45" t="str">
        <f t="shared" ca="1" si="75"/>
        <v>20/09/2021 08:00</v>
      </c>
      <c r="BK254" s="44" t="str">
        <f>IF($F254="", "", IFERROR(INDEX('Currency Market'!$BE$10:$BL$178, MATCH($BJ254, 'Currency Market'!$BB$10:$BB$178, 0), MATCH($F254, 'Currency Market'!$BE$9:$BL$9, 0)), ""))</f>
        <v/>
      </c>
      <c r="BL254" s="43" t="str">
        <f>IF($F254="", "", IFERROR(INDEX('Currency Market'!$BE$10:$BL$178, MATCH($BJ254, 'Currency Market'!$BB$10:$BB$178, 0), MATCH($N254, 'Currency Market'!$BE$9:$BL$9, 0)), ""))</f>
        <v/>
      </c>
      <c r="BN254" s="68" t="str">
        <f t="shared" si="80"/>
        <v/>
      </c>
      <c r="BO254" s="57" t="str">
        <f t="shared" si="86"/>
        <v/>
      </c>
      <c r="BP254" s="58" t="str">
        <f t="shared" si="86"/>
        <v/>
      </c>
      <c r="BQ254" s="58" t="str">
        <f t="shared" si="86"/>
        <v/>
      </c>
      <c r="BR254" s="58" t="str">
        <f t="shared" si="86"/>
        <v/>
      </c>
      <c r="BS254" s="58" t="str">
        <f t="shared" si="86"/>
        <v/>
      </c>
      <c r="BT254" s="58" t="str">
        <f t="shared" si="86"/>
        <v/>
      </c>
      <c r="BU254" s="58" t="str">
        <f t="shared" si="86"/>
        <v/>
      </c>
      <c r="BV254" s="59" t="str">
        <f t="shared" si="86"/>
        <v/>
      </c>
      <c r="BX254" s="7" t="str">
        <f ca="1">IFERROR(INDEX('Currency Market'!$BX$10:$BX$178, MATCH($BJ254, 'Currency Market'!$BB$10:$BB$178, 0)), "")</f>
        <v/>
      </c>
      <c r="BZ254" s="65" t="str">
        <f t="shared" si="81"/>
        <v/>
      </c>
    </row>
    <row r="255" spans="1:78" x14ac:dyDescent="0.55000000000000004">
      <c r="A255" s="11"/>
      <c r="B255" s="175" t="str">
        <f t="shared" si="70"/>
        <v/>
      </c>
      <c r="C255" s="176"/>
      <c r="D255" s="176"/>
      <c r="E255" s="176"/>
      <c r="F255" s="269"/>
      <c r="G255" s="270"/>
      <c r="H255" s="271"/>
      <c r="I255" s="271"/>
      <c r="J255" s="271"/>
      <c r="K255" s="271"/>
      <c r="L255" s="271"/>
      <c r="M255" s="271"/>
      <c r="N255" s="270"/>
      <c r="O255" s="270"/>
      <c r="P255" s="272" t="str">
        <f t="shared" si="76"/>
        <v/>
      </c>
      <c r="Q255" s="267"/>
      <c r="R255" s="267"/>
      <c r="S255" s="267"/>
      <c r="T255" s="267"/>
      <c r="U255" s="267"/>
      <c r="V255" s="267" t="str">
        <f t="shared" si="71"/>
        <v/>
      </c>
      <c r="W255" s="267"/>
      <c r="X255" s="267"/>
      <c r="Y255" s="267"/>
      <c r="Z255" s="267"/>
      <c r="AA255" s="267" t="str">
        <f t="shared" si="77"/>
        <v/>
      </c>
      <c r="AB255" s="267"/>
      <c r="AC255" s="267"/>
      <c r="AD255" s="267"/>
      <c r="AE255" s="267"/>
      <c r="AF255" s="267"/>
      <c r="AG255" s="269"/>
      <c r="AH255" s="270"/>
      <c r="AI255" s="270"/>
      <c r="AJ255" s="270"/>
      <c r="AK255" s="270"/>
      <c r="AL255" s="273"/>
      <c r="AM255" s="11"/>
      <c r="AN255" s="175" t="str">
        <f t="shared" si="78"/>
        <v/>
      </c>
      <c r="AO255" s="176"/>
      <c r="AP255" s="267" t="str">
        <f t="shared" si="72"/>
        <v/>
      </c>
      <c r="AQ255" s="267"/>
      <c r="AR255" s="267"/>
      <c r="AS255" s="267"/>
      <c r="AT255" s="267"/>
      <c r="AU255" s="267"/>
      <c r="AV255" s="265" t="str">
        <f t="shared" si="79"/>
        <v/>
      </c>
      <c r="AW255" s="266"/>
      <c r="AX255" s="267" t="str">
        <f t="shared" si="73"/>
        <v/>
      </c>
      <c r="AY255" s="267"/>
      <c r="AZ255" s="267"/>
      <c r="BA255" s="267"/>
      <c r="BB255" s="267"/>
      <c r="BC255" s="268"/>
      <c r="BD255" s="11"/>
      <c r="BF255" s="7" t="str">
        <f t="shared" si="74"/>
        <v/>
      </c>
      <c r="BJ255" s="45" t="str">
        <f t="shared" ca="1" si="75"/>
        <v>20/09/2021 08:00</v>
      </c>
      <c r="BK255" s="44" t="str">
        <f>IF($F255="", "", IFERROR(INDEX('Currency Market'!$BE$10:$BL$178, MATCH($BJ255, 'Currency Market'!$BB$10:$BB$178, 0), MATCH($F255, 'Currency Market'!$BE$9:$BL$9, 0)), ""))</f>
        <v/>
      </c>
      <c r="BL255" s="43" t="str">
        <f>IF($F255="", "", IFERROR(INDEX('Currency Market'!$BE$10:$BL$178, MATCH($BJ255, 'Currency Market'!$BB$10:$BB$178, 0), MATCH($N255, 'Currency Market'!$BE$9:$BL$9, 0)), ""))</f>
        <v/>
      </c>
      <c r="BN255" s="68" t="str">
        <f t="shared" si="80"/>
        <v/>
      </c>
      <c r="BO255" s="57" t="str">
        <f t="shared" si="86"/>
        <v/>
      </c>
      <c r="BP255" s="58" t="str">
        <f t="shared" si="86"/>
        <v/>
      </c>
      <c r="BQ255" s="58" t="str">
        <f t="shared" si="86"/>
        <v/>
      </c>
      <c r="BR255" s="58" t="str">
        <f t="shared" si="86"/>
        <v/>
      </c>
      <c r="BS255" s="58" t="str">
        <f t="shared" si="86"/>
        <v/>
      </c>
      <c r="BT255" s="58" t="str">
        <f t="shared" si="86"/>
        <v/>
      </c>
      <c r="BU255" s="58" t="str">
        <f t="shared" si="86"/>
        <v/>
      </c>
      <c r="BV255" s="59" t="str">
        <f t="shared" si="86"/>
        <v/>
      </c>
      <c r="BX255" s="7" t="str">
        <f ca="1">IFERROR(INDEX('Currency Market'!$BX$10:$BX$178, MATCH($BJ255, 'Currency Market'!$BB$10:$BB$178, 0)), "")</f>
        <v/>
      </c>
      <c r="BZ255" s="65" t="str">
        <f t="shared" si="81"/>
        <v/>
      </c>
    </row>
    <row r="256" spans="1:78" x14ac:dyDescent="0.55000000000000004">
      <c r="A256" s="11"/>
      <c r="B256" s="175" t="str">
        <f t="shared" si="70"/>
        <v/>
      </c>
      <c r="C256" s="176"/>
      <c r="D256" s="176"/>
      <c r="E256" s="176"/>
      <c r="F256" s="269"/>
      <c r="G256" s="270"/>
      <c r="H256" s="271"/>
      <c r="I256" s="271"/>
      <c r="J256" s="271"/>
      <c r="K256" s="271"/>
      <c r="L256" s="271"/>
      <c r="M256" s="271"/>
      <c r="N256" s="270"/>
      <c r="O256" s="270"/>
      <c r="P256" s="272" t="str">
        <f t="shared" si="76"/>
        <v/>
      </c>
      <c r="Q256" s="267"/>
      <c r="R256" s="267"/>
      <c r="S256" s="267"/>
      <c r="T256" s="267"/>
      <c r="U256" s="267"/>
      <c r="V256" s="267" t="str">
        <f t="shared" si="71"/>
        <v/>
      </c>
      <c r="W256" s="267"/>
      <c r="X256" s="267"/>
      <c r="Y256" s="267"/>
      <c r="Z256" s="267"/>
      <c r="AA256" s="267" t="str">
        <f t="shared" si="77"/>
        <v/>
      </c>
      <c r="AB256" s="267"/>
      <c r="AC256" s="267"/>
      <c r="AD256" s="267"/>
      <c r="AE256" s="267"/>
      <c r="AF256" s="267"/>
      <c r="AG256" s="269"/>
      <c r="AH256" s="270"/>
      <c r="AI256" s="270"/>
      <c r="AJ256" s="270"/>
      <c r="AK256" s="270"/>
      <c r="AL256" s="273"/>
      <c r="AM256" s="11"/>
      <c r="AN256" s="175" t="str">
        <f t="shared" si="78"/>
        <v/>
      </c>
      <c r="AO256" s="176"/>
      <c r="AP256" s="267" t="str">
        <f t="shared" si="72"/>
        <v/>
      </c>
      <c r="AQ256" s="267"/>
      <c r="AR256" s="267"/>
      <c r="AS256" s="267"/>
      <c r="AT256" s="267"/>
      <c r="AU256" s="267"/>
      <c r="AV256" s="265" t="str">
        <f t="shared" si="79"/>
        <v/>
      </c>
      <c r="AW256" s="266"/>
      <c r="AX256" s="267" t="str">
        <f t="shared" si="73"/>
        <v/>
      </c>
      <c r="AY256" s="267"/>
      <c r="AZ256" s="267"/>
      <c r="BA256" s="267"/>
      <c r="BB256" s="267"/>
      <c r="BC256" s="268"/>
      <c r="BD256" s="11"/>
      <c r="BF256" s="7" t="str">
        <f t="shared" si="74"/>
        <v/>
      </c>
      <c r="BJ256" s="45" t="str">
        <f t="shared" ca="1" si="75"/>
        <v>20/09/2021 08:00</v>
      </c>
      <c r="BK256" s="44" t="str">
        <f>IF($F256="", "", IFERROR(INDEX('Currency Market'!$BE$10:$BL$178, MATCH($BJ256, 'Currency Market'!$BB$10:$BB$178, 0), MATCH($F256, 'Currency Market'!$BE$9:$BL$9, 0)), ""))</f>
        <v/>
      </c>
      <c r="BL256" s="43" t="str">
        <f>IF($F256="", "", IFERROR(INDEX('Currency Market'!$BE$10:$BL$178, MATCH($BJ256, 'Currency Market'!$BB$10:$BB$178, 0), MATCH($N256, 'Currency Market'!$BE$9:$BL$9, 0)), ""))</f>
        <v/>
      </c>
      <c r="BN256" s="68" t="str">
        <f t="shared" si="80"/>
        <v/>
      </c>
      <c r="BO256" s="57" t="str">
        <f t="shared" si="86"/>
        <v/>
      </c>
      <c r="BP256" s="58" t="str">
        <f t="shared" si="86"/>
        <v/>
      </c>
      <c r="BQ256" s="58" t="str">
        <f t="shared" si="86"/>
        <v/>
      </c>
      <c r="BR256" s="58" t="str">
        <f t="shared" si="86"/>
        <v/>
      </c>
      <c r="BS256" s="58" t="str">
        <f t="shared" si="86"/>
        <v/>
      </c>
      <c r="BT256" s="58" t="str">
        <f t="shared" si="86"/>
        <v/>
      </c>
      <c r="BU256" s="58" t="str">
        <f t="shared" si="86"/>
        <v/>
      </c>
      <c r="BV256" s="59" t="str">
        <f t="shared" si="86"/>
        <v/>
      </c>
      <c r="BX256" s="7" t="str">
        <f ca="1">IFERROR(INDEX('Currency Market'!$BX$10:$BX$178, MATCH($BJ256, 'Currency Market'!$BB$10:$BB$178, 0)), "")</f>
        <v/>
      </c>
      <c r="BZ256" s="65" t="str">
        <f t="shared" si="81"/>
        <v/>
      </c>
    </row>
    <row r="257" spans="1:78" x14ac:dyDescent="0.55000000000000004">
      <c r="A257" s="11"/>
      <c r="B257" s="175" t="str">
        <f t="shared" si="70"/>
        <v/>
      </c>
      <c r="C257" s="176"/>
      <c r="D257" s="176"/>
      <c r="E257" s="176"/>
      <c r="F257" s="269"/>
      <c r="G257" s="270"/>
      <c r="H257" s="271"/>
      <c r="I257" s="271"/>
      <c r="J257" s="271"/>
      <c r="K257" s="271"/>
      <c r="L257" s="271"/>
      <c r="M257" s="271"/>
      <c r="N257" s="270"/>
      <c r="O257" s="270"/>
      <c r="P257" s="272" t="str">
        <f t="shared" si="76"/>
        <v/>
      </c>
      <c r="Q257" s="267"/>
      <c r="R257" s="267"/>
      <c r="S257" s="267"/>
      <c r="T257" s="267"/>
      <c r="U257" s="267"/>
      <c r="V257" s="267" t="str">
        <f t="shared" si="71"/>
        <v/>
      </c>
      <c r="W257" s="267"/>
      <c r="X257" s="267"/>
      <c r="Y257" s="267"/>
      <c r="Z257" s="267"/>
      <c r="AA257" s="267" t="str">
        <f t="shared" si="77"/>
        <v/>
      </c>
      <c r="AB257" s="267"/>
      <c r="AC257" s="267"/>
      <c r="AD257" s="267"/>
      <c r="AE257" s="267"/>
      <c r="AF257" s="267"/>
      <c r="AG257" s="269"/>
      <c r="AH257" s="270"/>
      <c r="AI257" s="270"/>
      <c r="AJ257" s="270"/>
      <c r="AK257" s="270"/>
      <c r="AL257" s="273"/>
      <c r="AM257" s="11"/>
      <c r="AN257" s="175" t="str">
        <f t="shared" si="78"/>
        <v/>
      </c>
      <c r="AO257" s="176"/>
      <c r="AP257" s="267" t="str">
        <f t="shared" si="72"/>
        <v/>
      </c>
      <c r="AQ257" s="267"/>
      <c r="AR257" s="267"/>
      <c r="AS257" s="267"/>
      <c r="AT257" s="267"/>
      <c r="AU257" s="267"/>
      <c r="AV257" s="265" t="str">
        <f t="shared" si="79"/>
        <v/>
      </c>
      <c r="AW257" s="266"/>
      <c r="AX257" s="267" t="str">
        <f t="shared" si="73"/>
        <v/>
      </c>
      <c r="AY257" s="267"/>
      <c r="AZ257" s="267"/>
      <c r="BA257" s="267"/>
      <c r="BB257" s="267"/>
      <c r="BC257" s="268"/>
      <c r="BD257" s="11"/>
      <c r="BF257" s="7" t="str">
        <f t="shared" si="74"/>
        <v/>
      </c>
      <c r="BJ257" s="45" t="str">
        <f t="shared" ca="1" si="75"/>
        <v>20/09/2021 08:00</v>
      </c>
      <c r="BK257" s="44" t="str">
        <f>IF($F257="", "", IFERROR(INDEX('Currency Market'!$BE$10:$BL$178, MATCH($BJ257, 'Currency Market'!$BB$10:$BB$178, 0), MATCH($F257, 'Currency Market'!$BE$9:$BL$9, 0)), ""))</f>
        <v/>
      </c>
      <c r="BL257" s="43" t="str">
        <f>IF($F257="", "", IFERROR(INDEX('Currency Market'!$BE$10:$BL$178, MATCH($BJ257, 'Currency Market'!$BB$10:$BB$178, 0), MATCH($N257, 'Currency Market'!$BE$9:$BL$9, 0)), ""))</f>
        <v/>
      </c>
      <c r="BN257" s="68" t="str">
        <f t="shared" si="80"/>
        <v/>
      </c>
      <c r="BO257" s="57" t="str">
        <f t="shared" si="86"/>
        <v/>
      </c>
      <c r="BP257" s="58" t="str">
        <f t="shared" si="86"/>
        <v/>
      </c>
      <c r="BQ257" s="58" t="str">
        <f t="shared" si="86"/>
        <v/>
      </c>
      <c r="BR257" s="58" t="str">
        <f t="shared" si="86"/>
        <v/>
      </c>
      <c r="BS257" s="58" t="str">
        <f t="shared" si="86"/>
        <v/>
      </c>
      <c r="BT257" s="58" t="str">
        <f t="shared" si="86"/>
        <v/>
      </c>
      <c r="BU257" s="58" t="str">
        <f t="shared" si="86"/>
        <v/>
      </c>
      <c r="BV257" s="59" t="str">
        <f t="shared" si="86"/>
        <v/>
      </c>
      <c r="BX257" s="7" t="str">
        <f ca="1">IFERROR(INDEX('Currency Market'!$BX$10:$BX$178, MATCH($BJ257, 'Currency Market'!$BB$10:$BB$178, 0)), "")</f>
        <v/>
      </c>
      <c r="BZ257" s="65" t="str">
        <f t="shared" si="81"/>
        <v/>
      </c>
    </row>
    <row r="258" spans="1:78" x14ac:dyDescent="0.55000000000000004">
      <c r="A258" s="11"/>
      <c r="B258" s="175" t="str">
        <f t="shared" si="70"/>
        <v/>
      </c>
      <c r="C258" s="176"/>
      <c r="D258" s="176"/>
      <c r="E258" s="176"/>
      <c r="F258" s="269"/>
      <c r="G258" s="270"/>
      <c r="H258" s="271"/>
      <c r="I258" s="271"/>
      <c r="J258" s="271"/>
      <c r="K258" s="271"/>
      <c r="L258" s="271"/>
      <c r="M258" s="271"/>
      <c r="N258" s="270"/>
      <c r="O258" s="270"/>
      <c r="P258" s="272" t="str">
        <f t="shared" si="76"/>
        <v/>
      </c>
      <c r="Q258" s="267"/>
      <c r="R258" s="267"/>
      <c r="S258" s="267"/>
      <c r="T258" s="267"/>
      <c r="U258" s="267"/>
      <c r="V258" s="267" t="str">
        <f t="shared" si="71"/>
        <v/>
      </c>
      <c r="W258" s="267"/>
      <c r="X258" s="267"/>
      <c r="Y258" s="267"/>
      <c r="Z258" s="267"/>
      <c r="AA258" s="267" t="str">
        <f t="shared" si="77"/>
        <v/>
      </c>
      <c r="AB258" s="267"/>
      <c r="AC258" s="267"/>
      <c r="AD258" s="267"/>
      <c r="AE258" s="267"/>
      <c r="AF258" s="267"/>
      <c r="AG258" s="269"/>
      <c r="AH258" s="270"/>
      <c r="AI258" s="270"/>
      <c r="AJ258" s="270"/>
      <c r="AK258" s="270"/>
      <c r="AL258" s="273"/>
      <c r="AM258" s="11"/>
      <c r="AN258" s="175" t="str">
        <f t="shared" si="78"/>
        <v/>
      </c>
      <c r="AO258" s="176"/>
      <c r="AP258" s="267" t="str">
        <f t="shared" si="72"/>
        <v/>
      </c>
      <c r="AQ258" s="267"/>
      <c r="AR258" s="267"/>
      <c r="AS258" s="267"/>
      <c r="AT258" s="267"/>
      <c r="AU258" s="267"/>
      <c r="AV258" s="265" t="str">
        <f t="shared" si="79"/>
        <v/>
      </c>
      <c r="AW258" s="266"/>
      <c r="AX258" s="267" t="str">
        <f t="shared" si="73"/>
        <v/>
      </c>
      <c r="AY258" s="267"/>
      <c r="AZ258" s="267"/>
      <c r="BA258" s="267"/>
      <c r="BB258" s="267"/>
      <c r="BC258" s="268"/>
      <c r="BD258" s="11"/>
      <c r="BF258" s="7" t="str">
        <f t="shared" si="74"/>
        <v/>
      </c>
      <c r="BJ258" s="45" t="str">
        <f t="shared" ca="1" si="75"/>
        <v>20/09/2021 08:00</v>
      </c>
      <c r="BK258" s="44" t="str">
        <f>IF($F258="", "", IFERROR(INDEX('Currency Market'!$BE$10:$BL$178, MATCH($BJ258, 'Currency Market'!$BB$10:$BB$178, 0), MATCH($F258, 'Currency Market'!$BE$9:$BL$9, 0)), ""))</f>
        <v/>
      </c>
      <c r="BL258" s="43" t="str">
        <f>IF($F258="", "", IFERROR(INDEX('Currency Market'!$BE$10:$BL$178, MATCH($BJ258, 'Currency Market'!$BB$10:$BB$178, 0), MATCH($N258, 'Currency Market'!$BE$9:$BL$9, 0)), ""))</f>
        <v/>
      </c>
      <c r="BN258" s="68" t="str">
        <f t="shared" si="80"/>
        <v/>
      </c>
      <c r="BO258" s="57" t="str">
        <f t="shared" si="86"/>
        <v/>
      </c>
      <c r="BP258" s="58" t="str">
        <f t="shared" si="86"/>
        <v/>
      </c>
      <c r="BQ258" s="58" t="str">
        <f t="shared" si="86"/>
        <v/>
      </c>
      <c r="BR258" s="58" t="str">
        <f t="shared" si="86"/>
        <v/>
      </c>
      <c r="BS258" s="58" t="str">
        <f t="shared" si="86"/>
        <v/>
      </c>
      <c r="BT258" s="58" t="str">
        <f t="shared" si="86"/>
        <v/>
      </c>
      <c r="BU258" s="58" t="str">
        <f t="shared" si="86"/>
        <v/>
      </c>
      <c r="BV258" s="59" t="str">
        <f t="shared" si="86"/>
        <v/>
      </c>
      <c r="BX258" s="7" t="str">
        <f ca="1">IFERROR(INDEX('Currency Market'!$BX$10:$BX$178, MATCH($BJ258, 'Currency Market'!$BB$10:$BB$178, 0)), "")</f>
        <v/>
      </c>
      <c r="BZ258" s="65" t="str">
        <f t="shared" si="81"/>
        <v/>
      </c>
    </row>
    <row r="259" spans="1:78" x14ac:dyDescent="0.55000000000000004">
      <c r="A259" s="11"/>
      <c r="B259" s="175" t="str">
        <f t="shared" si="70"/>
        <v/>
      </c>
      <c r="C259" s="176"/>
      <c r="D259" s="176"/>
      <c r="E259" s="176"/>
      <c r="F259" s="269"/>
      <c r="G259" s="270"/>
      <c r="H259" s="271"/>
      <c r="I259" s="271"/>
      <c r="J259" s="271"/>
      <c r="K259" s="271"/>
      <c r="L259" s="271"/>
      <c r="M259" s="271"/>
      <c r="N259" s="270"/>
      <c r="O259" s="270"/>
      <c r="P259" s="272" t="str">
        <f t="shared" si="76"/>
        <v/>
      </c>
      <c r="Q259" s="267"/>
      <c r="R259" s="267"/>
      <c r="S259" s="267"/>
      <c r="T259" s="267"/>
      <c r="U259" s="267"/>
      <c r="V259" s="267" t="str">
        <f t="shared" si="71"/>
        <v/>
      </c>
      <c r="W259" s="267"/>
      <c r="X259" s="267"/>
      <c r="Y259" s="267"/>
      <c r="Z259" s="267"/>
      <c r="AA259" s="267" t="str">
        <f t="shared" si="77"/>
        <v/>
      </c>
      <c r="AB259" s="267"/>
      <c r="AC259" s="267"/>
      <c r="AD259" s="267"/>
      <c r="AE259" s="267"/>
      <c r="AF259" s="267"/>
      <c r="AG259" s="269"/>
      <c r="AH259" s="270"/>
      <c r="AI259" s="270"/>
      <c r="AJ259" s="270"/>
      <c r="AK259" s="270"/>
      <c r="AL259" s="273"/>
      <c r="AM259" s="11"/>
      <c r="AN259" s="175" t="str">
        <f t="shared" si="78"/>
        <v/>
      </c>
      <c r="AO259" s="176"/>
      <c r="AP259" s="267" t="str">
        <f t="shared" si="72"/>
        <v/>
      </c>
      <c r="AQ259" s="267"/>
      <c r="AR259" s="267"/>
      <c r="AS259" s="267"/>
      <c r="AT259" s="267"/>
      <c r="AU259" s="267"/>
      <c r="AV259" s="265" t="str">
        <f t="shared" si="79"/>
        <v/>
      </c>
      <c r="AW259" s="266"/>
      <c r="AX259" s="267" t="str">
        <f t="shared" si="73"/>
        <v/>
      </c>
      <c r="AY259" s="267"/>
      <c r="AZ259" s="267"/>
      <c r="BA259" s="267"/>
      <c r="BB259" s="267"/>
      <c r="BC259" s="268"/>
      <c r="BD259" s="11"/>
      <c r="BF259" s="7" t="str">
        <f t="shared" si="74"/>
        <v/>
      </c>
      <c r="BJ259" s="45" t="str">
        <f t="shared" ca="1" si="75"/>
        <v>20/09/2021 08:00</v>
      </c>
      <c r="BK259" s="44" t="str">
        <f>IF($F259="", "", IFERROR(INDEX('Currency Market'!$BE$10:$BL$178, MATCH($BJ259, 'Currency Market'!$BB$10:$BB$178, 0), MATCH($F259, 'Currency Market'!$BE$9:$BL$9, 0)), ""))</f>
        <v/>
      </c>
      <c r="BL259" s="43" t="str">
        <f>IF($F259="", "", IFERROR(INDEX('Currency Market'!$BE$10:$BL$178, MATCH($BJ259, 'Currency Market'!$BB$10:$BB$178, 0), MATCH($N259, 'Currency Market'!$BE$9:$BL$9, 0)), ""))</f>
        <v/>
      </c>
      <c r="BN259" s="68" t="str">
        <f t="shared" si="80"/>
        <v/>
      </c>
      <c r="BO259" s="57" t="str">
        <f t="shared" si="86"/>
        <v/>
      </c>
      <c r="BP259" s="58" t="str">
        <f t="shared" si="86"/>
        <v/>
      </c>
      <c r="BQ259" s="58" t="str">
        <f t="shared" si="86"/>
        <v/>
      </c>
      <c r="BR259" s="58" t="str">
        <f t="shared" si="86"/>
        <v/>
      </c>
      <c r="BS259" s="58" t="str">
        <f t="shared" si="86"/>
        <v/>
      </c>
      <c r="BT259" s="58" t="str">
        <f t="shared" si="86"/>
        <v/>
      </c>
      <c r="BU259" s="58" t="str">
        <f t="shared" si="86"/>
        <v/>
      </c>
      <c r="BV259" s="59" t="str">
        <f t="shared" si="86"/>
        <v/>
      </c>
      <c r="BX259" s="7" t="str">
        <f ca="1">IFERROR(INDEX('Currency Market'!$BX$10:$BX$178, MATCH($BJ259, 'Currency Market'!$BB$10:$BB$178, 0)), "")</f>
        <v/>
      </c>
      <c r="BZ259" s="65" t="str">
        <f t="shared" si="81"/>
        <v/>
      </c>
    </row>
    <row r="260" spans="1:78" x14ac:dyDescent="0.55000000000000004">
      <c r="A260" s="11"/>
      <c r="B260" s="175" t="str">
        <f t="shared" si="70"/>
        <v/>
      </c>
      <c r="C260" s="176"/>
      <c r="D260" s="176"/>
      <c r="E260" s="176"/>
      <c r="F260" s="269"/>
      <c r="G260" s="270"/>
      <c r="H260" s="271"/>
      <c r="I260" s="271"/>
      <c r="J260" s="271"/>
      <c r="K260" s="271"/>
      <c r="L260" s="271"/>
      <c r="M260" s="271"/>
      <c r="N260" s="270"/>
      <c r="O260" s="270"/>
      <c r="P260" s="272" t="str">
        <f t="shared" si="76"/>
        <v/>
      </c>
      <c r="Q260" s="267"/>
      <c r="R260" s="267"/>
      <c r="S260" s="267"/>
      <c r="T260" s="267"/>
      <c r="U260" s="267"/>
      <c r="V260" s="267" t="str">
        <f t="shared" si="71"/>
        <v/>
      </c>
      <c r="W260" s="267"/>
      <c r="X260" s="267"/>
      <c r="Y260" s="267"/>
      <c r="Z260" s="267"/>
      <c r="AA260" s="267" t="str">
        <f t="shared" si="77"/>
        <v/>
      </c>
      <c r="AB260" s="267"/>
      <c r="AC260" s="267"/>
      <c r="AD260" s="267"/>
      <c r="AE260" s="267"/>
      <c r="AF260" s="267"/>
      <c r="AG260" s="269"/>
      <c r="AH260" s="270"/>
      <c r="AI260" s="270"/>
      <c r="AJ260" s="270"/>
      <c r="AK260" s="270"/>
      <c r="AL260" s="273"/>
      <c r="AM260" s="11"/>
      <c r="AN260" s="175" t="str">
        <f t="shared" si="78"/>
        <v/>
      </c>
      <c r="AO260" s="176"/>
      <c r="AP260" s="267" t="str">
        <f t="shared" si="72"/>
        <v/>
      </c>
      <c r="AQ260" s="267"/>
      <c r="AR260" s="267"/>
      <c r="AS260" s="267"/>
      <c r="AT260" s="267"/>
      <c r="AU260" s="267"/>
      <c r="AV260" s="265" t="str">
        <f t="shared" si="79"/>
        <v/>
      </c>
      <c r="AW260" s="266"/>
      <c r="AX260" s="267" t="str">
        <f t="shared" si="73"/>
        <v/>
      </c>
      <c r="AY260" s="267"/>
      <c r="AZ260" s="267"/>
      <c r="BA260" s="267"/>
      <c r="BB260" s="267"/>
      <c r="BC260" s="268"/>
      <c r="BD260" s="11"/>
      <c r="BF260" s="7" t="str">
        <f t="shared" si="74"/>
        <v/>
      </c>
      <c r="BJ260" s="45" t="str">
        <f t="shared" ca="1" si="75"/>
        <v>20/09/2021 08:00</v>
      </c>
      <c r="BK260" s="44" t="str">
        <f>IF($F260="", "", IFERROR(INDEX('Currency Market'!$BE$10:$BL$178, MATCH($BJ260, 'Currency Market'!$BB$10:$BB$178, 0), MATCH($F260, 'Currency Market'!$BE$9:$BL$9, 0)), ""))</f>
        <v/>
      </c>
      <c r="BL260" s="43" t="str">
        <f>IF($F260="", "", IFERROR(INDEX('Currency Market'!$BE$10:$BL$178, MATCH($BJ260, 'Currency Market'!$BB$10:$BB$178, 0), MATCH($N260, 'Currency Market'!$BE$9:$BL$9, 0)), ""))</f>
        <v/>
      </c>
      <c r="BN260" s="68" t="str">
        <f t="shared" si="80"/>
        <v/>
      </c>
      <c r="BO260" s="57" t="str">
        <f t="shared" si="86"/>
        <v/>
      </c>
      <c r="BP260" s="58" t="str">
        <f t="shared" si="86"/>
        <v/>
      </c>
      <c r="BQ260" s="58" t="str">
        <f t="shared" si="86"/>
        <v/>
      </c>
      <c r="BR260" s="58" t="str">
        <f t="shared" si="86"/>
        <v/>
      </c>
      <c r="BS260" s="58" t="str">
        <f t="shared" si="86"/>
        <v/>
      </c>
      <c r="BT260" s="58" t="str">
        <f t="shared" si="86"/>
        <v/>
      </c>
      <c r="BU260" s="58" t="str">
        <f t="shared" si="86"/>
        <v/>
      </c>
      <c r="BV260" s="59" t="str">
        <f t="shared" si="86"/>
        <v/>
      </c>
      <c r="BX260" s="7" t="str">
        <f ca="1">IFERROR(INDEX('Currency Market'!$BX$10:$BX$178, MATCH($BJ260, 'Currency Market'!$BB$10:$BB$178, 0)), "")</f>
        <v/>
      </c>
      <c r="BZ260" s="65" t="str">
        <f t="shared" si="81"/>
        <v/>
      </c>
    </row>
    <row r="261" spans="1:78" x14ac:dyDescent="0.55000000000000004">
      <c r="A261" s="11"/>
      <c r="B261" s="175" t="str">
        <f t="shared" si="70"/>
        <v/>
      </c>
      <c r="C261" s="176"/>
      <c r="D261" s="176"/>
      <c r="E261" s="176"/>
      <c r="F261" s="269"/>
      <c r="G261" s="270"/>
      <c r="H261" s="271"/>
      <c r="I261" s="271"/>
      <c r="J261" s="271"/>
      <c r="K261" s="271"/>
      <c r="L261" s="271"/>
      <c r="M261" s="271"/>
      <c r="N261" s="270"/>
      <c r="O261" s="270"/>
      <c r="P261" s="272" t="str">
        <f t="shared" si="76"/>
        <v/>
      </c>
      <c r="Q261" s="267"/>
      <c r="R261" s="267"/>
      <c r="S261" s="267"/>
      <c r="T261" s="267"/>
      <c r="U261" s="267"/>
      <c r="V261" s="267" t="str">
        <f t="shared" si="71"/>
        <v/>
      </c>
      <c r="W261" s="267"/>
      <c r="X261" s="267"/>
      <c r="Y261" s="267"/>
      <c r="Z261" s="267"/>
      <c r="AA261" s="267" t="str">
        <f t="shared" si="77"/>
        <v/>
      </c>
      <c r="AB261" s="267"/>
      <c r="AC261" s="267"/>
      <c r="AD261" s="267"/>
      <c r="AE261" s="267"/>
      <c r="AF261" s="267"/>
      <c r="AG261" s="269"/>
      <c r="AH261" s="270"/>
      <c r="AI261" s="270"/>
      <c r="AJ261" s="270"/>
      <c r="AK261" s="270"/>
      <c r="AL261" s="273"/>
      <c r="AM261" s="11"/>
      <c r="AN261" s="175" t="str">
        <f t="shared" si="78"/>
        <v/>
      </c>
      <c r="AO261" s="176"/>
      <c r="AP261" s="267" t="str">
        <f t="shared" si="72"/>
        <v/>
      </c>
      <c r="AQ261" s="267"/>
      <c r="AR261" s="267"/>
      <c r="AS261" s="267"/>
      <c r="AT261" s="267"/>
      <c r="AU261" s="267"/>
      <c r="AV261" s="265" t="str">
        <f t="shared" si="79"/>
        <v/>
      </c>
      <c r="AW261" s="266"/>
      <c r="AX261" s="267" t="str">
        <f t="shared" si="73"/>
        <v/>
      </c>
      <c r="AY261" s="267"/>
      <c r="AZ261" s="267"/>
      <c r="BA261" s="267"/>
      <c r="BB261" s="267"/>
      <c r="BC261" s="268"/>
      <c r="BD261" s="11"/>
      <c r="BF261" s="7" t="str">
        <f t="shared" si="74"/>
        <v/>
      </c>
      <c r="BJ261" s="45" t="str">
        <f t="shared" ca="1" si="75"/>
        <v>20/09/2021 08:00</v>
      </c>
      <c r="BK261" s="44" t="str">
        <f>IF($F261="", "", IFERROR(INDEX('Currency Market'!$BE$10:$BL$178, MATCH($BJ261, 'Currency Market'!$BB$10:$BB$178, 0), MATCH($F261, 'Currency Market'!$BE$9:$BL$9, 0)), ""))</f>
        <v/>
      </c>
      <c r="BL261" s="43" t="str">
        <f>IF($F261="", "", IFERROR(INDEX('Currency Market'!$BE$10:$BL$178, MATCH($BJ261, 'Currency Market'!$BB$10:$BB$178, 0), MATCH($N261, 'Currency Market'!$BE$9:$BL$9, 0)), ""))</f>
        <v/>
      </c>
      <c r="BN261" s="68" t="str">
        <f t="shared" si="80"/>
        <v/>
      </c>
      <c r="BO261" s="57" t="str">
        <f t="shared" si="86"/>
        <v/>
      </c>
      <c r="BP261" s="58" t="str">
        <f t="shared" si="86"/>
        <v/>
      </c>
      <c r="BQ261" s="58" t="str">
        <f t="shared" si="86"/>
        <v/>
      </c>
      <c r="BR261" s="58" t="str">
        <f t="shared" si="86"/>
        <v/>
      </c>
      <c r="BS261" s="58" t="str">
        <f t="shared" si="86"/>
        <v/>
      </c>
      <c r="BT261" s="58" t="str">
        <f t="shared" si="86"/>
        <v/>
      </c>
      <c r="BU261" s="58" t="str">
        <f t="shared" si="86"/>
        <v/>
      </c>
      <c r="BV261" s="59" t="str">
        <f t="shared" si="86"/>
        <v/>
      </c>
      <c r="BX261" s="7" t="str">
        <f ca="1">IFERROR(INDEX('Currency Market'!$BX$10:$BX$178, MATCH($BJ261, 'Currency Market'!$BB$10:$BB$178, 0)), "")</f>
        <v/>
      </c>
      <c r="BZ261" s="65" t="str">
        <f t="shared" si="81"/>
        <v/>
      </c>
    </row>
    <row r="262" spans="1:78" x14ac:dyDescent="0.55000000000000004">
      <c r="A262" s="11"/>
      <c r="B262" s="175" t="str">
        <f t="shared" si="70"/>
        <v/>
      </c>
      <c r="C262" s="176"/>
      <c r="D262" s="176"/>
      <c r="E262" s="176"/>
      <c r="F262" s="269"/>
      <c r="G262" s="270"/>
      <c r="H262" s="271"/>
      <c r="I262" s="271"/>
      <c r="J262" s="271"/>
      <c r="K262" s="271"/>
      <c r="L262" s="271"/>
      <c r="M262" s="271"/>
      <c r="N262" s="270"/>
      <c r="O262" s="270"/>
      <c r="P262" s="272" t="str">
        <f t="shared" si="76"/>
        <v/>
      </c>
      <c r="Q262" s="267"/>
      <c r="R262" s="267"/>
      <c r="S262" s="267"/>
      <c r="T262" s="267"/>
      <c r="U262" s="267"/>
      <c r="V262" s="267" t="str">
        <f t="shared" si="71"/>
        <v/>
      </c>
      <c r="W262" s="267"/>
      <c r="X262" s="267"/>
      <c r="Y262" s="267"/>
      <c r="Z262" s="267"/>
      <c r="AA262" s="267" t="str">
        <f t="shared" si="77"/>
        <v/>
      </c>
      <c r="AB262" s="267"/>
      <c r="AC262" s="267"/>
      <c r="AD262" s="267"/>
      <c r="AE262" s="267"/>
      <c r="AF262" s="267"/>
      <c r="AG262" s="269"/>
      <c r="AH262" s="270"/>
      <c r="AI262" s="270"/>
      <c r="AJ262" s="270"/>
      <c r="AK262" s="270"/>
      <c r="AL262" s="273"/>
      <c r="AM262" s="11"/>
      <c r="AN262" s="175" t="str">
        <f t="shared" si="78"/>
        <v/>
      </c>
      <c r="AO262" s="176"/>
      <c r="AP262" s="267" t="str">
        <f t="shared" si="72"/>
        <v/>
      </c>
      <c r="AQ262" s="267"/>
      <c r="AR262" s="267"/>
      <c r="AS262" s="267"/>
      <c r="AT262" s="267"/>
      <c r="AU262" s="267"/>
      <c r="AV262" s="265" t="str">
        <f t="shared" si="79"/>
        <v/>
      </c>
      <c r="AW262" s="266"/>
      <c r="AX262" s="267" t="str">
        <f t="shared" si="73"/>
        <v/>
      </c>
      <c r="AY262" s="267"/>
      <c r="AZ262" s="267"/>
      <c r="BA262" s="267"/>
      <c r="BB262" s="267"/>
      <c r="BC262" s="268"/>
      <c r="BD262" s="11"/>
      <c r="BF262" s="7" t="str">
        <f t="shared" si="74"/>
        <v/>
      </c>
      <c r="BJ262" s="45" t="str">
        <f t="shared" ca="1" si="75"/>
        <v>20/09/2021 08:00</v>
      </c>
      <c r="BK262" s="44" t="str">
        <f>IF($F262="", "", IFERROR(INDEX('Currency Market'!$BE$10:$BL$178, MATCH($BJ262, 'Currency Market'!$BB$10:$BB$178, 0), MATCH($F262, 'Currency Market'!$BE$9:$BL$9, 0)), ""))</f>
        <v/>
      </c>
      <c r="BL262" s="43" t="str">
        <f>IF($F262="", "", IFERROR(INDEX('Currency Market'!$BE$10:$BL$178, MATCH($BJ262, 'Currency Market'!$BB$10:$BB$178, 0), MATCH($N262, 'Currency Market'!$BE$9:$BL$9, 0)), ""))</f>
        <v/>
      </c>
      <c r="BN262" s="68" t="str">
        <f t="shared" si="80"/>
        <v/>
      </c>
      <c r="BO262" s="57" t="str">
        <f t="shared" si="86"/>
        <v/>
      </c>
      <c r="BP262" s="58" t="str">
        <f t="shared" si="86"/>
        <v/>
      </c>
      <c r="BQ262" s="58" t="str">
        <f t="shared" si="86"/>
        <v/>
      </c>
      <c r="BR262" s="58" t="str">
        <f t="shared" si="86"/>
        <v/>
      </c>
      <c r="BS262" s="58" t="str">
        <f t="shared" si="86"/>
        <v/>
      </c>
      <c r="BT262" s="58" t="str">
        <f t="shared" si="86"/>
        <v/>
      </c>
      <c r="BU262" s="58" t="str">
        <f t="shared" si="86"/>
        <v/>
      </c>
      <c r="BV262" s="59" t="str">
        <f t="shared" si="86"/>
        <v/>
      </c>
      <c r="BX262" s="7" t="str">
        <f ca="1">IFERROR(INDEX('Currency Market'!$BX$10:$BX$178, MATCH($BJ262, 'Currency Market'!$BB$10:$BB$178, 0)), "")</f>
        <v/>
      </c>
      <c r="BZ262" s="65" t="str">
        <f t="shared" si="81"/>
        <v/>
      </c>
    </row>
    <row r="263" spans="1:78" x14ac:dyDescent="0.55000000000000004">
      <c r="A263" s="11"/>
      <c r="B263" s="175" t="str">
        <f t="shared" si="70"/>
        <v/>
      </c>
      <c r="C263" s="176"/>
      <c r="D263" s="176"/>
      <c r="E263" s="176"/>
      <c r="F263" s="269"/>
      <c r="G263" s="270"/>
      <c r="H263" s="271"/>
      <c r="I263" s="271"/>
      <c r="J263" s="271"/>
      <c r="K263" s="271"/>
      <c r="L263" s="271"/>
      <c r="M263" s="271"/>
      <c r="N263" s="270"/>
      <c r="O263" s="270"/>
      <c r="P263" s="272" t="str">
        <f t="shared" si="76"/>
        <v/>
      </c>
      <c r="Q263" s="267"/>
      <c r="R263" s="267"/>
      <c r="S263" s="267"/>
      <c r="T263" s="267"/>
      <c r="U263" s="267"/>
      <c r="V263" s="267" t="str">
        <f t="shared" si="71"/>
        <v/>
      </c>
      <c r="W263" s="267"/>
      <c r="X263" s="267"/>
      <c r="Y263" s="267"/>
      <c r="Z263" s="267"/>
      <c r="AA263" s="267" t="str">
        <f t="shared" si="77"/>
        <v/>
      </c>
      <c r="AB263" s="267"/>
      <c r="AC263" s="267"/>
      <c r="AD263" s="267"/>
      <c r="AE263" s="267"/>
      <c r="AF263" s="267"/>
      <c r="AG263" s="269"/>
      <c r="AH263" s="270"/>
      <c r="AI263" s="270"/>
      <c r="AJ263" s="270"/>
      <c r="AK263" s="270"/>
      <c r="AL263" s="273"/>
      <c r="AM263" s="11"/>
      <c r="AN263" s="175" t="str">
        <f t="shared" si="78"/>
        <v/>
      </c>
      <c r="AO263" s="176"/>
      <c r="AP263" s="267" t="str">
        <f t="shared" si="72"/>
        <v/>
      </c>
      <c r="AQ263" s="267"/>
      <c r="AR263" s="267"/>
      <c r="AS263" s="267"/>
      <c r="AT263" s="267"/>
      <c r="AU263" s="267"/>
      <c r="AV263" s="265" t="str">
        <f t="shared" si="79"/>
        <v/>
      </c>
      <c r="AW263" s="266"/>
      <c r="AX263" s="267" t="str">
        <f t="shared" si="73"/>
        <v/>
      </c>
      <c r="AY263" s="267"/>
      <c r="AZ263" s="267"/>
      <c r="BA263" s="267"/>
      <c r="BB263" s="267"/>
      <c r="BC263" s="268"/>
      <c r="BD263" s="11"/>
      <c r="BF263" s="7" t="str">
        <f t="shared" si="74"/>
        <v/>
      </c>
      <c r="BJ263" s="45" t="str">
        <f t="shared" ca="1" si="75"/>
        <v>20/09/2021 08:00</v>
      </c>
      <c r="BK263" s="44" t="str">
        <f>IF($F263="", "", IFERROR(INDEX('Currency Market'!$BE$10:$BL$178, MATCH($BJ263, 'Currency Market'!$BB$10:$BB$178, 0), MATCH($F263, 'Currency Market'!$BE$9:$BL$9, 0)), ""))</f>
        <v/>
      </c>
      <c r="BL263" s="43" t="str">
        <f>IF($F263="", "", IFERROR(INDEX('Currency Market'!$BE$10:$BL$178, MATCH($BJ263, 'Currency Market'!$BB$10:$BB$178, 0), MATCH($N263, 'Currency Market'!$BE$9:$BL$9, 0)), ""))</f>
        <v/>
      </c>
      <c r="BN263" s="68" t="str">
        <f t="shared" si="80"/>
        <v/>
      </c>
      <c r="BO263" s="57" t="str">
        <f t="shared" ref="BO263:BV272" si="87">IF($B263=$BF$4, IF($F263=BO$2, $H263*-1, IF($N263=BO$2, $AA263, "")), "")</f>
        <v/>
      </c>
      <c r="BP263" s="58" t="str">
        <f t="shared" si="87"/>
        <v/>
      </c>
      <c r="BQ263" s="58" t="str">
        <f t="shared" si="87"/>
        <v/>
      </c>
      <c r="BR263" s="58" t="str">
        <f t="shared" si="87"/>
        <v/>
      </c>
      <c r="BS263" s="58" t="str">
        <f t="shared" si="87"/>
        <v/>
      </c>
      <c r="BT263" s="58" t="str">
        <f t="shared" si="87"/>
        <v/>
      </c>
      <c r="BU263" s="58" t="str">
        <f t="shared" si="87"/>
        <v/>
      </c>
      <c r="BV263" s="59" t="str">
        <f t="shared" si="87"/>
        <v/>
      </c>
      <c r="BX263" s="7" t="str">
        <f ca="1">IFERROR(INDEX('Currency Market'!$BX$10:$BX$178, MATCH($BJ263, 'Currency Market'!$BB$10:$BB$178, 0)), "")</f>
        <v/>
      </c>
      <c r="BZ263" s="65" t="str">
        <f t="shared" si="81"/>
        <v/>
      </c>
    </row>
    <row r="264" spans="1:78" x14ac:dyDescent="0.55000000000000004">
      <c r="A264" s="11"/>
      <c r="B264" s="175" t="str">
        <f t="shared" si="70"/>
        <v/>
      </c>
      <c r="C264" s="176"/>
      <c r="D264" s="176"/>
      <c r="E264" s="176"/>
      <c r="F264" s="269"/>
      <c r="G264" s="270"/>
      <c r="H264" s="271"/>
      <c r="I264" s="271"/>
      <c r="J264" s="271"/>
      <c r="K264" s="271"/>
      <c r="L264" s="271"/>
      <c r="M264" s="271"/>
      <c r="N264" s="270"/>
      <c r="O264" s="270"/>
      <c r="P264" s="272" t="str">
        <f t="shared" si="76"/>
        <v/>
      </c>
      <c r="Q264" s="267"/>
      <c r="R264" s="267"/>
      <c r="S264" s="267"/>
      <c r="T264" s="267"/>
      <c r="U264" s="267"/>
      <c r="V264" s="267" t="str">
        <f t="shared" si="71"/>
        <v/>
      </c>
      <c r="W264" s="267"/>
      <c r="X264" s="267"/>
      <c r="Y264" s="267"/>
      <c r="Z264" s="267"/>
      <c r="AA264" s="267" t="str">
        <f t="shared" si="77"/>
        <v/>
      </c>
      <c r="AB264" s="267"/>
      <c r="AC264" s="267"/>
      <c r="AD264" s="267"/>
      <c r="AE264" s="267"/>
      <c r="AF264" s="267"/>
      <c r="AG264" s="269"/>
      <c r="AH264" s="270"/>
      <c r="AI264" s="270"/>
      <c r="AJ264" s="270"/>
      <c r="AK264" s="270"/>
      <c r="AL264" s="273"/>
      <c r="AM264" s="11"/>
      <c r="AN264" s="175" t="str">
        <f t="shared" si="78"/>
        <v/>
      </c>
      <c r="AO264" s="176"/>
      <c r="AP264" s="267" t="str">
        <f t="shared" si="72"/>
        <v/>
      </c>
      <c r="AQ264" s="267"/>
      <c r="AR264" s="267"/>
      <c r="AS264" s="267"/>
      <c r="AT264" s="267"/>
      <c r="AU264" s="267"/>
      <c r="AV264" s="265" t="str">
        <f t="shared" si="79"/>
        <v/>
      </c>
      <c r="AW264" s="266"/>
      <c r="AX264" s="267" t="str">
        <f t="shared" si="73"/>
        <v/>
      </c>
      <c r="AY264" s="267"/>
      <c r="AZ264" s="267"/>
      <c r="BA264" s="267"/>
      <c r="BB264" s="267"/>
      <c r="BC264" s="268"/>
      <c r="BD264" s="11"/>
      <c r="BF264" s="7" t="str">
        <f t="shared" si="74"/>
        <v/>
      </c>
      <c r="BJ264" s="45" t="str">
        <f t="shared" ca="1" si="75"/>
        <v>20/09/2021 08:00</v>
      </c>
      <c r="BK264" s="44" t="str">
        <f>IF($F264="", "", IFERROR(INDEX('Currency Market'!$BE$10:$BL$178, MATCH($BJ264, 'Currency Market'!$BB$10:$BB$178, 0), MATCH($F264, 'Currency Market'!$BE$9:$BL$9, 0)), ""))</f>
        <v/>
      </c>
      <c r="BL264" s="43" t="str">
        <f>IF($F264="", "", IFERROR(INDEX('Currency Market'!$BE$10:$BL$178, MATCH($BJ264, 'Currency Market'!$BB$10:$BB$178, 0), MATCH($N264, 'Currency Market'!$BE$9:$BL$9, 0)), ""))</f>
        <v/>
      </c>
      <c r="BN264" s="68" t="str">
        <f t="shared" si="80"/>
        <v/>
      </c>
      <c r="BO264" s="57" t="str">
        <f t="shared" si="87"/>
        <v/>
      </c>
      <c r="BP264" s="58" t="str">
        <f t="shared" si="87"/>
        <v/>
      </c>
      <c r="BQ264" s="58" t="str">
        <f t="shared" si="87"/>
        <v/>
      </c>
      <c r="BR264" s="58" t="str">
        <f t="shared" si="87"/>
        <v/>
      </c>
      <c r="BS264" s="58" t="str">
        <f t="shared" si="87"/>
        <v/>
      </c>
      <c r="BT264" s="58" t="str">
        <f t="shared" si="87"/>
        <v/>
      </c>
      <c r="BU264" s="58" t="str">
        <f t="shared" si="87"/>
        <v/>
      </c>
      <c r="BV264" s="59" t="str">
        <f t="shared" si="87"/>
        <v/>
      </c>
      <c r="BX264" s="7" t="str">
        <f ca="1">IFERROR(INDEX('Currency Market'!$BX$10:$BX$178, MATCH($BJ264, 'Currency Market'!$BB$10:$BB$178, 0)), "")</f>
        <v/>
      </c>
      <c r="BZ264" s="65" t="str">
        <f t="shared" si="81"/>
        <v/>
      </c>
    </row>
    <row r="265" spans="1:78" x14ac:dyDescent="0.55000000000000004">
      <c r="A265" s="11"/>
      <c r="B265" s="175" t="str">
        <f t="shared" si="70"/>
        <v/>
      </c>
      <c r="C265" s="176"/>
      <c r="D265" s="176"/>
      <c r="E265" s="176"/>
      <c r="F265" s="269"/>
      <c r="G265" s="270"/>
      <c r="H265" s="271"/>
      <c r="I265" s="271"/>
      <c r="J265" s="271"/>
      <c r="K265" s="271"/>
      <c r="L265" s="271"/>
      <c r="M265" s="271"/>
      <c r="N265" s="270"/>
      <c r="O265" s="270"/>
      <c r="P265" s="272" t="str">
        <f t="shared" si="76"/>
        <v/>
      </c>
      <c r="Q265" s="267"/>
      <c r="R265" s="267"/>
      <c r="S265" s="267"/>
      <c r="T265" s="267"/>
      <c r="U265" s="267"/>
      <c r="V265" s="267" t="str">
        <f t="shared" si="71"/>
        <v/>
      </c>
      <c r="W265" s="267"/>
      <c r="X265" s="267"/>
      <c r="Y265" s="267"/>
      <c r="Z265" s="267"/>
      <c r="AA265" s="267" t="str">
        <f t="shared" si="77"/>
        <v/>
      </c>
      <c r="AB265" s="267"/>
      <c r="AC265" s="267"/>
      <c r="AD265" s="267"/>
      <c r="AE265" s="267"/>
      <c r="AF265" s="267"/>
      <c r="AG265" s="269"/>
      <c r="AH265" s="270"/>
      <c r="AI265" s="270"/>
      <c r="AJ265" s="270"/>
      <c r="AK265" s="270"/>
      <c r="AL265" s="273"/>
      <c r="AM265" s="11"/>
      <c r="AN265" s="175" t="str">
        <f t="shared" si="78"/>
        <v/>
      </c>
      <c r="AO265" s="176"/>
      <c r="AP265" s="267" t="str">
        <f t="shared" si="72"/>
        <v/>
      </c>
      <c r="AQ265" s="267"/>
      <c r="AR265" s="267"/>
      <c r="AS265" s="267"/>
      <c r="AT265" s="267"/>
      <c r="AU265" s="267"/>
      <c r="AV265" s="265" t="str">
        <f t="shared" si="79"/>
        <v/>
      </c>
      <c r="AW265" s="266"/>
      <c r="AX265" s="267" t="str">
        <f t="shared" si="73"/>
        <v/>
      </c>
      <c r="AY265" s="267"/>
      <c r="AZ265" s="267"/>
      <c r="BA265" s="267"/>
      <c r="BB265" s="267"/>
      <c r="BC265" s="268"/>
      <c r="BD265" s="11"/>
      <c r="BF265" s="7" t="str">
        <f t="shared" si="74"/>
        <v/>
      </c>
      <c r="BJ265" s="45" t="str">
        <f t="shared" ca="1" si="75"/>
        <v>20/09/2021 08:00</v>
      </c>
      <c r="BK265" s="44" t="str">
        <f>IF($F265="", "", IFERROR(INDEX('Currency Market'!$BE$10:$BL$178, MATCH($BJ265, 'Currency Market'!$BB$10:$BB$178, 0), MATCH($F265, 'Currency Market'!$BE$9:$BL$9, 0)), ""))</f>
        <v/>
      </c>
      <c r="BL265" s="43" t="str">
        <f>IF($F265="", "", IFERROR(INDEX('Currency Market'!$BE$10:$BL$178, MATCH($BJ265, 'Currency Market'!$BB$10:$BB$178, 0), MATCH($N265, 'Currency Market'!$BE$9:$BL$9, 0)), ""))</f>
        <v/>
      </c>
      <c r="BN265" s="68" t="str">
        <f t="shared" si="80"/>
        <v/>
      </c>
      <c r="BO265" s="57" t="str">
        <f t="shared" si="87"/>
        <v/>
      </c>
      <c r="BP265" s="58" t="str">
        <f t="shared" si="87"/>
        <v/>
      </c>
      <c r="BQ265" s="58" t="str">
        <f t="shared" si="87"/>
        <v/>
      </c>
      <c r="BR265" s="58" t="str">
        <f t="shared" si="87"/>
        <v/>
      </c>
      <c r="BS265" s="58" t="str">
        <f t="shared" si="87"/>
        <v/>
      </c>
      <c r="BT265" s="58" t="str">
        <f t="shared" si="87"/>
        <v/>
      </c>
      <c r="BU265" s="58" t="str">
        <f t="shared" si="87"/>
        <v/>
      </c>
      <c r="BV265" s="59" t="str">
        <f t="shared" si="87"/>
        <v/>
      </c>
      <c r="BX265" s="7" t="str">
        <f ca="1">IFERROR(INDEX('Currency Market'!$BX$10:$BX$178, MATCH($BJ265, 'Currency Market'!$BB$10:$BB$178, 0)), "")</f>
        <v/>
      </c>
      <c r="BZ265" s="65" t="str">
        <f t="shared" si="81"/>
        <v/>
      </c>
    </row>
    <row r="266" spans="1:78" x14ac:dyDescent="0.55000000000000004">
      <c r="A266" s="11"/>
      <c r="B266" s="175" t="str">
        <f t="shared" si="70"/>
        <v/>
      </c>
      <c r="C266" s="176"/>
      <c r="D266" s="176"/>
      <c r="E266" s="176"/>
      <c r="F266" s="269"/>
      <c r="G266" s="270"/>
      <c r="H266" s="271"/>
      <c r="I266" s="271"/>
      <c r="J266" s="271"/>
      <c r="K266" s="271"/>
      <c r="L266" s="271"/>
      <c r="M266" s="271"/>
      <c r="N266" s="270"/>
      <c r="O266" s="270"/>
      <c r="P266" s="272" t="str">
        <f t="shared" si="76"/>
        <v/>
      </c>
      <c r="Q266" s="267"/>
      <c r="R266" s="267"/>
      <c r="S266" s="267"/>
      <c r="T266" s="267"/>
      <c r="U266" s="267"/>
      <c r="V266" s="267" t="str">
        <f t="shared" si="71"/>
        <v/>
      </c>
      <c r="W266" s="267"/>
      <c r="X266" s="267"/>
      <c r="Y266" s="267"/>
      <c r="Z266" s="267"/>
      <c r="AA266" s="267" t="str">
        <f t="shared" si="77"/>
        <v/>
      </c>
      <c r="AB266" s="267"/>
      <c r="AC266" s="267"/>
      <c r="AD266" s="267"/>
      <c r="AE266" s="267"/>
      <c r="AF266" s="267"/>
      <c r="AG266" s="269"/>
      <c r="AH266" s="270"/>
      <c r="AI266" s="270"/>
      <c r="AJ266" s="270"/>
      <c r="AK266" s="270"/>
      <c r="AL266" s="273"/>
      <c r="AM266" s="11"/>
      <c r="AN266" s="175" t="str">
        <f t="shared" si="78"/>
        <v/>
      </c>
      <c r="AO266" s="176"/>
      <c r="AP266" s="267" t="str">
        <f t="shared" si="72"/>
        <v/>
      </c>
      <c r="AQ266" s="267"/>
      <c r="AR266" s="267"/>
      <c r="AS266" s="267"/>
      <c r="AT266" s="267"/>
      <c r="AU266" s="267"/>
      <c r="AV266" s="265" t="str">
        <f t="shared" si="79"/>
        <v/>
      </c>
      <c r="AW266" s="266"/>
      <c r="AX266" s="267" t="str">
        <f t="shared" si="73"/>
        <v/>
      </c>
      <c r="AY266" s="267"/>
      <c r="AZ266" s="267"/>
      <c r="BA266" s="267"/>
      <c r="BB266" s="267"/>
      <c r="BC266" s="268"/>
      <c r="BD266" s="11"/>
      <c r="BF266" s="7" t="str">
        <f t="shared" si="74"/>
        <v/>
      </c>
      <c r="BJ266" s="45" t="str">
        <f t="shared" ca="1" si="75"/>
        <v>20/09/2021 08:00</v>
      </c>
      <c r="BK266" s="44" t="str">
        <f>IF($F266="", "", IFERROR(INDEX('Currency Market'!$BE$10:$BL$178, MATCH($BJ266, 'Currency Market'!$BB$10:$BB$178, 0), MATCH($F266, 'Currency Market'!$BE$9:$BL$9, 0)), ""))</f>
        <v/>
      </c>
      <c r="BL266" s="43" t="str">
        <f>IF($F266="", "", IFERROR(INDEX('Currency Market'!$BE$10:$BL$178, MATCH($BJ266, 'Currency Market'!$BB$10:$BB$178, 0), MATCH($N266, 'Currency Market'!$BE$9:$BL$9, 0)), ""))</f>
        <v/>
      </c>
      <c r="BN266" s="68" t="str">
        <f t="shared" si="80"/>
        <v/>
      </c>
      <c r="BO266" s="57" t="str">
        <f t="shared" si="87"/>
        <v/>
      </c>
      <c r="BP266" s="58" t="str">
        <f t="shared" si="87"/>
        <v/>
      </c>
      <c r="BQ266" s="58" t="str">
        <f t="shared" si="87"/>
        <v/>
      </c>
      <c r="BR266" s="58" t="str">
        <f t="shared" si="87"/>
        <v/>
      </c>
      <c r="BS266" s="58" t="str">
        <f t="shared" si="87"/>
        <v/>
      </c>
      <c r="BT266" s="58" t="str">
        <f t="shared" si="87"/>
        <v/>
      </c>
      <c r="BU266" s="58" t="str">
        <f t="shared" si="87"/>
        <v/>
      </c>
      <c r="BV266" s="59" t="str">
        <f t="shared" si="87"/>
        <v/>
      </c>
      <c r="BX266" s="7" t="str">
        <f ca="1">IFERROR(INDEX('Currency Market'!$BX$10:$BX$178, MATCH($BJ266, 'Currency Market'!$BB$10:$BB$178, 0)), "")</f>
        <v/>
      </c>
      <c r="BZ266" s="65" t="str">
        <f t="shared" si="81"/>
        <v/>
      </c>
    </row>
    <row r="267" spans="1:78" x14ac:dyDescent="0.55000000000000004">
      <c r="A267" s="11"/>
      <c r="B267" s="175" t="str">
        <f t="shared" si="70"/>
        <v/>
      </c>
      <c r="C267" s="176"/>
      <c r="D267" s="176"/>
      <c r="E267" s="176"/>
      <c r="F267" s="269"/>
      <c r="G267" s="270"/>
      <c r="H267" s="271"/>
      <c r="I267" s="271"/>
      <c r="J267" s="271"/>
      <c r="K267" s="271"/>
      <c r="L267" s="271"/>
      <c r="M267" s="271"/>
      <c r="N267" s="270"/>
      <c r="O267" s="270"/>
      <c r="P267" s="272" t="str">
        <f t="shared" si="76"/>
        <v/>
      </c>
      <c r="Q267" s="267"/>
      <c r="R267" s="267"/>
      <c r="S267" s="267"/>
      <c r="T267" s="267"/>
      <c r="U267" s="267"/>
      <c r="V267" s="267" t="str">
        <f t="shared" si="71"/>
        <v/>
      </c>
      <c r="W267" s="267"/>
      <c r="X267" s="267"/>
      <c r="Y267" s="267"/>
      <c r="Z267" s="267"/>
      <c r="AA267" s="267" t="str">
        <f t="shared" si="77"/>
        <v/>
      </c>
      <c r="AB267" s="267"/>
      <c r="AC267" s="267"/>
      <c r="AD267" s="267"/>
      <c r="AE267" s="267"/>
      <c r="AF267" s="267"/>
      <c r="AG267" s="269"/>
      <c r="AH267" s="270"/>
      <c r="AI267" s="270"/>
      <c r="AJ267" s="270"/>
      <c r="AK267" s="270"/>
      <c r="AL267" s="273"/>
      <c r="AM267" s="11"/>
      <c r="AN267" s="175" t="str">
        <f t="shared" si="78"/>
        <v/>
      </c>
      <c r="AO267" s="176"/>
      <c r="AP267" s="267" t="str">
        <f t="shared" si="72"/>
        <v/>
      </c>
      <c r="AQ267" s="267"/>
      <c r="AR267" s="267"/>
      <c r="AS267" s="267"/>
      <c r="AT267" s="267"/>
      <c r="AU267" s="267"/>
      <c r="AV267" s="265" t="str">
        <f t="shared" si="79"/>
        <v/>
      </c>
      <c r="AW267" s="266"/>
      <c r="AX267" s="267" t="str">
        <f t="shared" si="73"/>
        <v/>
      </c>
      <c r="AY267" s="267"/>
      <c r="AZ267" s="267"/>
      <c r="BA267" s="267"/>
      <c r="BB267" s="267"/>
      <c r="BC267" s="268"/>
      <c r="BD267" s="11"/>
      <c r="BF267" s="7" t="str">
        <f t="shared" si="74"/>
        <v/>
      </c>
      <c r="BJ267" s="45" t="str">
        <f t="shared" ca="1" si="75"/>
        <v>20/09/2021 08:00</v>
      </c>
      <c r="BK267" s="44" t="str">
        <f>IF($F267="", "", IFERROR(INDEX('Currency Market'!$BE$10:$BL$178, MATCH($BJ267, 'Currency Market'!$BB$10:$BB$178, 0), MATCH($F267, 'Currency Market'!$BE$9:$BL$9, 0)), ""))</f>
        <v/>
      </c>
      <c r="BL267" s="43" t="str">
        <f>IF($F267="", "", IFERROR(INDEX('Currency Market'!$BE$10:$BL$178, MATCH($BJ267, 'Currency Market'!$BB$10:$BB$178, 0), MATCH($N267, 'Currency Market'!$BE$9:$BL$9, 0)), ""))</f>
        <v/>
      </c>
      <c r="BN267" s="68" t="str">
        <f t="shared" si="80"/>
        <v/>
      </c>
      <c r="BO267" s="57" t="str">
        <f t="shared" si="87"/>
        <v/>
      </c>
      <c r="BP267" s="58" t="str">
        <f t="shared" si="87"/>
        <v/>
      </c>
      <c r="BQ267" s="58" t="str">
        <f t="shared" si="87"/>
        <v/>
      </c>
      <c r="BR267" s="58" t="str">
        <f t="shared" si="87"/>
        <v/>
      </c>
      <c r="BS267" s="58" t="str">
        <f t="shared" si="87"/>
        <v/>
      </c>
      <c r="BT267" s="58" t="str">
        <f t="shared" si="87"/>
        <v/>
      </c>
      <c r="BU267" s="58" t="str">
        <f t="shared" si="87"/>
        <v/>
      </c>
      <c r="BV267" s="59" t="str">
        <f t="shared" si="87"/>
        <v/>
      </c>
      <c r="BX267" s="7" t="str">
        <f ca="1">IFERROR(INDEX('Currency Market'!$BX$10:$BX$178, MATCH($BJ267, 'Currency Market'!$BB$10:$BB$178, 0)), "")</f>
        <v/>
      </c>
      <c r="BZ267" s="65" t="str">
        <f t="shared" si="81"/>
        <v/>
      </c>
    </row>
    <row r="268" spans="1:78" x14ac:dyDescent="0.55000000000000004">
      <c r="A268" s="11"/>
      <c r="B268" s="175" t="str">
        <f t="shared" si="70"/>
        <v/>
      </c>
      <c r="C268" s="176"/>
      <c r="D268" s="176"/>
      <c r="E268" s="176"/>
      <c r="F268" s="269"/>
      <c r="G268" s="270"/>
      <c r="H268" s="271"/>
      <c r="I268" s="271"/>
      <c r="J268" s="271"/>
      <c r="K268" s="271"/>
      <c r="L268" s="271"/>
      <c r="M268" s="271"/>
      <c r="N268" s="270"/>
      <c r="O268" s="270"/>
      <c r="P268" s="272" t="str">
        <f t="shared" si="76"/>
        <v/>
      </c>
      <c r="Q268" s="267"/>
      <c r="R268" s="267"/>
      <c r="S268" s="267"/>
      <c r="T268" s="267"/>
      <c r="U268" s="267"/>
      <c r="V268" s="267" t="str">
        <f t="shared" si="71"/>
        <v/>
      </c>
      <c r="W268" s="267"/>
      <c r="X268" s="267"/>
      <c r="Y268" s="267"/>
      <c r="Z268" s="267"/>
      <c r="AA268" s="267" t="str">
        <f t="shared" si="77"/>
        <v/>
      </c>
      <c r="AB268" s="267"/>
      <c r="AC268" s="267"/>
      <c r="AD268" s="267"/>
      <c r="AE268" s="267"/>
      <c r="AF268" s="267"/>
      <c r="AG268" s="269"/>
      <c r="AH268" s="270"/>
      <c r="AI268" s="270"/>
      <c r="AJ268" s="270"/>
      <c r="AK268" s="270"/>
      <c r="AL268" s="273"/>
      <c r="AM268" s="11"/>
      <c r="AN268" s="175" t="str">
        <f t="shared" si="78"/>
        <v/>
      </c>
      <c r="AO268" s="176"/>
      <c r="AP268" s="267" t="str">
        <f t="shared" si="72"/>
        <v/>
      </c>
      <c r="AQ268" s="267"/>
      <c r="AR268" s="267"/>
      <c r="AS268" s="267"/>
      <c r="AT268" s="267"/>
      <c r="AU268" s="267"/>
      <c r="AV268" s="265" t="str">
        <f t="shared" si="79"/>
        <v/>
      </c>
      <c r="AW268" s="266"/>
      <c r="AX268" s="267" t="str">
        <f t="shared" si="73"/>
        <v/>
      </c>
      <c r="AY268" s="267"/>
      <c r="AZ268" s="267"/>
      <c r="BA268" s="267"/>
      <c r="BB268" s="267"/>
      <c r="BC268" s="268"/>
      <c r="BD268" s="11"/>
      <c r="BF268" s="7" t="str">
        <f t="shared" si="74"/>
        <v/>
      </c>
      <c r="BJ268" s="45" t="str">
        <f t="shared" ca="1" si="75"/>
        <v>20/09/2021 08:00</v>
      </c>
      <c r="BK268" s="44" t="str">
        <f>IF($F268="", "", IFERROR(INDEX('Currency Market'!$BE$10:$BL$178, MATCH($BJ268, 'Currency Market'!$BB$10:$BB$178, 0), MATCH($F268, 'Currency Market'!$BE$9:$BL$9, 0)), ""))</f>
        <v/>
      </c>
      <c r="BL268" s="43" t="str">
        <f>IF($F268="", "", IFERROR(INDEX('Currency Market'!$BE$10:$BL$178, MATCH($BJ268, 'Currency Market'!$BB$10:$BB$178, 0), MATCH($N268, 'Currency Market'!$BE$9:$BL$9, 0)), ""))</f>
        <v/>
      </c>
      <c r="BN268" s="68" t="str">
        <f t="shared" si="80"/>
        <v/>
      </c>
      <c r="BO268" s="57" t="str">
        <f t="shared" si="87"/>
        <v/>
      </c>
      <c r="BP268" s="58" t="str">
        <f t="shared" si="87"/>
        <v/>
      </c>
      <c r="BQ268" s="58" t="str">
        <f t="shared" si="87"/>
        <v/>
      </c>
      <c r="BR268" s="58" t="str">
        <f t="shared" si="87"/>
        <v/>
      </c>
      <c r="BS268" s="58" t="str">
        <f t="shared" si="87"/>
        <v/>
      </c>
      <c r="BT268" s="58" t="str">
        <f t="shared" si="87"/>
        <v/>
      </c>
      <c r="BU268" s="58" t="str">
        <f t="shared" si="87"/>
        <v/>
      </c>
      <c r="BV268" s="59" t="str">
        <f t="shared" si="87"/>
        <v/>
      </c>
      <c r="BX268" s="7" t="str">
        <f ca="1">IFERROR(INDEX('Currency Market'!$BX$10:$BX$178, MATCH($BJ268, 'Currency Market'!$BB$10:$BB$178, 0)), "")</f>
        <v/>
      </c>
      <c r="BZ268" s="65" t="str">
        <f t="shared" si="81"/>
        <v/>
      </c>
    </row>
    <row r="269" spans="1:78" x14ac:dyDescent="0.55000000000000004">
      <c r="A269" s="11"/>
      <c r="B269" s="175" t="str">
        <f t="shared" ref="B269:B332" si="88">IF(AND(F269="", H269="", N269=""), "", IF($AG269="", $BF$3, $BF$4))</f>
        <v/>
      </c>
      <c r="C269" s="176"/>
      <c r="D269" s="176"/>
      <c r="E269" s="176"/>
      <c r="F269" s="269"/>
      <c r="G269" s="270"/>
      <c r="H269" s="271"/>
      <c r="I269" s="271"/>
      <c r="J269" s="271"/>
      <c r="K269" s="271"/>
      <c r="L269" s="271"/>
      <c r="M269" s="271"/>
      <c r="N269" s="270"/>
      <c r="O269" s="270"/>
      <c r="P269" s="272" t="str">
        <f t="shared" si="76"/>
        <v/>
      </c>
      <c r="Q269" s="267"/>
      <c r="R269" s="267"/>
      <c r="S269" s="267"/>
      <c r="T269" s="267"/>
      <c r="U269" s="267"/>
      <c r="V269" s="267" t="str">
        <f t="shared" ref="V269:V332" si="89">IFERROR(ROUND($P269*$BJ$7, 2), "")</f>
        <v/>
      </c>
      <c r="W269" s="267"/>
      <c r="X269" s="267"/>
      <c r="Y269" s="267"/>
      <c r="Z269" s="267"/>
      <c r="AA269" s="267" t="str">
        <f t="shared" si="77"/>
        <v/>
      </c>
      <c r="AB269" s="267"/>
      <c r="AC269" s="267"/>
      <c r="AD269" s="267"/>
      <c r="AE269" s="267"/>
      <c r="AF269" s="267"/>
      <c r="AG269" s="269"/>
      <c r="AH269" s="270"/>
      <c r="AI269" s="270"/>
      <c r="AJ269" s="270"/>
      <c r="AK269" s="270"/>
      <c r="AL269" s="273"/>
      <c r="AM269" s="11"/>
      <c r="AN269" s="175" t="str">
        <f t="shared" si="78"/>
        <v/>
      </c>
      <c r="AO269" s="176"/>
      <c r="AP269" s="267" t="str">
        <f t="shared" ref="AP269:AP332" si="90">IF($B269=$BF$3, IF(OR(F269="", H269=""), "", IFERROR(INDEX($BO$7:$BV$7, $BM$7, MATCH(F269, $BO$2:$BV$2, 0))-H269, "")), "")</f>
        <v/>
      </c>
      <c r="AQ269" s="267"/>
      <c r="AR269" s="267"/>
      <c r="AS269" s="267"/>
      <c r="AT269" s="267"/>
      <c r="AU269" s="267"/>
      <c r="AV269" s="265" t="str">
        <f t="shared" si="79"/>
        <v/>
      </c>
      <c r="AW269" s="266"/>
      <c r="AX269" s="267" t="str">
        <f t="shared" ref="AX269:AX332" si="91">IF($B269=$BF$3, IF(OR(N269="", AA269=""), "", IFERROR(INDEX($BO$7:$BV$7, $BM$7, MATCH(N269, $BO$2:$BV$2, 0))+AA269, "")), "")</f>
        <v/>
      </c>
      <c r="AY269" s="267"/>
      <c r="AZ269" s="267"/>
      <c r="BA269" s="267"/>
      <c r="BB269" s="267"/>
      <c r="BC269" s="268"/>
      <c r="BD269" s="11"/>
      <c r="BF269" s="7" t="str">
        <f t="shared" ref="BF269:BF332" si="92">IF(AND($B269=$BF$3, $AP269&gt;=0, $AX269&gt;=0), $BJ$4, "")</f>
        <v/>
      </c>
      <c r="BJ269" s="45" t="str">
        <f t="shared" ref="BJ269:BJ332" ca="1" si="93">IF($AG269="", $BJ$4, $AG269)</f>
        <v>20/09/2021 08:00</v>
      </c>
      <c r="BK269" s="44" t="str">
        <f>IF($F269="", "", IFERROR(INDEX('Currency Market'!$BE$10:$BL$178, MATCH($BJ269, 'Currency Market'!$BB$10:$BB$178, 0), MATCH($F269, 'Currency Market'!$BE$9:$BL$9, 0)), ""))</f>
        <v/>
      </c>
      <c r="BL269" s="43" t="str">
        <f>IF($F269="", "", IFERROR(INDEX('Currency Market'!$BE$10:$BL$178, MATCH($BJ269, 'Currency Market'!$BB$10:$BB$178, 0), MATCH($N269, 'Currency Market'!$BE$9:$BL$9, 0)), ""))</f>
        <v/>
      </c>
      <c r="BN269" s="68" t="str">
        <f t="shared" si="80"/>
        <v/>
      </c>
      <c r="BO269" s="57" t="str">
        <f t="shared" si="87"/>
        <v/>
      </c>
      <c r="BP269" s="58" t="str">
        <f t="shared" si="87"/>
        <v/>
      </c>
      <c r="BQ269" s="58" t="str">
        <f t="shared" si="87"/>
        <v/>
      </c>
      <c r="BR269" s="58" t="str">
        <f t="shared" si="87"/>
        <v/>
      </c>
      <c r="BS269" s="58" t="str">
        <f t="shared" si="87"/>
        <v/>
      </c>
      <c r="BT269" s="58" t="str">
        <f t="shared" si="87"/>
        <v/>
      </c>
      <c r="BU269" s="58" t="str">
        <f t="shared" si="87"/>
        <v/>
      </c>
      <c r="BV269" s="59" t="str">
        <f t="shared" si="87"/>
        <v/>
      </c>
      <c r="BX269" s="7" t="str">
        <f ca="1">IFERROR(INDEX('Currency Market'!$BX$10:$BX$178, MATCH($BJ269, 'Currency Market'!$BB$10:$BB$178, 0)), "")</f>
        <v/>
      </c>
      <c r="BZ269" s="65" t="str">
        <f t="shared" si="81"/>
        <v/>
      </c>
    </row>
    <row r="270" spans="1:78" x14ac:dyDescent="0.55000000000000004">
      <c r="A270" s="11"/>
      <c r="B270" s="175" t="str">
        <f t="shared" si="88"/>
        <v/>
      </c>
      <c r="C270" s="176"/>
      <c r="D270" s="176"/>
      <c r="E270" s="176"/>
      <c r="F270" s="269"/>
      <c r="G270" s="270"/>
      <c r="H270" s="271"/>
      <c r="I270" s="271"/>
      <c r="J270" s="271"/>
      <c r="K270" s="271"/>
      <c r="L270" s="271"/>
      <c r="M270" s="271"/>
      <c r="N270" s="270"/>
      <c r="O270" s="270"/>
      <c r="P270" s="272" t="str">
        <f t="shared" ref="P270:P333" si="94">IF(OR(F270="", H270="", N270=""), "", IFERROR(ROUND($H270*$BK270/$BL270, 2), ""))</f>
        <v/>
      </c>
      <c r="Q270" s="267"/>
      <c r="R270" s="267"/>
      <c r="S270" s="267"/>
      <c r="T270" s="267"/>
      <c r="U270" s="267"/>
      <c r="V270" s="267" t="str">
        <f t="shared" si="89"/>
        <v/>
      </c>
      <c r="W270" s="267"/>
      <c r="X270" s="267"/>
      <c r="Y270" s="267"/>
      <c r="Z270" s="267"/>
      <c r="AA270" s="267" t="str">
        <f t="shared" ref="AA270:AA333" si="95">IF(OR(P270="", V270=""), "", P270-V270)</f>
        <v/>
      </c>
      <c r="AB270" s="267"/>
      <c r="AC270" s="267"/>
      <c r="AD270" s="267"/>
      <c r="AE270" s="267"/>
      <c r="AF270" s="267"/>
      <c r="AG270" s="269"/>
      <c r="AH270" s="270"/>
      <c r="AI270" s="270"/>
      <c r="AJ270" s="270"/>
      <c r="AK270" s="270"/>
      <c r="AL270" s="273"/>
      <c r="AM270" s="11"/>
      <c r="AN270" s="175" t="str">
        <f t="shared" ref="AN270:AN333" si="96">IF(AP270="", "", IF(F270="", "", F270))</f>
        <v/>
      </c>
      <c r="AO270" s="176"/>
      <c r="AP270" s="267" t="str">
        <f t="shared" si="90"/>
        <v/>
      </c>
      <c r="AQ270" s="267"/>
      <c r="AR270" s="267"/>
      <c r="AS270" s="267"/>
      <c r="AT270" s="267"/>
      <c r="AU270" s="267"/>
      <c r="AV270" s="265" t="str">
        <f t="shared" ref="AV270:AV333" si="97">IF(AX270="", "", IF(N270="", "", N270))</f>
        <v/>
      </c>
      <c r="AW270" s="266"/>
      <c r="AX270" s="267" t="str">
        <f t="shared" si="91"/>
        <v/>
      </c>
      <c r="AY270" s="267"/>
      <c r="AZ270" s="267"/>
      <c r="BA270" s="267"/>
      <c r="BB270" s="267"/>
      <c r="BC270" s="268"/>
      <c r="BD270" s="11"/>
      <c r="BF270" s="7" t="str">
        <f t="shared" si="92"/>
        <v/>
      </c>
      <c r="BJ270" s="45" t="str">
        <f t="shared" ca="1" si="93"/>
        <v>20/09/2021 08:00</v>
      </c>
      <c r="BK270" s="44" t="str">
        <f>IF($F270="", "", IFERROR(INDEX('Currency Market'!$BE$10:$BL$178, MATCH($BJ270, 'Currency Market'!$BB$10:$BB$178, 0), MATCH($F270, 'Currency Market'!$BE$9:$BL$9, 0)), ""))</f>
        <v/>
      </c>
      <c r="BL270" s="43" t="str">
        <f>IF($F270="", "", IFERROR(INDEX('Currency Market'!$BE$10:$BL$178, MATCH($BJ270, 'Currency Market'!$BB$10:$BB$178, 0), MATCH($N270, 'Currency Market'!$BE$9:$BL$9, 0)), ""))</f>
        <v/>
      </c>
      <c r="BN270" s="68" t="str">
        <f t="shared" ref="BN270:BN333" si="98">IF(OR(NOT(F270=""), NOT(H270=""), NOT(N270=""), NOT(AG270="")), "X", "")</f>
        <v/>
      </c>
      <c r="BO270" s="57" t="str">
        <f t="shared" si="87"/>
        <v/>
      </c>
      <c r="BP270" s="58" t="str">
        <f t="shared" si="87"/>
        <v/>
      </c>
      <c r="BQ270" s="58" t="str">
        <f t="shared" si="87"/>
        <v/>
      </c>
      <c r="BR270" s="58" t="str">
        <f t="shared" si="87"/>
        <v/>
      </c>
      <c r="BS270" s="58" t="str">
        <f t="shared" si="87"/>
        <v/>
      </c>
      <c r="BT270" s="58" t="str">
        <f t="shared" si="87"/>
        <v/>
      </c>
      <c r="BU270" s="58" t="str">
        <f t="shared" si="87"/>
        <v/>
      </c>
      <c r="BV270" s="59" t="str">
        <f t="shared" si="87"/>
        <v/>
      </c>
      <c r="BX270" s="7" t="str">
        <f ca="1">IFERROR(INDEX('Currency Market'!$BX$10:$BX$178, MATCH($BJ270, 'Currency Market'!$BB$10:$BB$178, 0)), "")</f>
        <v/>
      </c>
      <c r="BZ270" s="65" t="str">
        <f t="shared" ref="BZ270:BZ333" si="99">IF($B270=$BF$4, IF(OR($V270="", $BL270=""), "", IFERROR(ROUND($V270*$BL270/$BX270, 2), "")), "")</f>
        <v/>
      </c>
    </row>
    <row r="271" spans="1:78" x14ac:dyDescent="0.55000000000000004">
      <c r="A271" s="11"/>
      <c r="B271" s="175" t="str">
        <f t="shared" si="88"/>
        <v/>
      </c>
      <c r="C271" s="176"/>
      <c r="D271" s="176"/>
      <c r="E271" s="176"/>
      <c r="F271" s="269"/>
      <c r="G271" s="270"/>
      <c r="H271" s="271"/>
      <c r="I271" s="271"/>
      <c r="J271" s="271"/>
      <c r="K271" s="271"/>
      <c r="L271" s="271"/>
      <c r="M271" s="271"/>
      <c r="N271" s="270"/>
      <c r="O271" s="270"/>
      <c r="P271" s="272" t="str">
        <f t="shared" si="94"/>
        <v/>
      </c>
      <c r="Q271" s="267"/>
      <c r="R271" s="267"/>
      <c r="S271" s="267"/>
      <c r="T271" s="267"/>
      <c r="U271" s="267"/>
      <c r="V271" s="267" t="str">
        <f t="shared" si="89"/>
        <v/>
      </c>
      <c r="W271" s="267"/>
      <c r="X271" s="267"/>
      <c r="Y271" s="267"/>
      <c r="Z271" s="267"/>
      <c r="AA271" s="267" t="str">
        <f t="shared" si="95"/>
        <v/>
      </c>
      <c r="AB271" s="267"/>
      <c r="AC271" s="267"/>
      <c r="AD271" s="267"/>
      <c r="AE271" s="267"/>
      <c r="AF271" s="267"/>
      <c r="AG271" s="269"/>
      <c r="AH271" s="270"/>
      <c r="AI271" s="270"/>
      <c r="AJ271" s="270"/>
      <c r="AK271" s="270"/>
      <c r="AL271" s="273"/>
      <c r="AM271" s="11"/>
      <c r="AN271" s="175" t="str">
        <f t="shared" si="96"/>
        <v/>
      </c>
      <c r="AO271" s="176"/>
      <c r="AP271" s="267" t="str">
        <f t="shared" si="90"/>
        <v/>
      </c>
      <c r="AQ271" s="267"/>
      <c r="AR271" s="267"/>
      <c r="AS271" s="267"/>
      <c r="AT271" s="267"/>
      <c r="AU271" s="267"/>
      <c r="AV271" s="265" t="str">
        <f t="shared" si="97"/>
        <v/>
      </c>
      <c r="AW271" s="266"/>
      <c r="AX271" s="267" t="str">
        <f t="shared" si="91"/>
        <v/>
      </c>
      <c r="AY271" s="267"/>
      <c r="AZ271" s="267"/>
      <c r="BA271" s="267"/>
      <c r="BB271" s="267"/>
      <c r="BC271" s="268"/>
      <c r="BD271" s="11"/>
      <c r="BF271" s="7" t="str">
        <f t="shared" si="92"/>
        <v/>
      </c>
      <c r="BJ271" s="45" t="str">
        <f t="shared" ca="1" si="93"/>
        <v>20/09/2021 08:00</v>
      </c>
      <c r="BK271" s="44" t="str">
        <f>IF($F271="", "", IFERROR(INDEX('Currency Market'!$BE$10:$BL$178, MATCH($BJ271, 'Currency Market'!$BB$10:$BB$178, 0), MATCH($F271, 'Currency Market'!$BE$9:$BL$9, 0)), ""))</f>
        <v/>
      </c>
      <c r="BL271" s="43" t="str">
        <f>IF($F271="", "", IFERROR(INDEX('Currency Market'!$BE$10:$BL$178, MATCH($BJ271, 'Currency Market'!$BB$10:$BB$178, 0), MATCH($N271, 'Currency Market'!$BE$9:$BL$9, 0)), ""))</f>
        <v/>
      </c>
      <c r="BN271" s="68" t="str">
        <f t="shared" si="98"/>
        <v/>
      </c>
      <c r="BO271" s="57" t="str">
        <f t="shared" si="87"/>
        <v/>
      </c>
      <c r="BP271" s="58" t="str">
        <f t="shared" si="87"/>
        <v/>
      </c>
      <c r="BQ271" s="58" t="str">
        <f t="shared" si="87"/>
        <v/>
      </c>
      <c r="BR271" s="58" t="str">
        <f t="shared" si="87"/>
        <v/>
      </c>
      <c r="BS271" s="58" t="str">
        <f t="shared" si="87"/>
        <v/>
      </c>
      <c r="BT271" s="58" t="str">
        <f t="shared" si="87"/>
        <v/>
      </c>
      <c r="BU271" s="58" t="str">
        <f t="shared" si="87"/>
        <v/>
      </c>
      <c r="BV271" s="59" t="str">
        <f t="shared" si="87"/>
        <v/>
      </c>
      <c r="BX271" s="7" t="str">
        <f ca="1">IFERROR(INDEX('Currency Market'!$BX$10:$BX$178, MATCH($BJ271, 'Currency Market'!$BB$10:$BB$178, 0)), "")</f>
        <v/>
      </c>
      <c r="BZ271" s="65" t="str">
        <f t="shared" si="99"/>
        <v/>
      </c>
    </row>
    <row r="272" spans="1:78" x14ac:dyDescent="0.55000000000000004">
      <c r="A272" s="11"/>
      <c r="B272" s="175" t="str">
        <f t="shared" si="88"/>
        <v/>
      </c>
      <c r="C272" s="176"/>
      <c r="D272" s="176"/>
      <c r="E272" s="176"/>
      <c r="F272" s="269"/>
      <c r="G272" s="270"/>
      <c r="H272" s="271"/>
      <c r="I272" s="271"/>
      <c r="J272" s="271"/>
      <c r="K272" s="271"/>
      <c r="L272" s="271"/>
      <c r="M272" s="271"/>
      <c r="N272" s="270"/>
      <c r="O272" s="270"/>
      <c r="P272" s="272" t="str">
        <f t="shared" si="94"/>
        <v/>
      </c>
      <c r="Q272" s="267"/>
      <c r="R272" s="267"/>
      <c r="S272" s="267"/>
      <c r="T272" s="267"/>
      <c r="U272" s="267"/>
      <c r="V272" s="267" t="str">
        <f t="shared" si="89"/>
        <v/>
      </c>
      <c r="W272" s="267"/>
      <c r="X272" s="267"/>
      <c r="Y272" s="267"/>
      <c r="Z272" s="267"/>
      <c r="AA272" s="267" t="str">
        <f t="shared" si="95"/>
        <v/>
      </c>
      <c r="AB272" s="267"/>
      <c r="AC272" s="267"/>
      <c r="AD272" s="267"/>
      <c r="AE272" s="267"/>
      <c r="AF272" s="267"/>
      <c r="AG272" s="269"/>
      <c r="AH272" s="270"/>
      <c r="AI272" s="270"/>
      <c r="AJ272" s="270"/>
      <c r="AK272" s="270"/>
      <c r="AL272" s="273"/>
      <c r="AM272" s="11"/>
      <c r="AN272" s="175" t="str">
        <f t="shared" si="96"/>
        <v/>
      </c>
      <c r="AO272" s="176"/>
      <c r="AP272" s="267" t="str">
        <f t="shared" si="90"/>
        <v/>
      </c>
      <c r="AQ272" s="267"/>
      <c r="AR272" s="267"/>
      <c r="AS272" s="267"/>
      <c r="AT272" s="267"/>
      <c r="AU272" s="267"/>
      <c r="AV272" s="265" t="str">
        <f t="shared" si="97"/>
        <v/>
      </c>
      <c r="AW272" s="266"/>
      <c r="AX272" s="267" t="str">
        <f t="shared" si="91"/>
        <v/>
      </c>
      <c r="AY272" s="267"/>
      <c r="AZ272" s="267"/>
      <c r="BA272" s="267"/>
      <c r="BB272" s="267"/>
      <c r="BC272" s="268"/>
      <c r="BD272" s="11"/>
      <c r="BF272" s="7" t="str">
        <f t="shared" si="92"/>
        <v/>
      </c>
      <c r="BJ272" s="45" t="str">
        <f t="shared" ca="1" si="93"/>
        <v>20/09/2021 08:00</v>
      </c>
      <c r="BK272" s="44" t="str">
        <f>IF($F272="", "", IFERROR(INDEX('Currency Market'!$BE$10:$BL$178, MATCH($BJ272, 'Currency Market'!$BB$10:$BB$178, 0), MATCH($F272, 'Currency Market'!$BE$9:$BL$9, 0)), ""))</f>
        <v/>
      </c>
      <c r="BL272" s="43" t="str">
        <f>IF($F272="", "", IFERROR(INDEX('Currency Market'!$BE$10:$BL$178, MATCH($BJ272, 'Currency Market'!$BB$10:$BB$178, 0), MATCH($N272, 'Currency Market'!$BE$9:$BL$9, 0)), ""))</f>
        <v/>
      </c>
      <c r="BN272" s="68" t="str">
        <f t="shared" si="98"/>
        <v/>
      </c>
      <c r="BO272" s="57" t="str">
        <f t="shared" si="87"/>
        <v/>
      </c>
      <c r="BP272" s="58" t="str">
        <f t="shared" si="87"/>
        <v/>
      </c>
      <c r="BQ272" s="58" t="str">
        <f t="shared" si="87"/>
        <v/>
      </c>
      <c r="BR272" s="58" t="str">
        <f t="shared" si="87"/>
        <v/>
      </c>
      <c r="BS272" s="58" t="str">
        <f t="shared" si="87"/>
        <v/>
      </c>
      <c r="BT272" s="58" t="str">
        <f t="shared" si="87"/>
        <v/>
      </c>
      <c r="BU272" s="58" t="str">
        <f t="shared" si="87"/>
        <v/>
      </c>
      <c r="BV272" s="59" t="str">
        <f t="shared" si="87"/>
        <v/>
      </c>
      <c r="BX272" s="7" t="str">
        <f ca="1">IFERROR(INDEX('Currency Market'!$BX$10:$BX$178, MATCH($BJ272, 'Currency Market'!$BB$10:$BB$178, 0)), "")</f>
        <v/>
      </c>
      <c r="BZ272" s="65" t="str">
        <f t="shared" si="99"/>
        <v/>
      </c>
    </row>
    <row r="273" spans="1:78" x14ac:dyDescent="0.55000000000000004">
      <c r="A273" s="11"/>
      <c r="B273" s="175" t="str">
        <f t="shared" si="88"/>
        <v/>
      </c>
      <c r="C273" s="176"/>
      <c r="D273" s="176"/>
      <c r="E273" s="176"/>
      <c r="F273" s="269"/>
      <c r="G273" s="270"/>
      <c r="H273" s="271"/>
      <c r="I273" s="271"/>
      <c r="J273" s="271"/>
      <c r="K273" s="271"/>
      <c r="L273" s="271"/>
      <c r="M273" s="271"/>
      <c r="N273" s="270"/>
      <c r="O273" s="270"/>
      <c r="P273" s="272" t="str">
        <f t="shared" si="94"/>
        <v/>
      </c>
      <c r="Q273" s="267"/>
      <c r="R273" s="267"/>
      <c r="S273" s="267"/>
      <c r="T273" s="267"/>
      <c r="U273" s="267"/>
      <c r="V273" s="267" t="str">
        <f t="shared" si="89"/>
        <v/>
      </c>
      <c r="W273" s="267"/>
      <c r="X273" s="267"/>
      <c r="Y273" s="267"/>
      <c r="Z273" s="267"/>
      <c r="AA273" s="267" t="str">
        <f t="shared" si="95"/>
        <v/>
      </c>
      <c r="AB273" s="267"/>
      <c r="AC273" s="267"/>
      <c r="AD273" s="267"/>
      <c r="AE273" s="267"/>
      <c r="AF273" s="267"/>
      <c r="AG273" s="269"/>
      <c r="AH273" s="270"/>
      <c r="AI273" s="270"/>
      <c r="AJ273" s="270"/>
      <c r="AK273" s="270"/>
      <c r="AL273" s="273"/>
      <c r="AM273" s="11"/>
      <c r="AN273" s="175" t="str">
        <f t="shared" si="96"/>
        <v/>
      </c>
      <c r="AO273" s="176"/>
      <c r="AP273" s="267" t="str">
        <f t="shared" si="90"/>
        <v/>
      </c>
      <c r="AQ273" s="267"/>
      <c r="AR273" s="267"/>
      <c r="AS273" s="267"/>
      <c r="AT273" s="267"/>
      <c r="AU273" s="267"/>
      <c r="AV273" s="265" t="str">
        <f t="shared" si="97"/>
        <v/>
      </c>
      <c r="AW273" s="266"/>
      <c r="AX273" s="267" t="str">
        <f t="shared" si="91"/>
        <v/>
      </c>
      <c r="AY273" s="267"/>
      <c r="AZ273" s="267"/>
      <c r="BA273" s="267"/>
      <c r="BB273" s="267"/>
      <c r="BC273" s="268"/>
      <c r="BD273" s="11"/>
      <c r="BF273" s="7" t="str">
        <f t="shared" si="92"/>
        <v/>
      </c>
      <c r="BJ273" s="45" t="str">
        <f t="shared" ca="1" si="93"/>
        <v>20/09/2021 08:00</v>
      </c>
      <c r="BK273" s="44" t="str">
        <f>IF($F273="", "", IFERROR(INDEX('Currency Market'!$BE$10:$BL$178, MATCH($BJ273, 'Currency Market'!$BB$10:$BB$178, 0), MATCH($F273, 'Currency Market'!$BE$9:$BL$9, 0)), ""))</f>
        <v/>
      </c>
      <c r="BL273" s="43" t="str">
        <f>IF($F273="", "", IFERROR(INDEX('Currency Market'!$BE$10:$BL$178, MATCH($BJ273, 'Currency Market'!$BB$10:$BB$178, 0), MATCH($N273, 'Currency Market'!$BE$9:$BL$9, 0)), ""))</f>
        <v/>
      </c>
      <c r="BN273" s="68" t="str">
        <f t="shared" si="98"/>
        <v/>
      </c>
      <c r="BO273" s="57" t="str">
        <f t="shared" ref="BO273:BV282" si="100">IF($B273=$BF$4, IF($F273=BO$2, $H273*-1, IF($N273=BO$2, $AA273, "")), "")</f>
        <v/>
      </c>
      <c r="BP273" s="58" t="str">
        <f t="shared" si="100"/>
        <v/>
      </c>
      <c r="BQ273" s="58" t="str">
        <f t="shared" si="100"/>
        <v/>
      </c>
      <c r="BR273" s="58" t="str">
        <f t="shared" si="100"/>
        <v/>
      </c>
      <c r="BS273" s="58" t="str">
        <f t="shared" si="100"/>
        <v/>
      </c>
      <c r="BT273" s="58" t="str">
        <f t="shared" si="100"/>
        <v/>
      </c>
      <c r="BU273" s="58" t="str">
        <f t="shared" si="100"/>
        <v/>
      </c>
      <c r="BV273" s="59" t="str">
        <f t="shared" si="100"/>
        <v/>
      </c>
      <c r="BX273" s="7" t="str">
        <f ca="1">IFERROR(INDEX('Currency Market'!$BX$10:$BX$178, MATCH($BJ273, 'Currency Market'!$BB$10:$BB$178, 0)), "")</f>
        <v/>
      </c>
      <c r="BZ273" s="65" t="str">
        <f t="shared" si="99"/>
        <v/>
      </c>
    </row>
    <row r="274" spans="1:78" x14ac:dyDescent="0.55000000000000004">
      <c r="A274" s="11"/>
      <c r="B274" s="175" t="str">
        <f t="shared" si="88"/>
        <v/>
      </c>
      <c r="C274" s="176"/>
      <c r="D274" s="176"/>
      <c r="E274" s="176"/>
      <c r="F274" s="269"/>
      <c r="G274" s="270"/>
      <c r="H274" s="271"/>
      <c r="I274" s="271"/>
      <c r="J274" s="271"/>
      <c r="K274" s="271"/>
      <c r="L274" s="271"/>
      <c r="M274" s="271"/>
      <c r="N274" s="270"/>
      <c r="O274" s="270"/>
      <c r="P274" s="272" t="str">
        <f t="shared" si="94"/>
        <v/>
      </c>
      <c r="Q274" s="267"/>
      <c r="R274" s="267"/>
      <c r="S274" s="267"/>
      <c r="T274" s="267"/>
      <c r="U274" s="267"/>
      <c r="V274" s="267" t="str">
        <f t="shared" si="89"/>
        <v/>
      </c>
      <c r="W274" s="267"/>
      <c r="X274" s="267"/>
      <c r="Y274" s="267"/>
      <c r="Z274" s="267"/>
      <c r="AA274" s="267" t="str">
        <f t="shared" si="95"/>
        <v/>
      </c>
      <c r="AB274" s="267"/>
      <c r="AC274" s="267"/>
      <c r="AD274" s="267"/>
      <c r="AE274" s="267"/>
      <c r="AF274" s="267"/>
      <c r="AG274" s="269"/>
      <c r="AH274" s="270"/>
      <c r="AI274" s="270"/>
      <c r="AJ274" s="270"/>
      <c r="AK274" s="270"/>
      <c r="AL274" s="273"/>
      <c r="AM274" s="11"/>
      <c r="AN274" s="175" t="str">
        <f t="shared" si="96"/>
        <v/>
      </c>
      <c r="AO274" s="176"/>
      <c r="AP274" s="267" t="str">
        <f t="shared" si="90"/>
        <v/>
      </c>
      <c r="AQ274" s="267"/>
      <c r="AR274" s="267"/>
      <c r="AS274" s="267"/>
      <c r="AT274" s="267"/>
      <c r="AU274" s="267"/>
      <c r="AV274" s="265" t="str">
        <f t="shared" si="97"/>
        <v/>
      </c>
      <c r="AW274" s="266"/>
      <c r="AX274" s="267" t="str">
        <f t="shared" si="91"/>
        <v/>
      </c>
      <c r="AY274" s="267"/>
      <c r="AZ274" s="267"/>
      <c r="BA274" s="267"/>
      <c r="BB274" s="267"/>
      <c r="BC274" s="268"/>
      <c r="BD274" s="11"/>
      <c r="BF274" s="7" t="str">
        <f t="shared" si="92"/>
        <v/>
      </c>
      <c r="BJ274" s="45" t="str">
        <f t="shared" ca="1" si="93"/>
        <v>20/09/2021 08:00</v>
      </c>
      <c r="BK274" s="44" t="str">
        <f>IF($F274="", "", IFERROR(INDEX('Currency Market'!$BE$10:$BL$178, MATCH($BJ274, 'Currency Market'!$BB$10:$BB$178, 0), MATCH($F274, 'Currency Market'!$BE$9:$BL$9, 0)), ""))</f>
        <v/>
      </c>
      <c r="BL274" s="43" t="str">
        <f>IF($F274="", "", IFERROR(INDEX('Currency Market'!$BE$10:$BL$178, MATCH($BJ274, 'Currency Market'!$BB$10:$BB$178, 0), MATCH($N274, 'Currency Market'!$BE$9:$BL$9, 0)), ""))</f>
        <v/>
      </c>
      <c r="BN274" s="68" t="str">
        <f t="shared" si="98"/>
        <v/>
      </c>
      <c r="BO274" s="57" t="str">
        <f t="shared" si="100"/>
        <v/>
      </c>
      <c r="BP274" s="58" t="str">
        <f t="shared" si="100"/>
        <v/>
      </c>
      <c r="BQ274" s="58" t="str">
        <f t="shared" si="100"/>
        <v/>
      </c>
      <c r="BR274" s="58" t="str">
        <f t="shared" si="100"/>
        <v/>
      </c>
      <c r="BS274" s="58" t="str">
        <f t="shared" si="100"/>
        <v/>
      </c>
      <c r="BT274" s="58" t="str">
        <f t="shared" si="100"/>
        <v/>
      </c>
      <c r="BU274" s="58" t="str">
        <f t="shared" si="100"/>
        <v/>
      </c>
      <c r="BV274" s="59" t="str">
        <f t="shared" si="100"/>
        <v/>
      </c>
      <c r="BX274" s="7" t="str">
        <f ca="1">IFERROR(INDEX('Currency Market'!$BX$10:$BX$178, MATCH($BJ274, 'Currency Market'!$BB$10:$BB$178, 0)), "")</f>
        <v/>
      </c>
      <c r="BZ274" s="65" t="str">
        <f t="shared" si="99"/>
        <v/>
      </c>
    </row>
    <row r="275" spans="1:78" x14ac:dyDescent="0.55000000000000004">
      <c r="A275" s="11"/>
      <c r="B275" s="175" t="str">
        <f t="shared" si="88"/>
        <v/>
      </c>
      <c r="C275" s="176"/>
      <c r="D275" s="176"/>
      <c r="E275" s="176"/>
      <c r="F275" s="269"/>
      <c r="G275" s="270"/>
      <c r="H275" s="271"/>
      <c r="I275" s="271"/>
      <c r="J275" s="271"/>
      <c r="K275" s="271"/>
      <c r="L275" s="271"/>
      <c r="M275" s="271"/>
      <c r="N275" s="270"/>
      <c r="O275" s="270"/>
      <c r="P275" s="272" t="str">
        <f t="shared" si="94"/>
        <v/>
      </c>
      <c r="Q275" s="267"/>
      <c r="R275" s="267"/>
      <c r="S275" s="267"/>
      <c r="T275" s="267"/>
      <c r="U275" s="267"/>
      <c r="V275" s="267" t="str">
        <f t="shared" si="89"/>
        <v/>
      </c>
      <c r="W275" s="267"/>
      <c r="X275" s="267"/>
      <c r="Y275" s="267"/>
      <c r="Z275" s="267"/>
      <c r="AA275" s="267" t="str">
        <f t="shared" si="95"/>
        <v/>
      </c>
      <c r="AB275" s="267"/>
      <c r="AC275" s="267"/>
      <c r="AD275" s="267"/>
      <c r="AE275" s="267"/>
      <c r="AF275" s="267"/>
      <c r="AG275" s="269"/>
      <c r="AH275" s="270"/>
      <c r="AI275" s="270"/>
      <c r="AJ275" s="270"/>
      <c r="AK275" s="270"/>
      <c r="AL275" s="273"/>
      <c r="AM275" s="11"/>
      <c r="AN275" s="175" t="str">
        <f t="shared" si="96"/>
        <v/>
      </c>
      <c r="AO275" s="176"/>
      <c r="AP275" s="267" t="str">
        <f t="shared" si="90"/>
        <v/>
      </c>
      <c r="AQ275" s="267"/>
      <c r="AR275" s="267"/>
      <c r="AS275" s="267"/>
      <c r="AT275" s="267"/>
      <c r="AU275" s="267"/>
      <c r="AV275" s="265" t="str">
        <f t="shared" si="97"/>
        <v/>
      </c>
      <c r="AW275" s="266"/>
      <c r="AX275" s="267" t="str">
        <f t="shared" si="91"/>
        <v/>
      </c>
      <c r="AY275" s="267"/>
      <c r="AZ275" s="267"/>
      <c r="BA275" s="267"/>
      <c r="BB275" s="267"/>
      <c r="BC275" s="268"/>
      <c r="BD275" s="11"/>
      <c r="BF275" s="7" t="str">
        <f t="shared" si="92"/>
        <v/>
      </c>
      <c r="BJ275" s="45" t="str">
        <f t="shared" ca="1" si="93"/>
        <v>20/09/2021 08:00</v>
      </c>
      <c r="BK275" s="44" t="str">
        <f>IF($F275="", "", IFERROR(INDEX('Currency Market'!$BE$10:$BL$178, MATCH($BJ275, 'Currency Market'!$BB$10:$BB$178, 0), MATCH($F275, 'Currency Market'!$BE$9:$BL$9, 0)), ""))</f>
        <v/>
      </c>
      <c r="BL275" s="43" t="str">
        <f>IF($F275="", "", IFERROR(INDEX('Currency Market'!$BE$10:$BL$178, MATCH($BJ275, 'Currency Market'!$BB$10:$BB$178, 0), MATCH($N275, 'Currency Market'!$BE$9:$BL$9, 0)), ""))</f>
        <v/>
      </c>
      <c r="BN275" s="68" t="str">
        <f t="shared" si="98"/>
        <v/>
      </c>
      <c r="BO275" s="57" t="str">
        <f t="shared" si="100"/>
        <v/>
      </c>
      <c r="BP275" s="58" t="str">
        <f t="shared" si="100"/>
        <v/>
      </c>
      <c r="BQ275" s="58" t="str">
        <f t="shared" si="100"/>
        <v/>
      </c>
      <c r="BR275" s="58" t="str">
        <f t="shared" si="100"/>
        <v/>
      </c>
      <c r="BS275" s="58" t="str">
        <f t="shared" si="100"/>
        <v/>
      </c>
      <c r="BT275" s="58" t="str">
        <f t="shared" si="100"/>
        <v/>
      </c>
      <c r="BU275" s="58" t="str">
        <f t="shared" si="100"/>
        <v/>
      </c>
      <c r="BV275" s="59" t="str">
        <f t="shared" si="100"/>
        <v/>
      </c>
      <c r="BX275" s="7" t="str">
        <f ca="1">IFERROR(INDEX('Currency Market'!$BX$10:$BX$178, MATCH($BJ275, 'Currency Market'!$BB$10:$BB$178, 0)), "")</f>
        <v/>
      </c>
      <c r="BZ275" s="65" t="str">
        <f t="shared" si="99"/>
        <v/>
      </c>
    </row>
    <row r="276" spans="1:78" x14ac:dyDescent="0.55000000000000004">
      <c r="A276" s="11"/>
      <c r="B276" s="175" t="str">
        <f t="shared" si="88"/>
        <v/>
      </c>
      <c r="C276" s="176"/>
      <c r="D276" s="176"/>
      <c r="E276" s="176"/>
      <c r="F276" s="269"/>
      <c r="G276" s="270"/>
      <c r="H276" s="271"/>
      <c r="I276" s="271"/>
      <c r="J276" s="271"/>
      <c r="K276" s="271"/>
      <c r="L276" s="271"/>
      <c r="M276" s="271"/>
      <c r="N276" s="270"/>
      <c r="O276" s="270"/>
      <c r="P276" s="272" t="str">
        <f t="shared" si="94"/>
        <v/>
      </c>
      <c r="Q276" s="267"/>
      <c r="R276" s="267"/>
      <c r="S276" s="267"/>
      <c r="T276" s="267"/>
      <c r="U276" s="267"/>
      <c r="V276" s="267" t="str">
        <f t="shared" si="89"/>
        <v/>
      </c>
      <c r="W276" s="267"/>
      <c r="X276" s="267"/>
      <c r="Y276" s="267"/>
      <c r="Z276" s="267"/>
      <c r="AA276" s="267" t="str">
        <f t="shared" si="95"/>
        <v/>
      </c>
      <c r="AB276" s="267"/>
      <c r="AC276" s="267"/>
      <c r="AD276" s="267"/>
      <c r="AE276" s="267"/>
      <c r="AF276" s="267"/>
      <c r="AG276" s="269"/>
      <c r="AH276" s="270"/>
      <c r="AI276" s="270"/>
      <c r="AJ276" s="270"/>
      <c r="AK276" s="270"/>
      <c r="AL276" s="273"/>
      <c r="AM276" s="11"/>
      <c r="AN276" s="175" t="str">
        <f t="shared" si="96"/>
        <v/>
      </c>
      <c r="AO276" s="176"/>
      <c r="AP276" s="267" t="str">
        <f t="shared" si="90"/>
        <v/>
      </c>
      <c r="AQ276" s="267"/>
      <c r="AR276" s="267"/>
      <c r="AS276" s="267"/>
      <c r="AT276" s="267"/>
      <c r="AU276" s="267"/>
      <c r="AV276" s="265" t="str">
        <f t="shared" si="97"/>
        <v/>
      </c>
      <c r="AW276" s="266"/>
      <c r="AX276" s="267" t="str">
        <f t="shared" si="91"/>
        <v/>
      </c>
      <c r="AY276" s="267"/>
      <c r="AZ276" s="267"/>
      <c r="BA276" s="267"/>
      <c r="BB276" s="267"/>
      <c r="BC276" s="268"/>
      <c r="BD276" s="11"/>
      <c r="BF276" s="7" t="str">
        <f t="shared" si="92"/>
        <v/>
      </c>
      <c r="BJ276" s="45" t="str">
        <f t="shared" ca="1" si="93"/>
        <v>20/09/2021 08:00</v>
      </c>
      <c r="BK276" s="44" t="str">
        <f>IF($F276="", "", IFERROR(INDEX('Currency Market'!$BE$10:$BL$178, MATCH($BJ276, 'Currency Market'!$BB$10:$BB$178, 0), MATCH($F276, 'Currency Market'!$BE$9:$BL$9, 0)), ""))</f>
        <v/>
      </c>
      <c r="BL276" s="43" t="str">
        <f>IF($F276="", "", IFERROR(INDEX('Currency Market'!$BE$10:$BL$178, MATCH($BJ276, 'Currency Market'!$BB$10:$BB$178, 0), MATCH($N276, 'Currency Market'!$BE$9:$BL$9, 0)), ""))</f>
        <v/>
      </c>
      <c r="BN276" s="68" t="str">
        <f t="shared" si="98"/>
        <v/>
      </c>
      <c r="BO276" s="57" t="str">
        <f t="shared" si="100"/>
        <v/>
      </c>
      <c r="BP276" s="58" t="str">
        <f t="shared" si="100"/>
        <v/>
      </c>
      <c r="BQ276" s="58" t="str">
        <f t="shared" si="100"/>
        <v/>
      </c>
      <c r="BR276" s="58" t="str">
        <f t="shared" si="100"/>
        <v/>
      </c>
      <c r="BS276" s="58" t="str">
        <f t="shared" si="100"/>
        <v/>
      </c>
      <c r="BT276" s="58" t="str">
        <f t="shared" si="100"/>
        <v/>
      </c>
      <c r="BU276" s="58" t="str">
        <f t="shared" si="100"/>
        <v/>
      </c>
      <c r="BV276" s="59" t="str">
        <f t="shared" si="100"/>
        <v/>
      </c>
      <c r="BX276" s="7" t="str">
        <f ca="1">IFERROR(INDEX('Currency Market'!$BX$10:$BX$178, MATCH($BJ276, 'Currency Market'!$BB$10:$BB$178, 0)), "")</f>
        <v/>
      </c>
      <c r="BZ276" s="65" t="str">
        <f t="shared" si="99"/>
        <v/>
      </c>
    </row>
    <row r="277" spans="1:78" x14ac:dyDescent="0.55000000000000004">
      <c r="A277" s="11"/>
      <c r="B277" s="175" t="str">
        <f t="shared" si="88"/>
        <v/>
      </c>
      <c r="C277" s="176"/>
      <c r="D277" s="176"/>
      <c r="E277" s="176"/>
      <c r="F277" s="269"/>
      <c r="G277" s="270"/>
      <c r="H277" s="271"/>
      <c r="I277" s="271"/>
      <c r="J277" s="271"/>
      <c r="K277" s="271"/>
      <c r="L277" s="271"/>
      <c r="M277" s="271"/>
      <c r="N277" s="270"/>
      <c r="O277" s="270"/>
      <c r="P277" s="272" t="str">
        <f t="shared" si="94"/>
        <v/>
      </c>
      <c r="Q277" s="267"/>
      <c r="R277" s="267"/>
      <c r="S277" s="267"/>
      <c r="T277" s="267"/>
      <c r="U277" s="267"/>
      <c r="V277" s="267" t="str">
        <f t="shared" si="89"/>
        <v/>
      </c>
      <c r="W277" s="267"/>
      <c r="X277" s="267"/>
      <c r="Y277" s="267"/>
      <c r="Z277" s="267"/>
      <c r="AA277" s="267" t="str">
        <f t="shared" si="95"/>
        <v/>
      </c>
      <c r="AB277" s="267"/>
      <c r="AC277" s="267"/>
      <c r="AD277" s="267"/>
      <c r="AE277" s="267"/>
      <c r="AF277" s="267"/>
      <c r="AG277" s="269"/>
      <c r="AH277" s="270"/>
      <c r="AI277" s="270"/>
      <c r="AJ277" s="270"/>
      <c r="AK277" s="270"/>
      <c r="AL277" s="273"/>
      <c r="AM277" s="11"/>
      <c r="AN277" s="175" t="str">
        <f t="shared" si="96"/>
        <v/>
      </c>
      <c r="AO277" s="176"/>
      <c r="AP277" s="267" t="str">
        <f t="shared" si="90"/>
        <v/>
      </c>
      <c r="AQ277" s="267"/>
      <c r="AR277" s="267"/>
      <c r="AS277" s="267"/>
      <c r="AT277" s="267"/>
      <c r="AU277" s="267"/>
      <c r="AV277" s="265" t="str">
        <f t="shared" si="97"/>
        <v/>
      </c>
      <c r="AW277" s="266"/>
      <c r="AX277" s="267" t="str">
        <f t="shared" si="91"/>
        <v/>
      </c>
      <c r="AY277" s="267"/>
      <c r="AZ277" s="267"/>
      <c r="BA277" s="267"/>
      <c r="BB277" s="267"/>
      <c r="BC277" s="268"/>
      <c r="BD277" s="11"/>
      <c r="BF277" s="7" t="str">
        <f t="shared" si="92"/>
        <v/>
      </c>
      <c r="BJ277" s="45" t="str">
        <f t="shared" ca="1" si="93"/>
        <v>20/09/2021 08:00</v>
      </c>
      <c r="BK277" s="44" t="str">
        <f>IF($F277="", "", IFERROR(INDEX('Currency Market'!$BE$10:$BL$178, MATCH($BJ277, 'Currency Market'!$BB$10:$BB$178, 0), MATCH($F277, 'Currency Market'!$BE$9:$BL$9, 0)), ""))</f>
        <v/>
      </c>
      <c r="BL277" s="43" t="str">
        <f>IF($F277="", "", IFERROR(INDEX('Currency Market'!$BE$10:$BL$178, MATCH($BJ277, 'Currency Market'!$BB$10:$BB$178, 0), MATCH($N277, 'Currency Market'!$BE$9:$BL$9, 0)), ""))</f>
        <v/>
      </c>
      <c r="BN277" s="68" t="str">
        <f t="shared" si="98"/>
        <v/>
      </c>
      <c r="BO277" s="57" t="str">
        <f t="shared" si="100"/>
        <v/>
      </c>
      <c r="BP277" s="58" t="str">
        <f t="shared" si="100"/>
        <v/>
      </c>
      <c r="BQ277" s="58" t="str">
        <f t="shared" si="100"/>
        <v/>
      </c>
      <c r="BR277" s="58" t="str">
        <f t="shared" si="100"/>
        <v/>
      </c>
      <c r="BS277" s="58" t="str">
        <f t="shared" si="100"/>
        <v/>
      </c>
      <c r="BT277" s="58" t="str">
        <f t="shared" si="100"/>
        <v/>
      </c>
      <c r="BU277" s="58" t="str">
        <f t="shared" si="100"/>
        <v/>
      </c>
      <c r="BV277" s="59" t="str">
        <f t="shared" si="100"/>
        <v/>
      </c>
      <c r="BX277" s="7" t="str">
        <f ca="1">IFERROR(INDEX('Currency Market'!$BX$10:$BX$178, MATCH($BJ277, 'Currency Market'!$BB$10:$BB$178, 0)), "")</f>
        <v/>
      </c>
      <c r="BZ277" s="65" t="str">
        <f t="shared" si="99"/>
        <v/>
      </c>
    </row>
    <row r="278" spans="1:78" x14ac:dyDescent="0.55000000000000004">
      <c r="A278" s="11"/>
      <c r="B278" s="175" t="str">
        <f t="shared" si="88"/>
        <v/>
      </c>
      <c r="C278" s="176"/>
      <c r="D278" s="176"/>
      <c r="E278" s="176"/>
      <c r="F278" s="269"/>
      <c r="G278" s="270"/>
      <c r="H278" s="271"/>
      <c r="I278" s="271"/>
      <c r="J278" s="271"/>
      <c r="K278" s="271"/>
      <c r="L278" s="271"/>
      <c r="M278" s="271"/>
      <c r="N278" s="270"/>
      <c r="O278" s="270"/>
      <c r="P278" s="272" t="str">
        <f t="shared" si="94"/>
        <v/>
      </c>
      <c r="Q278" s="267"/>
      <c r="R278" s="267"/>
      <c r="S278" s="267"/>
      <c r="T278" s="267"/>
      <c r="U278" s="267"/>
      <c r="V278" s="267" t="str">
        <f t="shared" si="89"/>
        <v/>
      </c>
      <c r="W278" s="267"/>
      <c r="X278" s="267"/>
      <c r="Y278" s="267"/>
      <c r="Z278" s="267"/>
      <c r="AA278" s="267" t="str">
        <f t="shared" si="95"/>
        <v/>
      </c>
      <c r="AB278" s="267"/>
      <c r="AC278" s="267"/>
      <c r="AD278" s="267"/>
      <c r="AE278" s="267"/>
      <c r="AF278" s="267"/>
      <c r="AG278" s="269"/>
      <c r="AH278" s="270"/>
      <c r="AI278" s="270"/>
      <c r="AJ278" s="270"/>
      <c r="AK278" s="270"/>
      <c r="AL278" s="273"/>
      <c r="AM278" s="11"/>
      <c r="AN278" s="175" t="str">
        <f t="shared" si="96"/>
        <v/>
      </c>
      <c r="AO278" s="176"/>
      <c r="AP278" s="267" t="str">
        <f t="shared" si="90"/>
        <v/>
      </c>
      <c r="AQ278" s="267"/>
      <c r="AR278" s="267"/>
      <c r="AS278" s="267"/>
      <c r="AT278" s="267"/>
      <c r="AU278" s="267"/>
      <c r="AV278" s="265" t="str">
        <f t="shared" si="97"/>
        <v/>
      </c>
      <c r="AW278" s="266"/>
      <c r="AX278" s="267" t="str">
        <f t="shared" si="91"/>
        <v/>
      </c>
      <c r="AY278" s="267"/>
      <c r="AZ278" s="267"/>
      <c r="BA278" s="267"/>
      <c r="BB278" s="267"/>
      <c r="BC278" s="268"/>
      <c r="BD278" s="11"/>
      <c r="BF278" s="7" t="str">
        <f t="shared" si="92"/>
        <v/>
      </c>
      <c r="BJ278" s="45" t="str">
        <f t="shared" ca="1" si="93"/>
        <v>20/09/2021 08:00</v>
      </c>
      <c r="BK278" s="44" t="str">
        <f>IF($F278="", "", IFERROR(INDEX('Currency Market'!$BE$10:$BL$178, MATCH($BJ278, 'Currency Market'!$BB$10:$BB$178, 0), MATCH($F278, 'Currency Market'!$BE$9:$BL$9, 0)), ""))</f>
        <v/>
      </c>
      <c r="BL278" s="43" t="str">
        <f>IF($F278="", "", IFERROR(INDEX('Currency Market'!$BE$10:$BL$178, MATCH($BJ278, 'Currency Market'!$BB$10:$BB$178, 0), MATCH($N278, 'Currency Market'!$BE$9:$BL$9, 0)), ""))</f>
        <v/>
      </c>
      <c r="BN278" s="68" t="str">
        <f t="shared" si="98"/>
        <v/>
      </c>
      <c r="BO278" s="57" t="str">
        <f t="shared" si="100"/>
        <v/>
      </c>
      <c r="BP278" s="58" t="str">
        <f t="shared" si="100"/>
        <v/>
      </c>
      <c r="BQ278" s="58" t="str">
        <f t="shared" si="100"/>
        <v/>
      </c>
      <c r="BR278" s="58" t="str">
        <f t="shared" si="100"/>
        <v/>
      </c>
      <c r="BS278" s="58" t="str">
        <f t="shared" si="100"/>
        <v/>
      </c>
      <c r="BT278" s="58" t="str">
        <f t="shared" si="100"/>
        <v/>
      </c>
      <c r="BU278" s="58" t="str">
        <f t="shared" si="100"/>
        <v/>
      </c>
      <c r="BV278" s="59" t="str">
        <f t="shared" si="100"/>
        <v/>
      </c>
      <c r="BX278" s="7" t="str">
        <f ca="1">IFERROR(INDEX('Currency Market'!$BX$10:$BX$178, MATCH($BJ278, 'Currency Market'!$BB$10:$BB$178, 0)), "")</f>
        <v/>
      </c>
      <c r="BZ278" s="65" t="str">
        <f t="shared" si="99"/>
        <v/>
      </c>
    </row>
    <row r="279" spans="1:78" x14ac:dyDescent="0.55000000000000004">
      <c r="A279" s="11"/>
      <c r="B279" s="175" t="str">
        <f t="shared" si="88"/>
        <v/>
      </c>
      <c r="C279" s="176"/>
      <c r="D279" s="176"/>
      <c r="E279" s="176"/>
      <c r="F279" s="269"/>
      <c r="G279" s="270"/>
      <c r="H279" s="271"/>
      <c r="I279" s="271"/>
      <c r="J279" s="271"/>
      <c r="K279" s="271"/>
      <c r="L279" s="271"/>
      <c r="M279" s="271"/>
      <c r="N279" s="270"/>
      <c r="O279" s="270"/>
      <c r="P279" s="272" t="str">
        <f t="shared" si="94"/>
        <v/>
      </c>
      <c r="Q279" s="267"/>
      <c r="R279" s="267"/>
      <c r="S279" s="267"/>
      <c r="T279" s="267"/>
      <c r="U279" s="267"/>
      <c r="V279" s="267" t="str">
        <f t="shared" si="89"/>
        <v/>
      </c>
      <c r="W279" s="267"/>
      <c r="X279" s="267"/>
      <c r="Y279" s="267"/>
      <c r="Z279" s="267"/>
      <c r="AA279" s="267" t="str">
        <f t="shared" si="95"/>
        <v/>
      </c>
      <c r="AB279" s="267"/>
      <c r="AC279" s="267"/>
      <c r="AD279" s="267"/>
      <c r="AE279" s="267"/>
      <c r="AF279" s="267"/>
      <c r="AG279" s="269"/>
      <c r="AH279" s="270"/>
      <c r="AI279" s="270"/>
      <c r="AJ279" s="270"/>
      <c r="AK279" s="270"/>
      <c r="AL279" s="273"/>
      <c r="AM279" s="11"/>
      <c r="AN279" s="175" t="str">
        <f t="shared" si="96"/>
        <v/>
      </c>
      <c r="AO279" s="176"/>
      <c r="AP279" s="267" t="str">
        <f t="shared" si="90"/>
        <v/>
      </c>
      <c r="AQ279" s="267"/>
      <c r="AR279" s="267"/>
      <c r="AS279" s="267"/>
      <c r="AT279" s="267"/>
      <c r="AU279" s="267"/>
      <c r="AV279" s="265" t="str">
        <f t="shared" si="97"/>
        <v/>
      </c>
      <c r="AW279" s="266"/>
      <c r="AX279" s="267" t="str">
        <f t="shared" si="91"/>
        <v/>
      </c>
      <c r="AY279" s="267"/>
      <c r="AZ279" s="267"/>
      <c r="BA279" s="267"/>
      <c r="BB279" s="267"/>
      <c r="BC279" s="268"/>
      <c r="BD279" s="11"/>
      <c r="BF279" s="7" t="str">
        <f t="shared" si="92"/>
        <v/>
      </c>
      <c r="BJ279" s="45" t="str">
        <f t="shared" ca="1" si="93"/>
        <v>20/09/2021 08:00</v>
      </c>
      <c r="BK279" s="44" t="str">
        <f>IF($F279="", "", IFERROR(INDEX('Currency Market'!$BE$10:$BL$178, MATCH($BJ279, 'Currency Market'!$BB$10:$BB$178, 0), MATCH($F279, 'Currency Market'!$BE$9:$BL$9, 0)), ""))</f>
        <v/>
      </c>
      <c r="BL279" s="43" t="str">
        <f>IF($F279="", "", IFERROR(INDEX('Currency Market'!$BE$10:$BL$178, MATCH($BJ279, 'Currency Market'!$BB$10:$BB$178, 0), MATCH($N279, 'Currency Market'!$BE$9:$BL$9, 0)), ""))</f>
        <v/>
      </c>
      <c r="BN279" s="68" t="str">
        <f t="shared" si="98"/>
        <v/>
      </c>
      <c r="BO279" s="57" t="str">
        <f t="shared" si="100"/>
        <v/>
      </c>
      <c r="BP279" s="58" t="str">
        <f t="shared" si="100"/>
        <v/>
      </c>
      <c r="BQ279" s="58" t="str">
        <f t="shared" si="100"/>
        <v/>
      </c>
      <c r="BR279" s="58" t="str">
        <f t="shared" si="100"/>
        <v/>
      </c>
      <c r="BS279" s="58" t="str">
        <f t="shared" si="100"/>
        <v/>
      </c>
      <c r="BT279" s="58" t="str">
        <f t="shared" si="100"/>
        <v/>
      </c>
      <c r="BU279" s="58" t="str">
        <f t="shared" si="100"/>
        <v/>
      </c>
      <c r="BV279" s="59" t="str">
        <f t="shared" si="100"/>
        <v/>
      </c>
      <c r="BX279" s="7" t="str">
        <f ca="1">IFERROR(INDEX('Currency Market'!$BX$10:$BX$178, MATCH($BJ279, 'Currency Market'!$BB$10:$BB$178, 0)), "")</f>
        <v/>
      </c>
      <c r="BZ279" s="65" t="str">
        <f t="shared" si="99"/>
        <v/>
      </c>
    </row>
    <row r="280" spans="1:78" x14ac:dyDescent="0.55000000000000004">
      <c r="A280" s="11"/>
      <c r="B280" s="175" t="str">
        <f t="shared" si="88"/>
        <v/>
      </c>
      <c r="C280" s="176"/>
      <c r="D280" s="176"/>
      <c r="E280" s="176"/>
      <c r="F280" s="269"/>
      <c r="G280" s="270"/>
      <c r="H280" s="271"/>
      <c r="I280" s="271"/>
      <c r="J280" s="271"/>
      <c r="K280" s="271"/>
      <c r="L280" s="271"/>
      <c r="M280" s="271"/>
      <c r="N280" s="270"/>
      <c r="O280" s="270"/>
      <c r="P280" s="272" t="str">
        <f t="shared" si="94"/>
        <v/>
      </c>
      <c r="Q280" s="267"/>
      <c r="R280" s="267"/>
      <c r="S280" s="267"/>
      <c r="T280" s="267"/>
      <c r="U280" s="267"/>
      <c r="V280" s="267" t="str">
        <f t="shared" si="89"/>
        <v/>
      </c>
      <c r="W280" s="267"/>
      <c r="X280" s="267"/>
      <c r="Y280" s="267"/>
      <c r="Z280" s="267"/>
      <c r="AA280" s="267" t="str">
        <f t="shared" si="95"/>
        <v/>
      </c>
      <c r="AB280" s="267"/>
      <c r="AC280" s="267"/>
      <c r="AD280" s="267"/>
      <c r="AE280" s="267"/>
      <c r="AF280" s="267"/>
      <c r="AG280" s="269"/>
      <c r="AH280" s="270"/>
      <c r="AI280" s="270"/>
      <c r="AJ280" s="270"/>
      <c r="AK280" s="270"/>
      <c r="AL280" s="273"/>
      <c r="AM280" s="11"/>
      <c r="AN280" s="175" t="str">
        <f t="shared" si="96"/>
        <v/>
      </c>
      <c r="AO280" s="176"/>
      <c r="AP280" s="267" t="str">
        <f t="shared" si="90"/>
        <v/>
      </c>
      <c r="AQ280" s="267"/>
      <c r="AR280" s="267"/>
      <c r="AS280" s="267"/>
      <c r="AT280" s="267"/>
      <c r="AU280" s="267"/>
      <c r="AV280" s="265" t="str">
        <f t="shared" si="97"/>
        <v/>
      </c>
      <c r="AW280" s="266"/>
      <c r="AX280" s="267" t="str">
        <f t="shared" si="91"/>
        <v/>
      </c>
      <c r="AY280" s="267"/>
      <c r="AZ280" s="267"/>
      <c r="BA280" s="267"/>
      <c r="BB280" s="267"/>
      <c r="BC280" s="268"/>
      <c r="BD280" s="11"/>
      <c r="BF280" s="7" t="str">
        <f t="shared" si="92"/>
        <v/>
      </c>
      <c r="BJ280" s="45" t="str">
        <f t="shared" ca="1" si="93"/>
        <v>20/09/2021 08:00</v>
      </c>
      <c r="BK280" s="44" t="str">
        <f>IF($F280="", "", IFERROR(INDEX('Currency Market'!$BE$10:$BL$178, MATCH($BJ280, 'Currency Market'!$BB$10:$BB$178, 0), MATCH($F280, 'Currency Market'!$BE$9:$BL$9, 0)), ""))</f>
        <v/>
      </c>
      <c r="BL280" s="43" t="str">
        <f>IF($F280="", "", IFERROR(INDEX('Currency Market'!$BE$10:$BL$178, MATCH($BJ280, 'Currency Market'!$BB$10:$BB$178, 0), MATCH($N280, 'Currency Market'!$BE$9:$BL$9, 0)), ""))</f>
        <v/>
      </c>
      <c r="BN280" s="68" t="str">
        <f t="shared" si="98"/>
        <v/>
      </c>
      <c r="BO280" s="57" t="str">
        <f t="shared" si="100"/>
        <v/>
      </c>
      <c r="BP280" s="58" t="str">
        <f t="shared" si="100"/>
        <v/>
      </c>
      <c r="BQ280" s="58" t="str">
        <f t="shared" si="100"/>
        <v/>
      </c>
      <c r="BR280" s="58" t="str">
        <f t="shared" si="100"/>
        <v/>
      </c>
      <c r="BS280" s="58" t="str">
        <f t="shared" si="100"/>
        <v/>
      </c>
      <c r="BT280" s="58" t="str">
        <f t="shared" si="100"/>
        <v/>
      </c>
      <c r="BU280" s="58" t="str">
        <f t="shared" si="100"/>
        <v/>
      </c>
      <c r="BV280" s="59" t="str">
        <f t="shared" si="100"/>
        <v/>
      </c>
      <c r="BX280" s="7" t="str">
        <f ca="1">IFERROR(INDEX('Currency Market'!$BX$10:$BX$178, MATCH($BJ280, 'Currency Market'!$BB$10:$BB$178, 0)), "")</f>
        <v/>
      </c>
      <c r="BZ280" s="65" t="str">
        <f t="shared" si="99"/>
        <v/>
      </c>
    </row>
    <row r="281" spans="1:78" x14ac:dyDescent="0.55000000000000004">
      <c r="A281" s="11"/>
      <c r="B281" s="175" t="str">
        <f t="shared" si="88"/>
        <v/>
      </c>
      <c r="C281" s="176"/>
      <c r="D281" s="176"/>
      <c r="E281" s="176"/>
      <c r="F281" s="269"/>
      <c r="G281" s="270"/>
      <c r="H281" s="271"/>
      <c r="I281" s="271"/>
      <c r="J281" s="271"/>
      <c r="K281" s="271"/>
      <c r="L281" s="271"/>
      <c r="M281" s="271"/>
      <c r="N281" s="270"/>
      <c r="O281" s="270"/>
      <c r="P281" s="272" t="str">
        <f t="shared" si="94"/>
        <v/>
      </c>
      <c r="Q281" s="267"/>
      <c r="R281" s="267"/>
      <c r="S281" s="267"/>
      <c r="T281" s="267"/>
      <c r="U281" s="267"/>
      <c r="V281" s="267" t="str">
        <f t="shared" si="89"/>
        <v/>
      </c>
      <c r="W281" s="267"/>
      <c r="X281" s="267"/>
      <c r="Y281" s="267"/>
      <c r="Z281" s="267"/>
      <c r="AA281" s="267" t="str">
        <f t="shared" si="95"/>
        <v/>
      </c>
      <c r="AB281" s="267"/>
      <c r="AC281" s="267"/>
      <c r="AD281" s="267"/>
      <c r="AE281" s="267"/>
      <c r="AF281" s="267"/>
      <c r="AG281" s="269"/>
      <c r="AH281" s="270"/>
      <c r="AI281" s="270"/>
      <c r="AJ281" s="270"/>
      <c r="AK281" s="270"/>
      <c r="AL281" s="273"/>
      <c r="AM281" s="11"/>
      <c r="AN281" s="175" t="str">
        <f t="shared" si="96"/>
        <v/>
      </c>
      <c r="AO281" s="176"/>
      <c r="AP281" s="267" t="str">
        <f t="shared" si="90"/>
        <v/>
      </c>
      <c r="AQ281" s="267"/>
      <c r="AR281" s="267"/>
      <c r="AS281" s="267"/>
      <c r="AT281" s="267"/>
      <c r="AU281" s="267"/>
      <c r="AV281" s="265" t="str">
        <f t="shared" si="97"/>
        <v/>
      </c>
      <c r="AW281" s="266"/>
      <c r="AX281" s="267" t="str">
        <f t="shared" si="91"/>
        <v/>
      </c>
      <c r="AY281" s="267"/>
      <c r="AZ281" s="267"/>
      <c r="BA281" s="267"/>
      <c r="BB281" s="267"/>
      <c r="BC281" s="268"/>
      <c r="BD281" s="11"/>
      <c r="BF281" s="7" t="str">
        <f t="shared" si="92"/>
        <v/>
      </c>
      <c r="BJ281" s="45" t="str">
        <f t="shared" ca="1" si="93"/>
        <v>20/09/2021 08:00</v>
      </c>
      <c r="BK281" s="44" t="str">
        <f>IF($F281="", "", IFERROR(INDEX('Currency Market'!$BE$10:$BL$178, MATCH($BJ281, 'Currency Market'!$BB$10:$BB$178, 0), MATCH($F281, 'Currency Market'!$BE$9:$BL$9, 0)), ""))</f>
        <v/>
      </c>
      <c r="BL281" s="43" t="str">
        <f>IF($F281="", "", IFERROR(INDEX('Currency Market'!$BE$10:$BL$178, MATCH($BJ281, 'Currency Market'!$BB$10:$BB$178, 0), MATCH($N281, 'Currency Market'!$BE$9:$BL$9, 0)), ""))</f>
        <v/>
      </c>
      <c r="BN281" s="68" t="str">
        <f t="shared" si="98"/>
        <v/>
      </c>
      <c r="BO281" s="57" t="str">
        <f t="shared" si="100"/>
        <v/>
      </c>
      <c r="BP281" s="58" t="str">
        <f t="shared" si="100"/>
        <v/>
      </c>
      <c r="BQ281" s="58" t="str">
        <f t="shared" si="100"/>
        <v/>
      </c>
      <c r="BR281" s="58" t="str">
        <f t="shared" si="100"/>
        <v/>
      </c>
      <c r="BS281" s="58" t="str">
        <f t="shared" si="100"/>
        <v/>
      </c>
      <c r="BT281" s="58" t="str">
        <f t="shared" si="100"/>
        <v/>
      </c>
      <c r="BU281" s="58" t="str">
        <f t="shared" si="100"/>
        <v/>
      </c>
      <c r="BV281" s="59" t="str">
        <f t="shared" si="100"/>
        <v/>
      </c>
      <c r="BX281" s="7" t="str">
        <f ca="1">IFERROR(INDEX('Currency Market'!$BX$10:$BX$178, MATCH($BJ281, 'Currency Market'!$BB$10:$BB$178, 0)), "")</f>
        <v/>
      </c>
      <c r="BZ281" s="65" t="str">
        <f t="shared" si="99"/>
        <v/>
      </c>
    </row>
    <row r="282" spans="1:78" x14ac:dyDescent="0.55000000000000004">
      <c r="A282" s="11"/>
      <c r="B282" s="175" t="str">
        <f t="shared" si="88"/>
        <v/>
      </c>
      <c r="C282" s="176"/>
      <c r="D282" s="176"/>
      <c r="E282" s="176"/>
      <c r="F282" s="269"/>
      <c r="G282" s="270"/>
      <c r="H282" s="271"/>
      <c r="I282" s="271"/>
      <c r="J282" s="271"/>
      <c r="K282" s="271"/>
      <c r="L282" s="271"/>
      <c r="M282" s="271"/>
      <c r="N282" s="270"/>
      <c r="O282" s="270"/>
      <c r="P282" s="272" t="str">
        <f t="shared" si="94"/>
        <v/>
      </c>
      <c r="Q282" s="267"/>
      <c r="R282" s="267"/>
      <c r="S282" s="267"/>
      <c r="T282" s="267"/>
      <c r="U282" s="267"/>
      <c r="V282" s="267" t="str">
        <f t="shared" si="89"/>
        <v/>
      </c>
      <c r="W282" s="267"/>
      <c r="X282" s="267"/>
      <c r="Y282" s="267"/>
      <c r="Z282" s="267"/>
      <c r="AA282" s="267" t="str">
        <f t="shared" si="95"/>
        <v/>
      </c>
      <c r="AB282" s="267"/>
      <c r="AC282" s="267"/>
      <c r="AD282" s="267"/>
      <c r="AE282" s="267"/>
      <c r="AF282" s="267"/>
      <c r="AG282" s="269"/>
      <c r="AH282" s="270"/>
      <c r="AI282" s="270"/>
      <c r="AJ282" s="270"/>
      <c r="AK282" s="270"/>
      <c r="AL282" s="273"/>
      <c r="AM282" s="11"/>
      <c r="AN282" s="175" t="str">
        <f t="shared" si="96"/>
        <v/>
      </c>
      <c r="AO282" s="176"/>
      <c r="AP282" s="267" t="str">
        <f t="shared" si="90"/>
        <v/>
      </c>
      <c r="AQ282" s="267"/>
      <c r="AR282" s="267"/>
      <c r="AS282" s="267"/>
      <c r="AT282" s="267"/>
      <c r="AU282" s="267"/>
      <c r="AV282" s="265" t="str">
        <f t="shared" si="97"/>
        <v/>
      </c>
      <c r="AW282" s="266"/>
      <c r="AX282" s="267" t="str">
        <f t="shared" si="91"/>
        <v/>
      </c>
      <c r="AY282" s="267"/>
      <c r="AZ282" s="267"/>
      <c r="BA282" s="267"/>
      <c r="BB282" s="267"/>
      <c r="BC282" s="268"/>
      <c r="BD282" s="11"/>
      <c r="BF282" s="7" t="str">
        <f t="shared" si="92"/>
        <v/>
      </c>
      <c r="BJ282" s="45" t="str">
        <f t="shared" ca="1" si="93"/>
        <v>20/09/2021 08:00</v>
      </c>
      <c r="BK282" s="44" t="str">
        <f>IF($F282="", "", IFERROR(INDEX('Currency Market'!$BE$10:$BL$178, MATCH($BJ282, 'Currency Market'!$BB$10:$BB$178, 0), MATCH($F282, 'Currency Market'!$BE$9:$BL$9, 0)), ""))</f>
        <v/>
      </c>
      <c r="BL282" s="43" t="str">
        <f>IF($F282="", "", IFERROR(INDEX('Currency Market'!$BE$10:$BL$178, MATCH($BJ282, 'Currency Market'!$BB$10:$BB$178, 0), MATCH($N282, 'Currency Market'!$BE$9:$BL$9, 0)), ""))</f>
        <v/>
      </c>
      <c r="BN282" s="68" t="str">
        <f t="shared" si="98"/>
        <v/>
      </c>
      <c r="BO282" s="57" t="str">
        <f t="shared" si="100"/>
        <v/>
      </c>
      <c r="BP282" s="58" t="str">
        <f t="shared" si="100"/>
        <v/>
      </c>
      <c r="BQ282" s="58" t="str">
        <f t="shared" si="100"/>
        <v/>
      </c>
      <c r="BR282" s="58" t="str">
        <f t="shared" si="100"/>
        <v/>
      </c>
      <c r="BS282" s="58" t="str">
        <f t="shared" si="100"/>
        <v/>
      </c>
      <c r="BT282" s="58" t="str">
        <f t="shared" si="100"/>
        <v/>
      </c>
      <c r="BU282" s="58" t="str">
        <f t="shared" si="100"/>
        <v/>
      </c>
      <c r="BV282" s="59" t="str">
        <f t="shared" si="100"/>
        <v/>
      </c>
      <c r="BX282" s="7" t="str">
        <f ca="1">IFERROR(INDEX('Currency Market'!$BX$10:$BX$178, MATCH($BJ282, 'Currency Market'!$BB$10:$BB$178, 0)), "")</f>
        <v/>
      </c>
      <c r="BZ282" s="65" t="str">
        <f t="shared" si="99"/>
        <v/>
      </c>
    </row>
    <row r="283" spans="1:78" x14ac:dyDescent="0.55000000000000004">
      <c r="A283" s="11"/>
      <c r="B283" s="175" t="str">
        <f t="shared" si="88"/>
        <v/>
      </c>
      <c r="C283" s="176"/>
      <c r="D283" s="176"/>
      <c r="E283" s="176"/>
      <c r="F283" s="269"/>
      <c r="G283" s="270"/>
      <c r="H283" s="271"/>
      <c r="I283" s="271"/>
      <c r="J283" s="271"/>
      <c r="K283" s="271"/>
      <c r="L283" s="271"/>
      <c r="M283" s="271"/>
      <c r="N283" s="270"/>
      <c r="O283" s="270"/>
      <c r="P283" s="272" t="str">
        <f t="shared" si="94"/>
        <v/>
      </c>
      <c r="Q283" s="267"/>
      <c r="R283" s="267"/>
      <c r="S283" s="267"/>
      <c r="T283" s="267"/>
      <c r="U283" s="267"/>
      <c r="V283" s="267" t="str">
        <f t="shared" si="89"/>
        <v/>
      </c>
      <c r="W283" s="267"/>
      <c r="X283" s="267"/>
      <c r="Y283" s="267"/>
      <c r="Z283" s="267"/>
      <c r="AA283" s="267" t="str">
        <f t="shared" si="95"/>
        <v/>
      </c>
      <c r="AB283" s="267"/>
      <c r="AC283" s="267"/>
      <c r="AD283" s="267"/>
      <c r="AE283" s="267"/>
      <c r="AF283" s="267"/>
      <c r="AG283" s="269"/>
      <c r="AH283" s="270"/>
      <c r="AI283" s="270"/>
      <c r="AJ283" s="270"/>
      <c r="AK283" s="270"/>
      <c r="AL283" s="273"/>
      <c r="AM283" s="11"/>
      <c r="AN283" s="175" t="str">
        <f t="shared" si="96"/>
        <v/>
      </c>
      <c r="AO283" s="176"/>
      <c r="AP283" s="267" t="str">
        <f t="shared" si="90"/>
        <v/>
      </c>
      <c r="AQ283" s="267"/>
      <c r="AR283" s="267"/>
      <c r="AS283" s="267"/>
      <c r="AT283" s="267"/>
      <c r="AU283" s="267"/>
      <c r="AV283" s="265" t="str">
        <f t="shared" si="97"/>
        <v/>
      </c>
      <c r="AW283" s="266"/>
      <c r="AX283" s="267" t="str">
        <f t="shared" si="91"/>
        <v/>
      </c>
      <c r="AY283" s="267"/>
      <c r="AZ283" s="267"/>
      <c r="BA283" s="267"/>
      <c r="BB283" s="267"/>
      <c r="BC283" s="268"/>
      <c r="BD283" s="11"/>
      <c r="BF283" s="7" t="str">
        <f t="shared" si="92"/>
        <v/>
      </c>
      <c r="BJ283" s="45" t="str">
        <f t="shared" ca="1" si="93"/>
        <v>20/09/2021 08:00</v>
      </c>
      <c r="BK283" s="44" t="str">
        <f>IF($F283="", "", IFERROR(INDEX('Currency Market'!$BE$10:$BL$178, MATCH($BJ283, 'Currency Market'!$BB$10:$BB$178, 0), MATCH($F283, 'Currency Market'!$BE$9:$BL$9, 0)), ""))</f>
        <v/>
      </c>
      <c r="BL283" s="43" t="str">
        <f>IF($F283="", "", IFERROR(INDEX('Currency Market'!$BE$10:$BL$178, MATCH($BJ283, 'Currency Market'!$BB$10:$BB$178, 0), MATCH($N283, 'Currency Market'!$BE$9:$BL$9, 0)), ""))</f>
        <v/>
      </c>
      <c r="BN283" s="68" t="str">
        <f t="shared" si="98"/>
        <v/>
      </c>
      <c r="BO283" s="57" t="str">
        <f t="shared" ref="BO283:BV292" si="101">IF($B283=$BF$4, IF($F283=BO$2, $H283*-1, IF($N283=BO$2, $AA283, "")), "")</f>
        <v/>
      </c>
      <c r="BP283" s="58" t="str">
        <f t="shared" si="101"/>
        <v/>
      </c>
      <c r="BQ283" s="58" t="str">
        <f t="shared" si="101"/>
        <v/>
      </c>
      <c r="BR283" s="58" t="str">
        <f t="shared" si="101"/>
        <v/>
      </c>
      <c r="BS283" s="58" t="str">
        <f t="shared" si="101"/>
        <v/>
      </c>
      <c r="BT283" s="58" t="str">
        <f t="shared" si="101"/>
        <v/>
      </c>
      <c r="BU283" s="58" t="str">
        <f t="shared" si="101"/>
        <v/>
      </c>
      <c r="BV283" s="59" t="str">
        <f t="shared" si="101"/>
        <v/>
      </c>
      <c r="BX283" s="7" t="str">
        <f ca="1">IFERROR(INDEX('Currency Market'!$BX$10:$BX$178, MATCH($BJ283, 'Currency Market'!$BB$10:$BB$178, 0)), "")</f>
        <v/>
      </c>
      <c r="BZ283" s="65" t="str">
        <f t="shared" si="99"/>
        <v/>
      </c>
    </row>
    <row r="284" spans="1:78" x14ac:dyDescent="0.55000000000000004">
      <c r="A284" s="11"/>
      <c r="B284" s="175" t="str">
        <f t="shared" si="88"/>
        <v/>
      </c>
      <c r="C284" s="176"/>
      <c r="D284" s="176"/>
      <c r="E284" s="176"/>
      <c r="F284" s="269"/>
      <c r="G284" s="270"/>
      <c r="H284" s="271"/>
      <c r="I284" s="271"/>
      <c r="J284" s="271"/>
      <c r="K284" s="271"/>
      <c r="L284" s="271"/>
      <c r="M284" s="271"/>
      <c r="N284" s="270"/>
      <c r="O284" s="270"/>
      <c r="P284" s="272" t="str">
        <f t="shared" si="94"/>
        <v/>
      </c>
      <c r="Q284" s="267"/>
      <c r="R284" s="267"/>
      <c r="S284" s="267"/>
      <c r="T284" s="267"/>
      <c r="U284" s="267"/>
      <c r="V284" s="267" t="str">
        <f t="shared" si="89"/>
        <v/>
      </c>
      <c r="W284" s="267"/>
      <c r="X284" s="267"/>
      <c r="Y284" s="267"/>
      <c r="Z284" s="267"/>
      <c r="AA284" s="267" t="str">
        <f t="shared" si="95"/>
        <v/>
      </c>
      <c r="AB284" s="267"/>
      <c r="AC284" s="267"/>
      <c r="AD284" s="267"/>
      <c r="AE284" s="267"/>
      <c r="AF284" s="267"/>
      <c r="AG284" s="269"/>
      <c r="AH284" s="270"/>
      <c r="AI284" s="270"/>
      <c r="AJ284" s="270"/>
      <c r="AK284" s="270"/>
      <c r="AL284" s="273"/>
      <c r="AM284" s="11"/>
      <c r="AN284" s="175" t="str">
        <f t="shared" si="96"/>
        <v/>
      </c>
      <c r="AO284" s="176"/>
      <c r="AP284" s="267" t="str">
        <f t="shared" si="90"/>
        <v/>
      </c>
      <c r="AQ284" s="267"/>
      <c r="AR284" s="267"/>
      <c r="AS284" s="267"/>
      <c r="AT284" s="267"/>
      <c r="AU284" s="267"/>
      <c r="AV284" s="265" t="str">
        <f t="shared" si="97"/>
        <v/>
      </c>
      <c r="AW284" s="266"/>
      <c r="AX284" s="267" t="str">
        <f t="shared" si="91"/>
        <v/>
      </c>
      <c r="AY284" s="267"/>
      <c r="AZ284" s="267"/>
      <c r="BA284" s="267"/>
      <c r="BB284" s="267"/>
      <c r="BC284" s="268"/>
      <c r="BD284" s="11"/>
      <c r="BF284" s="7" t="str">
        <f t="shared" si="92"/>
        <v/>
      </c>
      <c r="BJ284" s="45" t="str">
        <f t="shared" ca="1" si="93"/>
        <v>20/09/2021 08:00</v>
      </c>
      <c r="BK284" s="44" t="str">
        <f>IF($F284="", "", IFERROR(INDEX('Currency Market'!$BE$10:$BL$178, MATCH($BJ284, 'Currency Market'!$BB$10:$BB$178, 0), MATCH($F284, 'Currency Market'!$BE$9:$BL$9, 0)), ""))</f>
        <v/>
      </c>
      <c r="BL284" s="43" t="str">
        <f>IF($F284="", "", IFERROR(INDEX('Currency Market'!$BE$10:$BL$178, MATCH($BJ284, 'Currency Market'!$BB$10:$BB$178, 0), MATCH($N284, 'Currency Market'!$BE$9:$BL$9, 0)), ""))</f>
        <v/>
      </c>
      <c r="BN284" s="68" t="str">
        <f t="shared" si="98"/>
        <v/>
      </c>
      <c r="BO284" s="57" t="str">
        <f t="shared" si="101"/>
        <v/>
      </c>
      <c r="BP284" s="58" t="str">
        <f t="shared" si="101"/>
        <v/>
      </c>
      <c r="BQ284" s="58" t="str">
        <f t="shared" si="101"/>
        <v/>
      </c>
      <c r="BR284" s="58" t="str">
        <f t="shared" si="101"/>
        <v/>
      </c>
      <c r="BS284" s="58" t="str">
        <f t="shared" si="101"/>
        <v/>
      </c>
      <c r="BT284" s="58" t="str">
        <f t="shared" si="101"/>
        <v/>
      </c>
      <c r="BU284" s="58" t="str">
        <f t="shared" si="101"/>
        <v/>
      </c>
      <c r="BV284" s="59" t="str">
        <f t="shared" si="101"/>
        <v/>
      </c>
      <c r="BX284" s="7" t="str">
        <f ca="1">IFERROR(INDEX('Currency Market'!$BX$10:$BX$178, MATCH($BJ284, 'Currency Market'!$BB$10:$BB$178, 0)), "")</f>
        <v/>
      </c>
      <c r="BZ284" s="65" t="str">
        <f t="shared" si="99"/>
        <v/>
      </c>
    </row>
    <row r="285" spans="1:78" x14ac:dyDescent="0.55000000000000004">
      <c r="A285" s="11"/>
      <c r="B285" s="175" t="str">
        <f t="shared" si="88"/>
        <v/>
      </c>
      <c r="C285" s="176"/>
      <c r="D285" s="176"/>
      <c r="E285" s="176"/>
      <c r="F285" s="269"/>
      <c r="G285" s="270"/>
      <c r="H285" s="271"/>
      <c r="I285" s="271"/>
      <c r="J285" s="271"/>
      <c r="K285" s="271"/>
      <c r="L285" s="271"/>
      <c r="M285" s="271"/>
      <c r="N285" s="270"/>
      <c r="O285" s="270"/>
      <c r="P285" s="272" t="str">
        <f t="shared" si="94"/>
        <v/>
      </c>
      <c r="Q285" s="267"/>
      <c r="R285" s="267"/>
      <c r="S285" s="267"/>
      <c r="T285" s="267"/>
      <c r="U285" s="267"/>
      <c r="V285" s="267" t="str">
        <f t="shared" si="89"/>
        <v/>
      </c>
      <c r="W285" s="267"/>
      <c r="X285" s="267"/>
      <c r="Y285" s="267"/>
      <c r="Z285" s="267"/>
      <c r="AA285" s="267" t="str">
        <f t="shared" si="95"/>
        <v/>
      </c>
      <c r="AB285" s="267"/>
      <c r="AC285" s="267"/>
      <c r="AD285" s="267"/>
      <c r="AE285" s="267"/>
      <c r="AF285" s="267"/>
      <c r="AG285" s="269"/>
      <c r="AH285" s="270"/>
      <c r="AI285" s="270"/>
      <c r="AJ285" s="270"/>
      <c r="AK285" s="270"/>
      <c r="AL285" s="273"/>
      <c r="AM285" s="11"/>
      <c r="AN285" s="175" t="str">
        <f t="shared" si="96"/>
        <v/>
      </c>
      <c r="AO285" s="176"/>
      <c r="AP285" s="267" t="str">
        <f t="shared" si="90"/>
        <v/>
      </c>
      <c r="AQ285" s="267"/>
      <c r="AR285" s="267"/>
      <c r="AS285" s="267"/>
      <c r="AT285" s="267"/>
      <c r="AU285" s="267"/>
      <c r="AV285" s="265" t="str">
        <f t="shared" si="97"/>
        <v/>
      </c>
      <c r="AW285" s="266"/>
      <c r="AX285" s="267" t="str">
        <f t="shared" si="91"/>
        <v/>
      </c>
      <c r="AY285" s="267"/>
      <c r="AZ285" s="267"/>
      <c r="BA285" s="267"/>
      <c r="BB285" s="267"/>
      <c r="BC285" s="268"/>
      <c r="BD285" s="11"/>
      <c r="BF285" s="7" t="str">
        <f t="shared" si="92"/>
        <v/>
      </c>
      <c r="BJ285" s="45" t="str">
        <f t="shared" ca="1" si="93"/>
        <v>20/09/2021 08:00</v>
      </c>
      <c r="BK285" s="44" t="str">
        <f>IF($F285="", "", IFERROR(INDEX('Currency Market'!$BE$10:$BL$178, MATCH($BJ285, 'Currency Market'!$BB$10:$BB$178, 0), MATCH($F285, 'Currency Market'!$BE$9:$BL$9, 0)), ""))</f>
        <v/>
      </c>
      <c r="BL285" s="43" t="str">
        <f>IF($F285="", "", IFERROR(INDEX('Currency Market'!$BE$10:$BL$178, MATCH($BJ285, 'Currency Market'!$BB$10:$BB$178, 0), MATCH($N285, 'Currency Market'!$BE$9:$BL$9, 0)), ""))</f>
        <v/>
      </c>
      <c r="BN285" s="68" t="str">
        <f t="shared" si="98"/>
        <v/>
      </c>
      <c r="BO285" s="57" t="str">
        <f t="shared" si="101"/>
        <v/>
      </c>
      <c r="BP285" s="58" t="str">
        <f t="shared" si="101"/>
        <v/>
      </c>
      <c r="BQ285" s="58" t="str">
        <f t="shared" si="101"/>
        <v/>
      </c>
      <c r="BR285" s="58" t="str">
        <f t="shared" si="101"/>
        <v/>
      </c>
      <c r="BS285" s="58" t="str">
        <f t="shared" si="101"/>
        <v/>
      </c>
      <c r="BT285" s="58" t="str">
        <f t="shared" si="101"/>
        <v/>
      </c>
      <c r="BU285" s="58" t="str">
        <f t="shared" si="101"/>
        <v/>
      </c>
      <c r="BV285" s="59" t="str">
        <f t="shared" si="101"/>
        <v/>
      </c>
      <c r="BX285" s="7" t="str">
        <f ca="1">IFERROR(INDEX('Currency Market'!$BX$10:$BX$178, MATCH($BJ285, 'Currency Market'!$BB$10:$BB$178, 0)), "")</f>
        <v/>
      </c>
      <c r="BZ285" s="65" t="str">
        <f t="shared" si="99"/>
        <v/>
      </c>
    </row>
    <row r="286" spans="1:78" x14ac:dyDescent="0.55000000000000004">
      <c r="A286" s="11"/>
      <c r="B286" s="175" t="str">
        <f t="shared" si="88"/>
        <v/>
      </c>
      <c r="C286" s="176"/>
      <c r="D286" s="176"/>
      <c r="E286" s="176"/>
      <c r="F286" s="269"/>
      <c r="G286" s="270"/>
      <c r="H286" s="271"/>
      <c r="I286" s="271"/>
      <c r="J286" s="271"/>
      <c r="K286" s="271"/>
      <c r="L286" s="271"/>
      <c r="M286" s="271"/>
      <c r="N286" s="270"/>
      <c r="O286" s="270"/>
      <c r="P286" s="272" t="str">
        <f t="shared" si="94"/>
        <v/>
      </c>
      <c r="Q286" s="267"/>
      <c r="R286" s="267"/>
      <c r="S286" s="267"/>
      <c r="T286" s="267"/>
      <c r="U286" s="267"/>
      <c r="V286" s="267" t="str">
        <f t="shared" si="89"/>
        <v/>
      </c>
      <c r="W286" s="267"/>
      <c r="X286" s="267"/>
      <c r="Y286" s="267"/>
      <c r="Z286" s="267"/>
      <c r="AA286" s="267" t="str">
        <f t="shared" si="95"/>
        <v/>
      </c>
      <c r="AB286" s="267"/>
      <c r="AC286" s="267"/>
      <c r="AD286" s="267"/>
      <c r="AE286" s="267"/>
      <c r="AF286" s="267"/>
      <c r="AG286" s="269"/>
      <c r="AH286" s="270"/>
      <c r="AI286" s="270"/>
      <c r="AJ286" s="270"/>
      <c r="AK286" s="270"/>
      <c r="AL286" s="273"/>
      <c r="AM286" s="11"/>
      <c r="AN286" s="175" t="str">
        <f t="shared" si="96"/>
        <v/>
      </c>
      <c r="AO286" s="176"/>
      <c r="AP286" s="267" t="str">
        <f t="shared" si="90"/>
        <v/>
      </c>
      <c r="AQ286" s="267"/>
      <c r="AR286" s="267"/>
      <c r="AS286" s="267"/>
      <c r="AT286" s="267"/>
      <c r="AU286" s="267"/>
      <c r="AV286" s="265" t="str">
        <f t="shared" si="97"/>
        <v/>
      </c>
      <c r="AW286" s="266"/>
      <c r="AX286" s="267" t="str">
        <f t="shared" si="91"/>
        <v/>
      </c>
      <c r="AY286" s="267"/>
      <c r="AZ286" s="267"/>
      <c r="BA286" s="267"/>
      <c r="BB286" s="267"/>
      <c r="BC286" s="268"/>
      <c r="BD286" s="11"/>
      <c r="BF286" s="7" t="str">
        <f t="shared" si="92"/>
        <v/>
      </c>
      <c r="BJ286" s="45" t="str">
        <f t="shared" ca="1" si="93"/>
        <v>20/09/2021 08:00</v>
      </c>
      <c r="BK286" s="44" t="str">
        <f>IF($F286="", "", IFERROR(INDEX('Currency Market'!$BE$10:$BL$178, MATCH($BJ286, 'Currency Market'!$BB$10:$BB$178, 0), MATCH($F286, 'Currency Market'!$BE$9:$BL$9, 0)), ""))</f>
        <v/>
      </c>
      <c r="BL286" s="43" t="str">
        <f>IF($F286="", "", IFERROR(INDEX('Currency Market'!$BE$10:$BL$178, MATCH($BJ286, 'Currency Market'!$BB$10:$BB$178, 0), MATCH($N286, 'Currency Market'!$BE$9:$BL$9, 0)), ""))</f>
        <v/>
      </c>
      <c r="BN286" s="68" t="str">
        <f t="shared" si="98"/>
        <v/>
      </c>
      <c r="BO286" s="57" t="str">
        <f t="shared" si="101"/>
        <v/>
      </c>
      <c r="BP286" s="58" t="str">
        <f t="shared" si="101"/>
        <v/>
      </c>
      <c r="BQ286" s="58" t="str">
        <f t="shared" si="101"/>
        <v/>
      </c>
      <c r="BR286" s="58" t="str">
        <f t="shared" si="101"/>
        <v/>
      </c>
      <c r="BS286" s="58" t="str">
        <f t="shared" si="101"/>
        <v/>
      </c>
      <c r="BT286" s="58" t="str">
        <f t="shared" si="101"/>
        <v/>
      </c>
      <c r="BU286" s="58" t="str">
        <f t="shared" si="101"/>
        <v/>
      </c>
      <c r="BV286" s="59" t="str">
        <f t="shared" si="101"/>
        <v/>
      </c>
      <c r="BX286" s="7" t="str">
        <f ca="1">IFERROR(INDEX('Currency Market'!$BX$10:$BX$178, MATCH($BJ286, 'Currency Market'!$BB$10:$BB$178, 0)), "")</f>
        <v/>
      </c>
      <c r="BZ286" s="65" t="str">
        <f t="shared" si="99"/>
        <v/>
      </c>
    </row>
    <row r="287" spans="1:78" x14ac:dyDescent="0.55000000000000004">
      <c r="A287" s="11"/>
      <c r="B287" s="175" t="str">
        <f t="shared" si="88"/>
        <v/>
      </c>
      <c r="C287" s="176"/>
      <c r="D287" s="176"/>
      <c r="E287" s="176"/>
      <c r="F287" s="269"/>
      <c r="G287" s="270"/>
      <c r="H287" s="271"/>
      <c r="I287" s="271"/>
      <c r="J287" s="271"/>
      <c r="K287" s="271"/>
      <c r="L287" s="271"/>
      <c r="M287" s="271"/>
      <c r="N287" s="270"/>
      <c r="O287" s="270"/>
      <c r="P287" s="272" t="str">
        <f t="shared" si="94"/>
        <v/>
      </c>
      <c r="Q287" s="267"/>
      <c r="R287" s="267"/>
      <c r="S287" s="267"/>
      <c r="T287" s="267"/>
      <c r="U287" s="267"/>
      <c r="V287" s="267" t="str">
        <f t="shared" si="89"/>
        <v/>
      </c>
      <c r="W287" s="267"/>
      <c r="X287" s="267"/>
      <c r="Y287" s="267"/>
      <c r="Z287" s="267"/>
      <c r="AA287" s="267" t="str">
        <f t="shared" si="95"/>
        <v/>
      </c>
      <c r="AB287" s="267"/>
      <c r="AC287" s="267"/>
      <c r="AD287" s="267"/>
      <c r="AE287" s="267"/>
      <c r="AF287" s="267"/>
      <c r="AG287" s="269"/>
      <c r="AH287" s="270"/>
      <c r="AI287" s="270"/>
      <c r="AJ287" s="270"/>
      <c r="AK287" s="270"/>
      <c r="AL287" s="273"/>
      <c r="AM287" s="11"/>
      <c r="AN287" s="175" t="str">
        <f t="shared" si="96"/>
        <v/>
      </c>
      <c r="AO287" s="176"/>
      <c r="AP287" s="267" t="str">
        <f t="shared" si="90"/>
        <v/>
      </c>
      <c r="AQ287" s="267"/>
      <c r="AR287" s="267"/>
      <c r="AS287" s="267"/>
      <c r="AT287" s="267"/>
      <c r="AU287" s="267"/>
      <c r="AV287" s="265" t="str">
        <f t="shared" si="97"/>
        <v/>
      </c>
      <c r="AW287" s="266"/>
      <c r="AX287" s="267" t="str">
        <f t="shared" si="91"/>
        <v/>
      </c>
      <c r="AY287" s="267"/>
      <c r="AZ287" s="267"/>
      <c r="BA287" s="267"/>
      <c r="BB287" s="267"/>
      <c r="BC287" s="268"/>
      <c r="BD287" s="11"/>
      <c r="BF287" s="7" t="str">
        <f t="shared" si="92"/>
        <v/>
      </c>
      <c r="BJ287" s="45" t="str">
        <f t="shared" ca="1" si="93"/>
        <v>20/09/2021 08:00</v>
      </c>
      <c r="BK287" s="44" t="str">
        <f>IF($F287="", "", IFERROR(INDEX('Currency Market'!$BE$10:$BL$178, MATCH($BJ287, 'Currency Market'!$BB$10:$BB$178, 0), MATCH($F287, 'Currency Market'!$BE$9:$BL$9, 0)), ""))</f>
        <v/>
      </c>
      <c r="BL287" s="43" t="str">
        <f>IF($F287="", "", IFERROR(INDEX('Currency Market'!$BE$10:$BL$178, MATCH($BJ287, 'Currency Market'!$BB$10:$BB$178, 0), MATCH($N287, 'Currency Market'!$BE$9:$BL$9, 0)), ""))</f>
        <v/>
      </c>
      <c r="BN287" s="68" t="str">
        <f t="shared" si="98"/>
        <v/>
      </c>
      <c r="BO287" s="57" t="str">
        <f t="shared" si="101"/>
        <v/>
      </c>
      <c r="BP287" s="58" t="str">
        <f t="shared" si="101"/>
        <v/>
      </c>
      <c r="BQ287" s="58" t="str">
        <f t="shared" si="101"/>
        <v/>
      </c>
      <c r="BR287" s="58" t="str">
        <f t="shared" si="101"/>
        <v/>
      </c>
      <c r="BS287" s="58" t="str">
        <f t="shared" si="101"/>
        <v/>
      </c>
      <c r="BT287" s="58" t="str">
        <f t="shared" si="101"/>
        <v/>
      </c>
      <c r="BU287" s="58" t="str">
        <f t="shared" si="101"/>
        <v/>
      </c>
      <c r="BV287" s="59" t="str">
        <f t="shared" si="101"/>
        <v/>
      </c>
      <c r="BX287" s="7" t="str">
        <f ca="1">IFERROR(INDEX('Currency Market'!$BX$10:$BX$178, MATCH($BJ287, 'Currency Market'!$BB$10:$BB$178, 0)), "")</f>
        <v/>
      </c>
      <c r="BZ287" s="65" t="str">
        <f t="shared" si="99"/>
        <v/>
      </c>
    </row>
    <row r="288" spans="1:78" x14ac:dyDescent="0.55000000000000004">
      <c r="A288" s="11"/>
      <c r="B288" s="175" t="str">
        <f t="shared" si="88"/>
        <v/>
      </c>
      <c r="C288" s="176"/>
      <c r="D288" s="176"/>
      <c r="E288" s="176"/>
      <c r="F288" s="269"/>
      <c r="G288" s="270"/>
      <c r="H288" s="271"/>
      <c r="I288" s="271"/>
      <c r="J288" s="271"/>
      <c r="K288" s="271"/>
      <c r="L288" s="271"/>
      <c r="M288" s="271"/>
      <c r="N288" s="270"/>
      <c r="O288" s="270"/>
      <c r="P288" s="272" t="str">
        <f t="shared" si="94"/>
        <v/>
      </c>
      <c r="Q288" s="267"/>
      <c r="R288" s="267"/>
      <c r="S288" s="267"/>
      <c r="T288" s="267"/>
      <c r="U288" s="267"/>
      <c r="V288" s="267" t="str">
        <f t="shared" si="89"/>
        <v/>
      </c>
      <c r="W288" s="267"/>
      <c r="X288" s="267"/>
      <c r="Y288" s="267"/>
      <c r="Z288" s="267"/>
      <c r="AA288" s="267" t="str">
        <f t="shared" si="95"/>
        <v/>
      </c>
      <c r="AB288" s="267"/>
      <c r="AC288" s="267"/>
      <c r="AD288" s="267"/>
      <c r="AE288" s="267"/>
      <c r="AF288" s="267"/>
      <c r="AG288" s="269"/>
      <c r="AH288" s="270"/>
      <c r="AI288" s="270"/>
      <c r="AJ288" s="270"/>
      <c r="AK288" s="270"/>
      <c r="AL288" s="273"/>
      <c r="AM288" s="11"/>
      <c r="AN288" s="175" t="str">
        <f t="shared" si="96"/>
        <v/>
      </c>
      <c r="AO288" s="176"/>
      <c r="AP288" s="267" t="str">
        <f t="shared" si="90"/>
        <v/>
      </c>
      <c r="AQ288" s="267"/>
      <c r="AR288" s="267"/>
      <c r="AS288" s="267"/>
      <c r="AT288" s="267"/>
      <c r="AU288" s="267"/>
      <c r="AV288" s="265" t="str">
        <f t="shared" si="97"/>
        <v/>
      </c>
      <c r="AW288" s="266"/>
      <c r="AX288" s="267" t="str">
        <f t="shared" si="91"/>
        <v/>
      </c>
      <c r="AY288" s="267"/>
      <c r="AZ288" s="267"/>
      <c r="BA288" s="267"/>
      <c r="BB288" s="267"/>
      <c r="BC288" s="268"/>
      <c r="BD288" s="11"/>
      <c r="BF288" s="7" t="str">
        <f t="shared" si="92"/>
        <v/>
      </c>
      <c r="BJ288" s="45" t="str">
        <f t="shared" ca="1" si="93"/>
        <v>20/09/2021 08:00</v>
      </c>
      <c r="BK288" s="44" t="str">
        <f>IF($F288="", "", IFERROR(INDEX('Currency Market'!$BE$10:$BL$178, MATCH($BJ288, 'Currency Market'!$BB$10:$BB$178, 0), MATCH($F288, 'Currency Market'!$BE$9:$BL$9, 0)), ""))</f>
        <v/>
      </c>
      <c r="BL288" s="43" t="str">
        <f>IF($F288="", "", IFERROR(INDEX('Currency Market'!$BE$10:$BL$178, MATCH($BJ288, 'Currency Market'!$BB$10:$BB$178, 0), MATCH($N288, 'Currency Market'!$BE$9:$BL$9, 0)), ""))</f>
        <v/>
      </c>
      <c r="BN288" s="68" t="str">
        <f t="shared" si="98"/>
        <v/>
      </c>
      <c r="BO288" s="57" t="str">
        <f t="shared" si="101"/>
        <v/>
      </c>
      <c r="BP288" s="58" t="str">
        <f t="shared" si="101"/>
        <v/>
      </c>
      <c r="BQ288" s="58" t="str">
        <f t="shared" si="101"/>
        <v/>
      </c>
      <c r="BR288" s="58" t="str">
        <f t="shared" si="101"/>
        <v/>
      </c>
      <c r="BS288" s="58" t="str">
        <f t="shared" si="101"/>
        <v/>
      </c>
      <c r="BT288" s="58" t="str">
        <f t="shared" si="101"/>
        <v/>
      </c>
      <c r="BU288" s="58" t="str">
        <f t="shared" si="101"/>
        <v/>
      </c>
      <c r="BV288" s="59" t="str">
        <f t="shared" si="101"/>
        <v/>
      </c>
      <c r="BX288" s="7" t="str">
        <f ca="1">IFERROR(INDEX('Currency Market'!$BX$10:$BX$178, MATCH($BJ288, 'Currency Market'!$BB$10:$BB$178, 0)), "")</f>
        <v/>
      </c>
      <c r="BZ288" s="65" t="str">
        <f t="shared" si="99"/>
        <v/>
      </c>
    </row>
    <row r="289" spans="1:78" x14ac:dyDescent="0.55000000000000004">
      <c r="A289" s="11"/>
      <c r="B289" s="175" t="str">
        <f t="shared" si="88"/>
        <v/>
      </c>
      <c r="C289" s="176"/>
      <c r="D289" s="176"/>
      <c r="E289" s="176"/>
      <c r="F289" s="269"/>
      <c r="G289" s="270"/>
      <c r="H289" s="271"/>
      <c r="I289" s="271"/>
      <c r="J289" s="271"/>
      <c r="K289" s="271"/>
      <c r="L289" s="271"/>
      <c r="M289" s="271"/>
      <c r="N289" s="270"/>
      <c r="O289" s="270"/>
      <c r="P289" s="272" t="str">
        <f t="shared" si="94"/>
        <v/>
      </c>
      <c r="Q289" s="267"/>
      <c r="R289" s="267"/>
      <c r="S289" s="267"/>
      <c r="T289" s="267"/>
      <c r="U289" s="267"/>
      <c r="V289" s="267" t="str">
        <f t="shared" si="89"/>
        <v/>
      </c>
      <c r="W289" s="267"/>
      <c r="X289" s="267"/>
      <c r="Y289" s="267"/>
      <c r="Z289" s="267"/>
      <c r="AA289" s="267" t="str">
        <f t="shared" si="95"/>
        <v/>
      </c>
      <c r="AB289" s="267"/>
      <c r="AC289" s="267"/>
      <c r="AD289" s="267"/>
      <c r="AE289" s="267"/>
      <c r="AF289" s="267"/>
      <c r="AG289" s="269"/>
      <c r="AH289" s="270"/>
      <c r="AI289" s="270"/>
      <c r="AJ289" s="270"/>
      <c r="AK289" s="270"/>
      <c r="AL289" s="273"/>
      <c r="AM289" s="11"/>
      <c r="AN289" s="175" t="str">
        <f t="shared" si="96"/>
        <v/>
      </c>
      <c r="AO289" s="176"/>
      <c r="AP289" s="267" t="str">
        <f t="shared" si="90"/>
        <v/>
      </c>
      <c r="AQ289" s="267"/>
      <c r="AR289" s="267"/>
      <c r="AS289" s="267"/>
      <c r="AT289" s="267"/>
      <c r="AU289" s="267"/>
      <c r="AV289" s="265" t="str">
        <f t="shared" si="97"/>
        <v/>
      </c>
      <c r="AW289" s="266"/>
      <c r="AX289" s="267" t="str">
        <f t="shared" si="91"/>
        <v/>
      </c>
      <c r="AY289" s="267"/>
      <c r="AZ289" s="267"/>
      <c r="BA289" s="267"/>
      <c r="BB289" s="267"/>
      <c r="BC289" s="268"/>
      <c r="BD289" s="11"/>
      <c r="BF289" s="7" t="str">
        <f t="shared" si="92"/>
        <v/>
      </c>
      <c r="BJ289" s="45" t="str">
        <f t="shared" ca="1" si="93"/>
        <v>20/09/2021 08:00</v>
      </c>
      <c r="BK289" s="44" t="str">
        <f>IF($F289="", "", IFERROR(INDEX('Currency Market'!$BE$10:$BL$178, MATCH($BJ289, 'Currency Market'!$BB$10:$BB$178, 0), MATCH($F289, 'Currency Market'!$BE$9:$BL$9, 0)), ""))</f>
        <v/>
      </c>
      <c r="BL289" s="43" t="str">
        <f>IF($F289="", "", IFERROR(INDEX('Currency Market'!$BE$10:$BL$178, MATCH($BJ289, 'Currency Market'!$BB$10:$BB$178, 0), MATCH($N289, 'Currency Market'!$BE$9:$BL$9, 0)), ""))</f>
        <v/>
      </c>
      <c r="BN289" s="68" t="str">
        <f t="shared" si="98"/>
        <v/>
      </c>
      <c r="BO289" s="57" t="str">
        <f t="shared" si="101"/>
        <v/>
      </c>
      <c r="BP289" s="58" t="str">
        <f t="shared" si="101"/>
        <v/>
      </c>
      <c r="BQ289" s="58" t="str">
        <f t="shared" si="101"/>
        <v/>
      </c>
      <c r="BR289" s="58" t="str">
        <f t="shared" si="101"/>
        <v/>
      </c>
      <c r="BS289" s="58" t="str">
        <f t="shared" si="101"/>
        <v/>
      </c>
      <c r="BT289" s="58" t="str">
        <f t="shared" si="101"/>
        <v/>
      </c>
      <c r="BU289" s="58" t="str">
        <f t="shared" si="101"/>
        <v/>
      </c>
      <c r="BV289" s="59" t="str">
        <f t="shared" si="101"/>
        <v/>
      </c>
      <c r="BX289" s="7" t="str">
        <f ca="1">IFERROR(INDEX('Currency Market'!$BX$10:$BX$178, MATCH($BJ289, 'Currency Market'!$BB$10:$BB$178, 0)), "")</f>
        <v/>
      </c>
      <c r="BZ289" s="65" t="str">
        <f t="shared" si="99"/>
        <v/>
      </c>
    </row>
    <row r="290" spans="1:78" x14ac:dyDescent="0.55000000000000004">
      <c r="A290" s="11"/>
      <c r="B290" s="175" t="str">
        <f t="shared" si="88"/>
        <v/>
      </c>
      <c r="C290" s="176"/>
      <c r="D290" s="176"/>
      <c r="E290" s="176"/>
      <c r="F290" s="269"/>
      <c r="G290" s="270"/>
      <c r="H290" s="271"/>
      <c r="I290" s="271"/>
      <c r="J290" s="271"/>
      <c r="K290" s="271"/>
      <c r="L290" s="271"/>
      <c r="M290" s="271"/>
      <c r="N290" s="270"/>
      <c r="O290" s="270"/>
      <c r="P290" s="272" t="str">
        <f t="shared" si="94"/>
        <v/>
      </c>
      <c r="Q290" s="267"/>
      <c r="R290" s="267"/>
      <c r="S290" s="267"/>
      <c r="T290" s="267"/>
      <c r="U290" s="267"/>
      <c r="V290" s="267" t="str">
        <f t="shared" si="89"/>
        <v/>
      </c>
      <c r="W290" s="267"/>
      <c r="X290" s="267"/>
      <c r="Y290" s="267"/>
      <c r="Z290" s="267"/>
      <c r="AA290" s="267" t="str">
        <f t="shared" si="95"/>
        <v/>
      </c>
      <c r="AB290" s="267"/>
      <c r="AC290" s="267"/>
      <c r="AD290" s="267"/>
      <c r="AE290" s="267"/>
      <c r="AF290" s="267"/>
      <c r="AG290" s="269"/>
      <c r="AH290" s="270"/>
      <c r="AI290" s="270"/>
      <c r="AJ290" s="270"/>
      <c r="AK290" s="270"/>
      <c r="AL290" s="273"/>
      <c r="AM290" s="11"/>
      <c r="AN290" s="175" t="str">
        <f t="shared" si="96"/>
        <v/>
      </c>
      <c r="AO290" s="176"/>
      <c r="AP290" s="267" t="str">
        <f t="shared" si="90"/>
        <v/>
      </c>
      <c r="AQ290" s="267"/>
      <c r="AR290" s="267"/>
      <c r="AS290" s="267"/>
      <c r="AT290" s="267"/>
      <c r="AU290" s="267"/>
      <c r="AV290" s="265" t="str">
        <f t="shared" si="97"/>
        <v/>
      </c>
      <c r="AW290" s="266"/>
      <c r="AX290" s="267" t="str">
        <f t="shared" si="91"/>
        <v/>
      </c>
      <c r="AY290" s="267"/>
      <c r="AZ290" s="267"/>
      <c r="BA290" s="267"/>
      <c r="BB290" s="267"/>
      <c r="BC290" s="268"/>
      <c r="BD290" s="11"/>
      <c r="BF290" s="7" t="str">
        <f t="shared" si="92"/>
        <v/>
      </c>
      <c r="BJ290" s="45" t="str">
        <f t="shared" ca="1" si="93"/>
        <v>20/09/2021 08:00</v>
      </c>
      <c r="BK290" s="44" t="str">
        <f>IF($F290="", "", IFERROR(INDEX('Currency Market'!$BE$10:$BL$178, MATCH($BJ290, 'Currency Market'!$BB$10:$BB$178, 0), MATCH($F290, 'Currency Market'!$BE$9:$BL$9, 0)), ""))</f>
        <v/>
      </c>
      <c r="BL290" s="43" t="str">
        <f>IF($F290="", "", IFERROR(INDEX('Currency Market'!$BE$10:$BL$178, MATCH($BJ290, 'Currency Market'!$BB$10:$BB$178, 0), MATCH($N290, 'Currency Market'!$BE$9:$BL$9, 0)), ""))</f>
        <v/>
      </c>
      <c r="BN290" s="68" t="str">
        <f t="shared" si="98"/>
        <v/>
      </c>
      <c r="BO290" s="57" t="str">
        <f t="shared" si="101"/>
        <v/>
      </c>
      <c r="BP290" s="58" t="str">
        <f t="shared" si="101"/>
        <v/>
      </c>
      <c r="BQ290" s="58" t="str">
        <f t="shared" si="101"/>
        <v/>
      </c>
      <c r="BR290" s="58" t="str">
        <f t="shared" si="101"/>
        <v/>
      </c>
      <c r="BS290" s="58" t="str">
        <f t="shared" si="101"/>
        <v/>
      </c>
      <c r="BT290" s="58" t="str">
        <f t="shared" si="101"/>
        <v/>
      </c>
      <c r="BU290" s="58" t="str">
        <f t="shared" si="101"/>
        <v/>
      </c>
      <c r="BV290" s="59" t="str">
        <f t="shared" si="101"/>
        <v/>
      </c>
      <c r="BX290" s="7" t="str">
        <f ca="1">IFERROR(INDEX('Currency Market'!$BX$10:$BX$178, MATCH($BJ290, 'Currency Market'!$BB$10:$BB$178, 0)), "")</f>
        <v/>
      </c>
      <c r="BZ290" s="65" t="str">
        <f t="shared" si="99"/>
        <v/>
      </c>
    </row>
    <row r="291" spans="1:78" x14ac:dyDescent="0.55000000000000004">
      <c r="A291" s="11"/>
      <c r="B291" s="175" t="str">
        <f t="shared" si="88"/>
        <v/>
      </c>
      <c r="C291" s="176"/>
      <c r="D291" s="176"/>
      <c r="E291" s="176"/>
      <c r="F291" s="269"/>
      <c r="G291" s="270"/>
      <c r="H291" s="271"/>
      <c r="I291" s="271"/>
      <c r="J291" s="271"/>
      <c r="K291" s="271"/>
      <c r="L291" s="271"/>
      <c r="M291" s="271"/>
      <c r="N291" s="270"/>
      <c r="O291" s="270"/>
      <c r="P291" s="272" t="str">
        <f t="shared" si="94"/>
        <v/>
      </c>
      <c r="Q291" s="267"/>
      <c r="R291" s="267"/>
      <c r="S291" s="267"/>
      <c r="T291" s="267"/>
      <c r="U291" s="267"/>
      <c r="V291" s="267" t="str">
        <f t="shared" si="89"/>
        <v/>
      </c>
      <c r="W291" s="267"/>
      <c r="X291" s="267"/>
      <c r="Y291" s="267"/>
      <c r="Z291" s="267"/>
      <c r="AA291" s="267" t="str">
        <f t="shared" si="95"/>
        <v/>
      </c>
      <c r="AB291" s="267"/>
      <c r="AC291" s="267"/>
      <c r="AD291" s="267"/>
      <c r="AE291" s="267"/>
      <c r="AF291" s="267"/>
      <c r="AG291" s="269"/>
      <c r="AH291" s="270"/>
      <c r="AI291" s="270"/>
      <c r="AJ291" s="270"/>
      <c r="AK291" s="270"/>
      <c r="AL291" s="273"/>
      <c r="AM291" s="11"/>
      <c r="AN291" s="175" t="str">
        <f t="shared" si="96"/>
        <v/>
      </c>
      <c r="AO291" s="176"/>
      <c r="AP291" s="267" t="str">
        <f t="shared" si="90"/>
        <v/>
      </c>
      <c r="AQ291" s="267"/>
      <c r="AR291" s="267"/>
      <c r="AS291" s="267"/>
      <c r="AT291" s="267"/>
      <c r="AU291" s="267"/>
      <c r="AV291" s="265" t="str">
        <f t="shared" si="97"/>
        <v/>
      </c>
      <c r="AW291" s="266"/>
      <c r="AX291" s="267" t="str">
        <f t="shared" si="91"/>
        <v/>
      </c>
      <c r="AY291" s="267"/>
      <c r="AZ291" s="267"/>
      <c r="BA291" s="267"/>
      <c r="BB291" s="267"/>
      <c r="BC291" s="268"/>
      <c r="BD291" s="11"/>
      <c r="BF291" s="7" t="str">
        <f t="shared" si="92"/>
        <v/>
      </c>
      <c r="BJ291" s="45" t="str">
        <f t="shared" ca="1" si="93"/>
        <v>20/09/2021 08:00</v>
      </c>
      <c r="BK291" s="44" t="str">
        <f>IF($F291="", "", IFERROR(INDEX('Currency Market'!$BE$10:$BL$178, MATCH($BJ291, 'Currency Market'!$BB$10:$BB$178, 0), MATCH($F291, 'Currency Market'!$BE$9:$BL$9, 0)), ""))</f>
        <v/>
      </c>
      <c r="BL291" s="43" t="str">
        <f>IF($F291="", "", IFERROR(INDEX('Currency Market'!$BE$10:$BL$178, MATCH($BJ291, 'Currency Market'!$BB$10:$BB$178, 0), MATCH($N291, 'Currency Market'!$BE$9:$BL$9, 0)), ""))</f>
        <v/>
      </c>
      <c r="BN291" s="68" t="str">
        <f t="shared" si="98"/>
        <v/>
      </c>
      <c r="BO291" s="57" t="str">
        <f t="shared" si="101"/>
        <v/>
      </c>
      <c r="BP291" s="58" t="str">
        <f t="shared" si="101"/>
        <v/>
      </c>
      <c r="BQ291" s="58" t="str">
        <f t="shared" si="101"/>
        <v/>
      </c>
      <c r="BR291" s="58" t="str">
        <f t="shared" si="101"/>
        <v/>
      </c>
      <c r="BS291" s="58" t="str">
        <f t="shared" si="101"/>
        <v/>
      </c>
      <c r="BT291" s="58" t="str">
        <f t="shared" si="101"/>
        <v/>
      </c>
      <c r="BU291" s="58" t="str">
        <f t="shared" si="101"/>
        <v/>
      </c>
      <c r="BV291" s="59" t="str">
        <f t="shared" si="101"/>
        <v/>
      </c>
      <c r="BX291" s="7" t="str">
        <f ca="1">IFERROR(INDEX('Currency Market'!$BX$10:$BX$178, MATCH($BJ291, 'Currency Market'!$BB$10:$BB$178, 0)), "")</f>
        <v/>
      </c>
      <c r="BZ291" s="65" t="str">
        <f t="shared" si="99"/>
        <v/>
      </c>
    </row>
    <row r="292" spans="1:78" x14ac:dyDescent="0.55000000000000004">
      <c r="A292" s="11"/>
      <c r="B292" s="175" t="str">
        <f t="shared" si="88"/>
        <v/>
      </c>
      <c r="C292" s="176"/>
      <c r="D292" s="176"/>
      <c r="E292" s="176"/>
      <c r="F292" s="269"/>
      <c r="G292" s="270"/>
      <c r="H292" s="271"/>
      <c r="I292" s="271"/>
      <c r="J292" s="271"/>
      <c r="K292" s="271"/>
      <c r="L292" s="271"/>
      <c r="M292" s="271"/>
      <c r="N292" s="270"/>
      <c r="O292" s="270"/>
      <c r="P292" s="272" t="str">
        <f t="shared" si="94"/>
        <v/>
      </c>
      <c r="Q292" s="267"/>
      <c r="R292" s="267"/>
      <c r="S292" s="267"/>
      <c r="T292" s="267"/>
      <c r="U292" s="267"/>
      <c r="V292" s="267" t="str">
        <f t="shared" si="89"/>
        <v/>
      </c>
      <c r="W292" s="267"/>
      <c r="X292" s="267"/>
      <c r="Y292" s="267"/>
      <c r="Z292" s="267"/>
      <c r="AA292" s="267" t="str">
        <f t="shared" si="95"/>
        <v/>
      </c>
      <c r="AB292" s="267"/>
      <c r="AC292" s="267"/>
      <c r="AD292" s="267"/>
      <c r="AE292" s="267"/>
      <c r="AF292" s="267"/>
      <c r="AG292" s="269"/>
      <c r="AH292" s="270"/>
      <c r="AI292" s="270"/>
      <c r="AJ292" s="270"/>
      <c r="AK292" s="270"/>
      <c r="AL292" s="273"/>
      <c r="AM292" s="11"/>
      <c r="AN292" s="175" t="str">
        <f t="shared" si="96"/>
        <v/>
      </c>
      <c r="AO292" s="176"/>
      <c r="AP292" s="267" t="str">
        <f t="shared" si="90"/>
        <v/>
      </c>
      <c r="AQ292" s="267"/>
      <c r="AR292" s="267"/>
      <c r="AS292" s="267"/>
      <c r="AT292" s="267"/>
      <c r="AU292" s="267"/>
      <c r="AV292" s="265" t="str">
        <f t="shared" si="97"/>
        <v/>
      </c>
      <c r="AW292" s="266"/>
      <c r="AX292" s="267" t="str">
        <f t="shared" si="91"/>
        <v/>
      </c>
      <c r="AY292" s="267"/>
      <c r="AZ292" s="267"/>
      <c r="BA292" s="267"/>
      <c r="BB292" s="267"/>
      <c r="BC292" s="268"/>
      <c r="BD292" s="11"/>
      <c r="BF292" s="7" t="str">
        <f t="shared" si="92"/>
        <v/>
      </c>
      <c r="BJ292" s="45" t="str">
        <f t="shared" ca="1" si="93"/>
        <v>20/09/2021 08:00</v>
      </c>
      <c r="BK292" s="44" t="str">
        <f>IF($F292="", "", IFERROR(INDEX('Currency Market'!$BE$10:$BL$178, MATCH($BJ292, 'Currency Market'!$BB$10:$BB$178, 0), MATCH($F292, 'Currency Market'!$BE$9:$BL$9, 0)), ""))</f>
        <v/>
      </c>
      <c r="BL292" s="43" t="str">
        <f>IF($F292="", "", IFERROR(INDEX('Currency Market'!$BE$10:$BL$178, MATCH($BJ292, 'Currency Market'!$BB$10:$BB$178, 0), MATCH($N292, 'Currency Market'!$BE$9:$BL$9, 0)), ""))</f>
        <v/>
      </c>
      <c r="BN292" s="68" t="str">
        <f t="shared" si="98"/>
        <v/>
      </c>
      <c r="BO292" s="57" t="str">
        <f t="shared" si="101"/>
        <v/>
      </c>
      <c r="BP292" s="58" t="str">
        <f t="shared" si="101"/>
        <v/>
      </c>
      <c r="BQ292" s="58" t="str">
        <f t="shared" si="101"/>
        <v/>
      </c>
      <c r="BR292" s="58" t="str">
        <f t="shared" si="101"/>
        <v/>
      </c>
      <c r="BS292" s="58" t="str">
        <f t="shared" si="101"/>
        <v/>
      </c>
      <c r="BT292" s="58" t="str">
        <f t="shared" si="101"/>
        <v/>
      </c>
      <c r="BU292" s="58" t="str">
        <f t="shared" si="101"/>
        <v/>
      </c>
      <c r="BV292" s="59" t="str">
        <f t="shared" si="101"/>
        <v/>
      </c>
      <c r="BX292" s="7" t="str">
        <f ca="1">IFERROR(INDEX('Currency Market'!$BX$10:$BX$178, MATCH($BJ292, 'Currency Market'!$BB$10:$BB$178, 0)), "")</f>
        <v/>
      </c>
      <c r="BZ292" s="65" t="str">
        <f t="shared" si="99"/>
        <v/>
      </c>
    </row>
    <row r="293" spans="1:78" x14ac:dyDescent="0.55000000000000004">
      <c r="A293" s="11"/>
      <c r="B293" s="175" t="str">
        <f t="shared" si="88"/>
        <v/>
      </c>
      <c r="C293" s="176"/>
      <c r="D293" s="176"/>
      <c r="E293" s="176"/>
      <c r="F293" s="269"/>
      <c r="G293" s="270"/>
      <c r="H293" s="271"/>
      <c r="I293" s="271"/>
      <c r="J293" s="271"/>
      <c r="K293" s="271"/>
      <c r="L293" s="271"/>
      <c r="M293" s="271"/>
      <c r="N293" s="270"/>
      <c r="O293" s="270"/>
      <c r="P293" s="272" t="str">
        <f t="shared" si="94"/>
        <v/>
      </c>
      <c r="Q293" s="267"/>
      <c r="R293" s="267"/>
      <c r="S293" s="267"/>
      <c r="T293" s="267"/>
      <c r="U293" s="267"/>
      <c r="V293" s="267" t="str">
        <f t="shared" si="89"/>
        <v/>
      </c>
      <c r="W293" s="267"/>
      <c r="X293" s="267"/>
      <c r="Y293" s="267"/>
      <c r="Z293" s="267"/>
      <c r="AA293" s="267" t="str">
        <f t="shared" si="95"/>
        <v/>
      </c>
      <c r="AB293" s="267"/>
      <c r="AC293" s="267"/>
      <c r="AD293" s="267"/>
      <c r="AE293" s="267"/>
      <c r="AF293" s="267"/>
      <c r="AG293" s="269"/>
      <c r="AH293" s="270"/>
      <c r="AI293" s="270"/>
      <c r="AJ293" s="270"/>
      <c r="AK293" s="270"/>
      <c r="AL293" s="273"/>
      <c r="AM293" s="11"/>
      <c r="AN293" s="175" t="str">
        <f t="shared" si="96"/>
        <v/>
      </c>
      <c r="AO293" s="176"/>
      <c r="AP293" s="267" t="str">
        <f t="shared" si="90"/>
        <v/>
      </c>
      <c r="AQ293" s="267"/>
      <c r="AR293" s="267"/>
      <c r="AS293" s="267"/>
      <c r="AT293" s="267"/>
      <c r="AU293" s="267"/>
      <c r="AV293" s="265" t="str">
        <f t="shared" si="97"/>
        <v/>
      </c>
      <c r="AW293" s="266"/>
      <c r="AX293" s="267" t="str">
        <f t="shared" si="91"/>
        <v/>
      </c>
      <c r="AY293" s="267"/>
      <c r="AZ293" s="267"/>
      <c r="BA293" s="267"/>
      <c r="BB293" s="267"/>
      <c r="BC293" s="268"/>
      <c r="BD293" s="11"/>
      <c r="BF293" s="7" t="str">
        <f t="shared" si="92"/>
        <v/>
      </c>
      <c r="BJ293" s="45" t="str">
        <f t="shared" ca="1" si="93"/>
        <v>20/09/2021 08:00</v>
      </c>
      <c r="BK293" s="44" t="str">
        <f>IF($F293="", "", IFERROR(INDEX('Currency Market'!$BE$10:$BL$178, MATCH($BJ293, 'Currency Market'!$BB$10:$BB$178, 0), MATCH($F293, 'Currency Market'!$BE$9:$BL$9, 0)), ""))</f>
        <v/>
      </c>
      <c r="BL293" s="43" t="str">
        <f>IF($F293="", "", IFERROR(INDEX('Currency Market'!$BE$10:$BL$178, MATCH($BJ293, 'Currency Market'!$BB$10:$BB$178, 0), MATCH($N293, 'Currency Market'!$BE$9:$BL$9, 0)), ""))</f>
        <v/>
      </c>
      <c r="BN293" s="68" t="str">
        <f t="shared" si="98"/>
        <v/>
      </c>
      <c r="BO293" s="57" t="str">
        <f t="shared" ref="BO293:BV302" si="102">IF($B293=$BF$4, IF($F293=BO$2, $H293*-1, IF($N293=BO$2, $AA293, "")), "")</f>
        <v/>
      </c>
      <c r="BP293" s="58" t="str">
        <f t="shared" si="102"/>
        <v/>
      </c>
      <c r="BQ293" s="58" t="str">
        <f t="shared" si="102"/>
        <v/>
      </c>
      <c r="BR293" s="58" t="str">
        <f t="shared" si="102"/>
        <v/>
      </c>
      <c r="BS293" s="58" t="str">
        <f t="shared" si="102"/>
        <v/>
      </c>
      <c r="BT293" s="58" t="str">
        <f t="shared" si="102"/>
        <v/>
      </c>
      <c r="BU293" s="58" t="str">
        <f t="shared" si="102"/>
        <v/>
      </c>
      <c r="BV293" s="59" t="str">
        <f t="shared" si="102"/>
        <v/>
      </c>
      <c r="BX293" s="7" t="str">
        <f ca="1">IFERROR(INDEX('Currency Market'!$BX$10:$BX$178, MATCH($BJ293, 'Currency Market'!$BB$10:$BB$178, 0)), "")</f>
        <v/>
      </c>
      <c r="BZ293" s="65" t="str">
        <f t="shared" si="99"/>
        <v/>
      </c>
    </row>
    <row r="294" spans="1:78" x14ac:dyDescent="0.55000000000000004">
      <c r="A294" s="11"/>
      <c r="B294" s="175" t="str">
        <f t="shared" si="88"/>
        <v/>
      </c>
      <c r="C294" s="176"/>
      <c r="D294" s="176"/>
      <c r="E294" s="176"/>
      <c r="F294" s="269"/>
      <c r="G294" s="270"/>
      <c r="H294" s="271"/>
      <c r="I294" s="271"/>
      <c r="J294" s="271"/>
      <c r="K294" s="271"/>
      <c r="L294" s="271"/>
      <c r="M294" s="271"/>
      <c r="N294" s="270"/>
      <c r="O294" s="270"/>
      <c r="P294" s="272" t="str">
        <f t="shared" si="94"/>
        <v/>
      </c>
      <c r="Q294" s="267"/>
      <c r="R294" s="267"/>
      <c r="S294" s="267"/>
      <c r="T294" s="267"/>
      <c r="U294" s="267"/>
      <c r="V294" s="267" t="str">
        <f t="shared" si="89"/>
        <v/>
      </c>
      <c r="W294" s="267"/>
      <c r="X294" s="267"/>
      <c r="Y294" s="267"/>
      <c r="Z294" s="267"/>
      <c r="AA294" s="267" t="str">
        <f t="shared" si="95"/>
        <v/>
      </c>
      <c r="AB294" s="267"/>
      <c r="AC294" s="267"/>
      <c r="AD294" s="267"/>
      <c r="AE294" s="267"/>
      <c r="AF294" s="267"/>
      <c r="AG294" s="269"/>
      <c r="AH294" s="270"/>
      <c r="AI294" s="270"/>
      <c r="AJ294" s="270"/>
      <c r="AK294" s="270"/>
      <c r="AL294" s="273"/>
      <c r="AM294" s="11"/>
      <c r="AN294" s="175" t="str">
        <f t="shared" si="96"/>
        <v/>
      </c>
      <c r="AO294" s="176"/>
      <c r="AP294" s="267" t="str">
        <f t="shared" si="90"/>
        <v/>
      </c>
      <c r="AQ294" s="267"/>
      <c r="AR294" s="267"/>
      <c r="AS294" s="267"/>
      <c r="AT294" s="267"/>
      <c r="AU294" s="267"/>
      <c r="AV294" s="265" t="str">
        <f t="shared" si="97"/>
        <v/>
      </c>
      <c r="AW294" s="266"/>
      <c r="AX294" s="267" t="str">
        <f t="shared" si="91"/>
        <v/>
      </c>
      <c r="AY294" s="267"/>
      <c r="AZ294" s="267"/>
      <c r="BA294" s="267"/>
      <c r="BB294" s="267"/>
      <c r="BC294" s="268"/>
      <c r="BD294" s="11"/>
      <c r="BF294" s="7" t="str">
        <f t="shared" si="92"/>
        <v/>
      </c>
      <c r="BJ294" s="45" t="str">
        <f t="shared" ca="1" si="93"/>
        <v>20/09/2021 08:00</v>
      </c>
      <c r="BK294" s="44" t="str">
        <f>IF($F294="", "", IFERROR(INDEX('Currency Market'!$BE$10:$BL$178, MATCH($BJ294, 'Currency Market'!$BB$10:$BB$178, 0), MATCH($F294, 'Currency Market'!$BE$9:$BL$9, 0)), ""))</f>
        <v/>
      </c>
      <c r="BL294" s="43" t="str">
        <f>IF($F294="", "", IFERROR(INDEX('Currency Market'!$BE$10:$BL$178, MATCH($BJ294, 'Currency Market'!$BB$10:$BB$178, 0), MATCH($N294, 'Currency Market'!$BE$9:$BL$9, 0)), ""))</f>
        <v/>
      </c>
      <c r="BN294" s="68" t="str">
        <f t="shared" si="98"/>
        <v/>
      </c>
      <c r="BO294" s="57" t="str">
        <f t="shared" si="102"/>
        <v/>
      </c>
      <c r="BP294" s="58" t="str">
        <f t="shared" si="102"/>
        <v/>
      </c>
      <c r="BQ294" s="58" t="str">
        <f t="shared" si="102"/>
        <v/>
      </c>
      <c r="BR294" s="58" t="str">
        <f t="shared" si="102"/>
        <v/>
      </c>
      <c r="BS294" s="58" t="str">
        <f t="shared" si="102"/>
        <v/>
      </c>
      <c r="BT294" s="58" t="str">
        <f t="shared" si="102"/>
        <v/>
      </c>
      <c r="BU294" s="58" t="str">
        <f t="shared" si="102"/>
        <v/>
      </c>
      <c r="BV294" s="59" t="str">
        <f t="shared" si="102"/>
        <v/>
      </c>
      <c r="BX294" s="7" t="str">
        <f ca="1">IFERROR(INDEX('Currency Market'!$BX$10:$BX$178, MATCH($BJ294, 'Currency Market'!$BB$10:$BB$178, 0)), "")</f>
        <v/>
      </c>
      <c r="BZ294" s="65" t="str">
        <f t="shared" si="99"/>
        <v/>
      </c>
    </row>
    <row r="295" spans="1:78" x14ac:dyDescent="0.55000000000000004">
      <c r="A295" s="11"/>
      <c r="B295" s="175" t="str">
        <f t="shared" si="88"/>
        <v/>
      </c>
      <c r="C295" s="176"/>
      <c r="D295" s="176"/>
      <c r="E295" s="176"/>
      <c r="F295" s="269"/>
      <c r="G295" s="270"/>
      <c r="H295" s="271"/>
      <c r="I295" s="271"/>
      <c r="J295" s="271"/>
      <c r="K295" s="271"/>
      <c r="L295" s="271"/>
      <c r="M295" s="271"/>
      <c r="N295" s="270"/>
      <c r="O295" s="270"/>
      <c r="P295" s="272" t="str">
        <f t="shared" si="94"/>
        <v/>
      </c>
      <c r="Q295" s="267"/>
      <c r="R295" s="267"/>
      <c r="S295" s="267"/>
      <c r="T295" s="267"/>
      <c r="U295" s="267"/>
      <c r="V295" s="267" t="str">
        <f t="shared" si="89"/>
        <v/>
      </c>
      <c r="W295" s="267"/>
      <c r="X295" s="267"/>
      <c r="Y295" s="267"/>
      <c r="Z295" s="267"/>
      <c r="AA295" s="267" t="str">
        <f t="shared" si="95"/>
        <v/>
      </c>
      <c r="AB295" s="267"/>
      <c r="AC295" s="267"/>
      <c r="AD295" s="267"/>
      <c r="AE295" s="267"/>
      <c r="AF295" s="267"/>
      <c r="AG295" s="269"/>
      <c r="AH295" s="270"/>
      <c r="AI295" s="270"/>
      <c r="AJ295" s="270"/>
      <c r="AK295" s="270"/>
      <c r="AL295" s="273"/>
      <c r="AM295" s="11"/>
      <c r="AN295" s="175" t="str">
        <f t="shared" si="96"/>
        <v/>
      </c>
      <c r="AO295" s="176"/>
      <c r="AP295" s="267" t="str">
        <f t="shared" si="90"/>
        <v/>
      </c>
      <c r="AQ295" s="267"/>
      <c r="AR295" s="267"/>
      <c r="AS295" s="267"/>
      <c r="AT295" s="267"/>
      <c r="AU295" s="267"/>
      <c r="AV295" s="265" t="str">
        <f t="shared" si="97"/>
        <v/>
      </c>
      <c r="AW295" s="266"/>
      <c r="AX295" s="267" t="str">
        <f t="shared" si="91"/>
        <v/>
      </c>
      <c r="AY295" s="267"/>
      <c r="AZ295" s="267"/>
      <c r="BA295" s="267"/>
      <c r="BB295" s="267"/>
      <c r="BC295" s="268"/>
      <c r="BD295" s="11"/>
      <c r="BF295" s="7" t="str">
        <f t="shared" si="92"/>
        <v/>
      </c>
      <c r="BJ295" s="45" t="str">
        <f t="shared" ca="1" si="93"/>
        <v>20/09/2021 08:00</v>
      </c>
      <c r="BK295" s="44" t="str">
        <f>IF($F295="", "", IFERROR(INDEX('Currency Market'!$BE$10:$BL$178, MATCH($BJ295, 'Currency Market'!$BB$10:$BB$178, 0), MATCH($F295, 'Currency Market'!$BE$9:$BL$9, 0)), ""))</f>
        <v/>
      </c>
      <c r="BL295" s="43" t="str">
        <f>IF($F295="", "", IFERROR(INDEX('Currency Market'!$BE$10:$BL$178, MATCH($BJ295, 'Currency Market'!$BB$10:$BB$178, 0), MATCH($N295, 'Currency Market'!$BE$9:$BL$9, 0)), ""))</f>
        <v/>
      </c>
      <c r="BN295" s="68" t="str">
        <f t="shared" si="98"/>
        <v/>
      </c>
      <c r="BO295" s="57" t="str">
        <f t="shared" si="102"/>
        <v/>
      </c>
      <c r="BP295" s="58" t="str">
        <f t="shared" si="102"/>
        <v/>
      </c>
      <c r="BQ295" s="58" t="str">
        <f t="shared" si="102"/>
        <v/>
      </c>
      <c r="BR295" s="58" t="str">
        <f t="shared" si="102"/>
        <v/>
      </c>
      <c r="BS295" s="58" t="str">
        <f t="shared" si="102"/>
        <v/>
      </c>
      <c r="BT295" s="58" t="str">
        <f t="shared" si="102"/>
        <v/>
      </c>
      <c r="BU295" s="58" t="str">
        <f t="shared" si="102"/>
        <v/>
      </c>
      <c r="BV295" s="59" t="str">
        <f t="shared" si="102"/>
        <v/>
      </c>
      <c r="BX295" s="7" t="str">
        <f ca="1">IFERROR(INDEX('Currency Market'!$BX$10:$BX$178, MATCH($BJ295, 'Currency Market'!$BB$10:$BB$178, 0)), "")</f>
        <v/>
      </c>
      <c r="BZ295" s="65" t="str">
        <f t="shared" si="99"/>
        <v/>
      </c>
    </row>
    <row r="296" spans="1:78" x14ac:dyDescent="0.55000000000000004">
      <c r="A296" s="11"/>
      <c r="B296" s="175" t="str">
        <f t="shared" si="88"/>
        <v/>
      </c>
      <c r="C296" s="176"/>
      <c r="D296" s="176"/>
      <c r="E296" s="176"/>
      <c r="F296" s="269"/>
      <c r="G296" s="270"/>
      <c r="H296" s="271"/>
      <c r="I296" s="271"/>
      <c r="J296" s="271"/>
      <c r="K296" s="271"/>
      <c r="L296" s="271"/>
      <c r="M296" s="271"/>
      <c r="N296" s="270"/>
      <c r="O296" s="270"/>
      <c r="P296" s="272" t="str">
        <f t="shared" si="94"/>
        <v/>
      </c>
      <c r="Q296" s="267"/>
      <c r="R296" s="267"/>
      <c r="S296" s="267"/>
      <c r="T296" s="267"/>
      <c r="U296" s="267"/>
      <c r="V296" s="267" t="str">
        <f t="shared" si="89"/>
        <v/>
      </c>
      <c r="W296" s="267"/>
      <c r="X296" s="267"/>
      <c r="Y296" s="267"/>
      <c r="Z296" s="267"/>
      <c r="AA296" s="267" t="str">
        <f t="shared" si="95"/>
        <v/>
      </c>
      <c r="AB296" s="267"/>
      <c r="AC296" s="267"/>
      <c r="AD296" s="267"/>
      <c r="AE296" s="267"/>
      <c r="AF296" s="267"/>
      <c r="AG296" s="269"/>
      <c r="AH296" s="270"/>
      <c r="AI296" s="270"/>
      <c r="AJ296" s="270"/>
      <c r="AK296" s="270"/>
      <c r="AL296" s="273"/>
      <c r="AM296" s="11"/>
      <c r="AN296" s="175" t="str">
        <f t="shared" si="96"/>
        <v/>
      </c>
      <c r="AO296" s="176"/>
      <c r="AP296" s="267" t="str">
        <f t="shared" si="90"/>
        <v/>
      </c>
      <c r="AQ296" s="267"/>
      <c r="AR296" s="267"/>
      <c r="AS296" s="267"/>
      <c r="AT296" s="267"/>
      <c r="AU296" s="267"/>
      <c r="AV296" s="265" t="str">
        <f t="shared" si="97"/>
        <v/>
      </c>
      <c r="AW296" s="266"/>
      <c r="AX296" s="267" t="str">
        <f t="shared" si="91"/>
        <v/>
      </c>
      <c r="AY296" s="267"/>
      <c r="AZ296" s="267"/>
      <c r="BA296" s="267"/>
      <c r="BB296" s="267"/>
      <c r="BC296" s="268"/>
      <c r="BD296" s="11"/>
      <c r="BF296" s="7" t="str">
        <f t="shared" si="92"/>
        <v/>
      </c>
      <c r="BJ296" s="45" t="str">
        <f t="shared" ca="1" si="93"/>
        <v>20/09/2021 08:00</v>
      </c>
      <c r="BK296" s="44" t="str">
        <f>IF($F296="", "", IFERROR(INDEX('Currency Market'!$BE$10:$BL$178, MATCH($BJ296, 'Currency Market'!$BB$10:$BB$178, 0), MATCH($F296, 'Currency Market'!$BE$9:$BL$9, 0)), ""))</f>
        <v/>
      </c>
      <c r="BL296" s="43" t="str">
        <f>IF($F296="", "", IFERROR(INDEX('Currency Market'!$BE$10:$BL$178, MATCH($BJ296, 'Currency Market'!$BB$10:$BB$178, 0), MATCH($N296, 'Currency Market'!$BE$9:$BL$9, 0)), ""))</f>
        <v/>
      </c>
      <c r="BN296" s="68" t="str">
        <f t="shared" si="98"/>
        <v/>
      </c>
      <c r="BO296" s="57" t="str">
        <f t="shared" si="102"/>
        <v/>
      </c>
      <c r="BP296" s="58" t="str">
        <f t="shared" si="102"/>
        <v/>
      </c>
      <c r="BQ296" s="58" t="str">
        <f t="shared" si="102"/>
        <v/>
      </c>
      <c r="BR296" s="58" t="str">
        <f t="shared" si="102"/>
        <v/>
      </c>
      <c r="BS296" s="58" t="str">
        <f t="shared" si="102"/>
        <v/>
      </c>
      <c r="BT296" s="58" t="str">
        <f t="shared" si="102"/>
        <v/>
      </c>
      <c r="BU296" s="58" t="str">
        <f t="shared" si="102"/>
        <v/>
      </c>
      <c r="BV296" s="59" t="str">
        <f t="shared" si="102"/>
        <v/>
      </c>
      <c r="BX296" s="7" t="str">
        <f ca="1">IFERROR(INDEX('Currency Market'!$BX$10:$BX$178, MATCH($BJ296, 'Currency Market'!$BB$10:$BB$178, 0)), "")</f>
        <v/>
      </c>
      <c r="BZ296" s="65" t="str">
        <f t="shared" si="99"/>
        <v/>
      </c>
    </row>
    <row r="297" spans="1:78" x14ac:dyDescent="0.55000000000000004">
      <c r="A297" s="11"/>
      <c r="B297" s="175" t="str">
        <f t="shared" si="88"/>
        <v/>
      </c>
      <c r="C297" s="176"/>
      <c r="D297" s="176"/>
      <c r="E297" s="176"/>
      <c r="F297" s="269"/>
      <c r="G297" s="270"/>
      <c r="H297" s="271"/>
      <c r="I297" s="271"/>
      <c r="J297" s="271"/>
      <c r="K297" s="271"/>
      <c r="L297" s="271"/>
      <c r="M297" s="271"/>
      <c r="N297" s="270"/>
      <c r="O297" s="270"/>
      <c r="P297" s="272" t="str">
        <f t="shared" si="94"/>
        <v/>
      </c>
      <c r="Q297" s="267"/>
      <c r="R297" s="267"/>
      <c r="S297" s="267"/>
      <c r="T297" s="267"/>
      <c r="U297" s="267"/>
      <c r="V297" s="267" t="str">
        <f t="shared" si="89"/>
        <v/>
      </c>
      <c r="W297" s="267"/>
      <c r="X297" s="267"/>
      <c r="Y297" s="267"/>
      <c r="Z297" s="267"/>
      <c r="AA297" s="267" t="str">
        <f t="shared" si="95"/>
        <v/>
      </c>
      <c r="AB297" s="267"/>
      <c r="AC297" s="267"/>
      <c r="AD297" s="267"/>
      <c r="AE297" s="267"/>
      <c r="AF297" s="267"/>
      <c r="AG297" s="269"/>
      <c r="AH297" s="270"/>
      <c r="AI297" s="270"/>
      <c r="AJ297" s="270"/>
      <c r="AK297" s="270"/>
      <c r="AL297" s="273"/>
      <c r="AM297" s="11"/>
      <c r="AN297" s="175" t="str">
        <f t="shared" si="96"/>
        <v/>
      </c>
      <c r="AO297" s="176"/>
      <c r="AP297" s="267" t="str">
        <f t="shared" si="90"/>
        <v/>
      </c>
      <c r="AQ297" s="267"/>
      <c r="AR297" s="267"/>
      <c r="AS297" s="267"/>
      <c r="AT297" s="267"/>
      <c r="AU297" s="267"/>
      <c r="AV297" s="265" t="str">
        <f t="shared" si="97"/>
        <v/>
      </c>
      <c r="AW297" s="266"/>
      <c r="AX297" s="267" t="str">
        <f t="shared" si="91"/>
        <v/>
      </c>
      <c r="AY297" s="267"/>
      <c r="AZ297" s="267"/>
      <c r="BA297" s="267"/>
      <c r="BB297" s="267"/>
      <c r="BC297" s="268"/>
      <c r="BD297" s="11"/>
      <c r="BF297" s="7" t="str">
        <f t="shared" si="92"/>
        <v/>
      </c>
      <c r="BJ297" s="45" t="str">
        <f t="shared" ca="1" si="93"/>
        <v>20/09/2021 08:00</v>
      </c>
      <c r="BK297" s="44" t="str">
        <f>IF($F297="", "", IFERROR(INDEX('Currency Market'!$BE$10:$BL$178, MATCH($BJ297, 'Currency Market'!$BB$10:$BB$178, 0), MATCH($F297, 'Currency Market'!$BE$9:$BL$9, 0)), ""))</f>
        <v/>
      </c>
      <c r="BL297" s="43" t="str">
        <f>IF($F297="", "", IFERROR(INDEX('Currency Market'!$BE$10:$BL$178, MATCH($BJ297, 'Currency Market'!$BB$10:$BB$178, 0), MATCH($N297, 'Currency Market'!$BE$9:$BL$9, 0)), ""))</f>
        <v/>
      </c>
      <c r="BN297" s="68" t="str">
        <f t="shared" si="98"/>
        <v/>
      </c>
      <c r="BO297" s="57" t="str">
        <f t="shared" si="102"/>
        <v/>
      </c>
      <c r="BP297" s="58" t="str">
        <f t="shared" si="102"/>
        <v/>
      </c>
      <c r="BQ297" s="58" t="str">
        <f t="shared" si="102"/>
        <v/>
      </c>
      <c r="BR297" s="58" t="str">
        <f t="shared" si="102"/>
        <v/>
      </c>
      <c r="BS297" s="58" t="str">
        <f t="shared" si="102"/>
        <v/>
      </c>
      <c r="BT297" s="58" t="str">
        <f t="shared" si="102"/>
        <v/>
      </c>
      <c r="BU297" s="58" t="str">
        <f t="shared" si="102"/>
        <v/>
      </c>
      <c r="BV297" s="59" t="str">
        <f t="shared" si="102"/>
        <v/>
      </c>
      <c r="BX297" s="7" t="str">
        <f ca="1">IFERROR(INDEX('Currency Market'!$BX$10:$BX$178, MATCH($BJ297, 'Currency Market'!$BB$10:$BB$178, 0)), "")</f>
        <v/>
      </c>
      <c r="BZ297" s="65" t="str">
        <f t="shared" si="99"/>
        <v/>
      </c>
    </row>
    <row r="298" spans="1:78" x14ac:dyDescent="0.55000000000000004">
      <c r="A298" s="11"/>
      <c r="B298" s="175" t="str">
        <f t="shared" si="88"/>
        <v/>
      </c>
      <c r="C298" s="176"/>
      <c r="D298" s="176"/>
      <c r="E298" s="176"/>
      <c r="F298" s="269"/>
      <c r="G298" s="270"/>
      <c r="H298" s="271"/>
      <c r="I298" s="271"/>
      <c r="J298" s="271"/>
      <c r="K298" s="271"/>
      <c r="L298" s="271"/>
      <c r="M298" s="271"/>
      <c r="N298" s="270"/>
      <c r="O298" s="270"/>
      <c r="P298" s="272" t="str">
        <f t="shared" si="94"/>
        <v/>
      </c>
      <c r="Q298" s="267"/>
      <c r="R298" s="267"/>
      <c r="S298" s="267"/>
      <c r="T298" s="267"/>
      <c r="U298" s="267"/>
      <c r="V298" s="267" t="str">
        <f t="shared" si="89"/>
        <v/>
      </c>
      <c r="W298" s="267"/>
      <c r="X298" s="267"/>
      <c r="Y298" s="267"/>
      <c r="Z298" s="267"/>
      <c r="AA298" s="267" t="str">
        <f t="shared" si="95"/>
        <v/>
      </c>
      <c r="AB298" s="267"/>
      <c r="AC298" s="267"/>
      <c r="AD298" s="267"/>
      <c r="AE298" s="267"/>
      <c r="AF298" s="267"/>
      <c r="AG298" s="269"/>
      <c r="AH298" s="270"/>
      <c r="AI298" s="270"/>
      <c r="AJ298" s="270"/>
      <c r="AK298" s="270"/>
      <c r="AL298" s="273"/>
      <c r="AM298" s="11"/>
      <c r="AN298" s="175" t="str">
        <f t="shared" si="96"/>
        <v/>
      </c>
      <c r="AO298" s="176"/>
      <c r="AP298" s="267" t="str">
        <f t="shared" si="90"/>
        <v/>
      </c>
      <c r="AQ298" s="267"/>
      <c r="AR298" s="267"/>
      <c r="AS298" s="267"/>
      <c r="AT298" s="267"/>
      <c r="AU298" s="267"/>
      <c r="AV298" s="265" t="str">
        <f t="shared" si="97"/>
        <v/>
      </c>
      <c r="AW298" s="266"/>
      <c r="AX298" s="267" t="str">
        <f t="shared" si="91"/>
        <v/>
      </c>
      <c r="AY298" s="267"/>
      <c r="AZ298" s="267"/>
      <c r="BA298" s="267"/>
      <c r="BB298" s="267"/>
      <c r="BC298" s="268"/>
      <c r="BD298" s="11"/>
      <c r="BF298" s="7" t="str">
        <f t="shared" si="92"/>
        <v/>
      </c>
      <c r="BJ298" s="45" t="str">
        <f t="shared" ca="1" si="93"/>
        <v>20/09/2021 08:00</v>
      </c>
      <c r="BK298" s="44" t="str">
        <f>IF($F298="", "", IFERROR(INDEX('Currency Market'!$BE$10:$BL$178, MATCH($BJ298, 'Currency Market'!$BB$10:$BB$178, 0), MATCH($F298, 'Currency Market'!$BE$9:$BL$9, 0)), ""))</f>
        <v/>
      </c>
      <c r="BL298" s="43" t="str">
        <f>IF($F298="", "", IFERROR(INDEX('Currency Market'!$BE$10:$BL$178, MATCH($BJ298, 'Currency Market'!$BB$10:$BB$178, 0), MATCH($N298, 'Currency Market'!$BE$9:$BL$9, 0)), ""))</f>
        <v/>
      </c>
      <c r="BN298" s="68" t="str">
        <f t="shared" si="98"/>
        <v/>
      </c>
      <c r="BO298" s="57" t="str">
        <f t="shared" si="102"/>
        <v/>
      </c>
      <c r="BP298" s="58" t="str">
        <f t="shared" si="102"/>
        <v/>
      </c>
      <c r="BQ298" s="58" t="str">
        <f t="shared" si="102"/>
        <v/>
      </c>
      <c r="BR298" s="58" t="str">
        <f t="shared" si="102"/>
        <v/>
      </c>
      <c r="BS298" s="58" t="str">
        <f t="shared" si="102"/>
        <v/>
      </c>
      <c r="BT298" s="58" t="str">
        <f t="shared" si="102"/>
        <v/>
      </c>
      <c r="BU298" s="58" t="str">
        <f t="shared" si="102"/>
        <v/>
      </c>
      <c r="BV298" s="59" t="str">
        <f t="shared" si="102"/>
        <v/>
      </c>
      <c r="BX298" s="7" t="str">
        <f ca="1">IFERROR(INDEX('Currency Market'!$BX$10:$BX$178, MATCH($BJ298, 'Currency Market'!$BB$10:$BB$178, 0)), "")</f>
        <v/>
      </c>
      <c r="BZ298" s="65" t="str">
        <f t="shared" si="99"/>
        <v/>
      </c>
    </row>
    <row r="299" spans="1:78" x14ac:dyDescent="0.55000000000000004">
      <c r="A299" s="11"/>
      <c r="B299" s="175" t="str">
        <f t="shared" si="88"/>
        <v/>
      </c>
      <c r="C299" s="176"/>
      <c r="D299" s="176"/>
      <c r="E299" s="176"/>
      <c r="F299" s="269"/>
      <c r="G299" s="270"/>
      <c r="H299" s="271"/>
      <c r="I299" s="271"/>
      <c r="J299" s="271"/>
      <c r="K299" s="271"/>
      <c r="L299" s="271"/>
      <c r="M299" s="271"/>
      <c r="N299" s="270"/>
      <c r="O299" s="270"/>
      <c r="P299" s="272" t="str">
        <f t="shared" si="94"/>
        <v/>
      </c>
      <c r="Q299" s="267"/>
      <c r="R299" s="267"/>
      <c r="S299" s="267"/>
      <c r="T299" s="267"/>
      <c r="U299" s="267"/>
      <c r="V299" s="267" t="str">
        <f t="shared" si="89"/>
        <v/>
      </c>
      <c r="W299" s="267"/>
      <c r="X299" s="267"/>
      <c r="Y299" s="267"/>
      <c r="Z299" s="267"/>
      <c r="AA299" s="267" t="str">
        <f t="shared" si="95"/>
        <v/>
      </c>
      <c r="AB299" s="267"/>
      <c r="AC299" s="267"/>
      <c r="AD299" s="267"/>
      <c r="AE299" s="267"/>
      <c r="AF299" s="267"/>
      <c r="AG299" s="269"/>
      <c r="AH299" s="270"/>
      <c r="AI299" s="270"/>
      <c r="AJ299" s="270"/>
      <c r="AK299" s="270"/>
      <c r="AL299" s="273"/>
      <c r="AM299" s="11"/>
      <c r="AN299" s="175" t="str">
        <f t="shared" si="96"/>
        <v/>
      </c>
      <c r="AO299" s="176"/>
      <c r="AP299" s="267" t="str">
        <f t="shared" si="90"/>
        <v/>
      </c>
      <c r="AQ299" s="267"/>
      <c r="AR299" s="267"/>
      <c r="AS299" s="267"/>
      <c r="AT299" s="267"/>
      <c r="AU299" s="267"/>
      <c r="AV299" s="265" t="str">
        <f t="shared" si="97"/>
        <v/>
      </c>
      <c r="AW299" s="266"/>
      <c r="AX299" s="267" t="str">
        <f t="shared" si="91"/>
        <v/>
      </c>
      <c r="AY299" s="267"/>
      <c r="AZ299" s="267"/>
      <c r="BA299" s="267"/>
      <c r="BB299" s="267"/>
      <c r="BC299" s="268"/>
      <c r="BD299" s="11"/>
      <c r="BF299" s="7" t="str">
        <f t="shared" si="92"/>
        <v/>
      </c>
      <c r="BJ299" s="45" t="str">
        <f t="shared" ca="1" si="93"/>
        <v>20/09/2021 08:00</v>
      </c>
      <c r="BK299" s="44" t="str">
        <f>IF($F299="", "", IFERROR(INDEX('Currency Market'!$BE$10:$BL$178, MATCH($BJ299, 'Currency Market'!$BB$10:$BB$178, 0), MATCH($F299, 'Currency Market'!$BE$9:$BL$9, 0)), ""))</f>
        <v/>
      </c>
      <c r="BL299" s="43" t="str">
        <f>IF($F299="", "", IFERROR(INDEX('Currency Market'!$BE$10:$BL$178, MATCH($BJ299, 'Currency Market'!$BB$10:$BB$178, 0), MATCH($N299, 'Currency Market'!$BE$9:$BL$9, 0)), ""))</f>
        <v/>
      </c>
      <c r="BN299" s="68" t="str">
        <f t="shared" si="98"/>
        <v/>
      </c>
      <c r="BO299" s="57" t="str">
        <f t="shared" si="102"/>
        <v/>
      </c>
      <c r="BP299" s="58" t="str">
        <f t="shared" si="102"/>
        <v/>
      </c>
      <c r="BQ299" s="58" t="str">
        <f t="shared" si="102"/>
        <v/>
      </c>
      <c r="BR299" s="58" t="str">
        <f t="shared" si="102"/>
        <v/>
      </c>
      <c r="BS299" s="58" t="str">
        <f t="shared" si="102"/>
        <v/>
      </c>
      <c r="BT299" s="58" t="str">
        <f t="shared" si="102"/>
        <v/>
      </c>
      <c r="BU299" s="58" t="str">
        <f t="shared" si="102"/>
        <v/>
      </c>
      <c r="BV299" s="59" t="str">
        <f t="shared" si="102"/>
        <v/>
      </c>
      <c r="BX299" s="7" t="str">
        <f ca="1">IFERROR(INDEX('Currency Market'!$BX$10:$BX$178, MATCH($BJ299, 'Currency Market'!$BB$10:$BB$178, 0)), "")</f>
        <v/>
      </c>
      <c r="BZ299" s="65" t="str">
        <f t="shared" si="99"/>
        <v/>
      </c>
    </row>
    <row r="300" spans="1:78" x14ac:dyDescent="0.55000000000000004">
      <c r="A300" s="11"/>
      <c r="B300" s="175" t="str">
        <f t="shared" si="88"/>
        <v/>
      </c>
      <c r="C300" s="176"/>
      <c r="D300" s="176"/>
      <c r="E300" s="176"/>
      <c r="F300" s="269"/>
      <c r="G300" s="270"/>
      <c r="H300" s="271"/>
      <c r="I300" s="271"/>
      <c r="J300" s="271"/>
      <c r="K300" s="271"/>
      <c r="L300" s="271"/>
      <c r="M300" s="271"/>
      <c r="N300" s="270"/>
      <c r="O300" s="270"/>
      <c r="P300" s="272" t="str">
        <f t="shared" si="94"/>
        <v/>
      </c>
      <c r="Q300" s="267"/>
      <c r="R300" s="267"/>
      <c r="S300" s="267"/>
      <c r="T300" s="267"/>
      <c r="U300" s="267"/>
      <c r="V300" s="267" t="str">
        <f t="shared" si="89"/>
        <v/>
      </c>
      <c r="W300" s="267"/>
      <c r="X300" s="267"/>
      <c r="Y300" s="267"/>
      <c r="Z300" s="267"/>
      <c r="AA300" s="267" t="str">
        <f t="shared" si="95"/>
        <v/>
      </c>
      <c r="AB300" s="267"/>
      <c r="AC300" s="267"/>
      <c r="AD300" s="267"/>
      <c r="AE300" s="267"/>
      <c r="AF300" s="267"/>
      <c r="AG300" s="269"/>
      <c r="AH300" s="270"/>
      <c r="AI300" s="270"/>
      <c r="AJ300" s="270"/>
      <c r="AK300" s="270"/>
      <c r="AL300" s="273"/>
      <c r="AM300" s="11"/>
      <c r="AN300" s="175" t="str">
        <f t="shared" si="96"/>
        <v/>
      </c>
      <c r="AO300" s="176"/>
      <c r="AP300" s="267" t="str">
        <f t="shared" si="90"/>
        <v/>
      </c>
      <c r="AQ300" s="267"/>
      <c r="AR300" s="267"/>
      <c r="AS300" s="267"/>
      <c r="AT300" s="267"/>
      <c r="AU300" s="267"/>
      <c r="AV300" s="265" t="str">
        <f t="shared" si="97"/>
        <v/>
      </c>
      <c r="AW300" s="266"/>
      <c r="AX300" s="267" t="str">
        <f t="shared" si="91"/>
        <v/>
      </c>
      <c r="AY300" s="267"/>
      <c r="AZ300" s="267"/>
      <c r="BA300" s="267"/>
      <c r="BB300" s="267"/>
      <c r="BC300" s="268"/>
      <c r="BD300" s="11"/>
      <c r="BF300" s="7" t="str">
        <f t="shared" si="92"/>
        <v/>
      </c>
      <c r="BJ300" s="45" t="str">
        <f t="shared" ca="1" si="93"/>
        <v>20/09/2021 08:00</v>
      </c>
      <c r="BK300" s="44" t="str">
        <f>IF($F300="", "", IFERROR(INDEX('Currency Market'!$BE$10:$BL$178, MATCH($BJ300, 'Currency Market'!$BB$10:$BB$178, 0), MATCH($F300, 'Currency Market'!$BE$9:$BL$9, 0)), ""))</f>
        <v/>
      </c>
      <c r="BL300" s="43" t="str">
        <f>IF($F300="", "", IFERROR(INDEX('Currency Market'!$BE$10:$BL$178, MATCH($BJ300, 'Currency Market'!$BB$10:$BB$178, 0), MATCH($N300, 'Currency Market'!$BE$9:$BL$9, 0)), ""))</f>
        <v/>
      </c>
      <c r="BN300" s="68" t="str">
        <f t="shared" si="98"/>
        <v/>
      </c>
      <c r="BO300" s="57" t="str">
        <f t="shared" si="102"/>
        <v/>
      </c>
      <c r="BP300" s="58" t="str">
        <f t="shared" si="102"/>
        <v/>
      </c>
      <c r="BQ300" s="58" t="str">
        <f t="shared" si="102"/>
        <v/>
      </c>
      <c r="BR300" s="58" t="str">
        <f t="shared" si="102"/>
        <v/>
      </c>
      <c r="BS300" s="58" t="str">
        <f t="shared" si="102"/>
        <v/>
      </c>
      <c r="BT300" s="58" t="str">
        <f t="shared" si="102"/>
        <v/>
      </c>
      <c r="BU300" s="58" t="str">
        <f t="shared" si="102"/>
        <v/>
      </c>
      <c r="BV300" s="59" t="str">
        <f t="shared" si="102"/>
        <v/>
      </c>
      <c r="BX300" s="7" t="str">
        <f ca="1">IFERROR(INDEX('Currency Market'!$BX$10:$BX$178, MATCH($BJ300, 'Currency Market'!$BB$10:$BB$178, 0)), "")</f>
        <v/>
      </c>
      <c r="BZ300" s="65" t="str">
        <f t="shared" si="99"/>
        <v/>
      </c>
    </row>
    <row r="301" spans="1:78" x14ac:dyDescent="0.55000000000000004">
      <c r="A301" s="11"/>
      <c r="B301" s="175" t="str">
        <f t="shared" si="88"/>
        <v/>
      </c>
      <c r="C301" s="176"/>
      <c r="D301" s="176"/>
      <c r="E301" s="176"/>
      <c r="F301" s="269"/>
      <c r="G301" s="270"/>
      <c r="H301" s="271"/>
      <c r="I301" s="271"/>
      <c r="J301" s="271"/>
      <c r="K301" s="271"/>
      <c r="L301" s="271"/>
      <c r="M301" s="271"/>
      <c r="N301" s="270"/>
      <c r="O301" s="270"/>
      <c r="P301" s="272" t="str">
        <f t="shared" si="94"/>
        <v/>
      </c>
      <c r="Q301" s="267"/>
      <c r="R301" s="267"/>
      <c r="S301" s="267"/>
      <c r="T301" s="267"/>
      <c r="U301" s="267"/>
      <c r="V301" s="267" t="str">
        <f t="shared" si="89"/>
        <v/>
      </c>
      <c r="W301" s="267"/>
      <c r="X301" s="267"/>
      <c r="Y301" s="267"/>
      <c r="Z301" s="267"/>
      <c r="AA301" s="267" t="str">
        <f t="shared" si="95"/>
        <v/>
      </c>
      <c r="AB301" s="267"/>
      <c r="AC301" s="267"/>
      <c r="AD301" s="267"/>
      <c r="AE301" s="267"/>
      <c r="AF301" s="267"/>
      <c r="AG301" s="269"/>
      <c r="AH301" s="270"/>
      <c r="AI301" s="270"/>
      <c r="AJ301" s="270"/>
      <c r="AK301" s="270"/>
      <c r="AL301" s="273"/>
      <c r="AM301" s="11"/>
      <c r="AN301" s="175" t="str">
        <f t="shared" si="96"/>
        <v/>
      </c>
      <c r="AO301" s="176"/>
      <c r="AP301" s="267" t="str">
        <f t="shared" si="90"/>
        <v/>
      </c>
      <c r="AQ301" s="267"/>
      <c r="AR301" s="267"/>
      <c r="AS301" s="267"/>
      <c r="AT301" s="267"/>
      <c r="AU301" s="267"/>
      <c r="AV301" s="265" t="str">
        <f t="shared" si="97"/>
        <v/>
      </c>
      <c r="AW301" s="266"/>
      <c r="AX301" s="267" t="str">
        <f t="shared" si="91"/>
        <v/>
      </c>
      <c r="AY301" s="267"/>
      <c r="AZ301" s="267"/>
      <c r="BA301" s="267"/>
      <c r="BB301" s="267"/>
      <c r="BC301" s="268"/>
      <c r="BD301" s="11"/>
      <c r="BF301" s="7" t="str">
        <f t="shared" si="92"/>
        <v/>
      </c>
      <c r="BJ301" s="45" t="str">
        <f t="shared" ca="1" si="93"/>
        <v>20/09/2021 08:00</v>
      </c>
      <c r="BK301" s="44" t="str">
        <f>IF($F301="", "", IFERROR(INDEX('Currency Market'!$BE$10:$BL$178, MATCH($BJ301, 'Currency Market'!$BB$10:$BB$178, 0), MATCH($F301, 'Currency Market'!$BE$9:$BL$9, 0)), ""))</f>
        <v/>
      </c>
      <c r="BL301" s="43" t="str">
        <f>IF($F301="", "", IFERROR(INDEX('Currency Market'!$BE$10:$BL$178, MATCH($BJ301, 'Currency Market'!$BB$10:$BB$178, 0), MATCH($N301, 'Currency Market'!$BE$9:$BL$9, 0)), ""))</f>
        <v/>
      </c>
      <c r="BN301" s="68" t="str">
        <f t="shared" si="98"/>
        <v/>
      </c>
      <c r="BO301" s="57" t="str">
        <f t="shared" si="102"/>
        <v/>
      </c>
      <c r="BP301" s="58" t="str">
        <f t="shared" si="102"/>
        <v/>
      </c>
      <c r="BQ301" s="58" t="str">
        <f t="shared" si="102"/>
        <v/>
      </c>
      <c r="BR301" s="58" t="str">
        <f t="shared" si="102"/>
        <v/>
      </c>
      <c r="BS301" s="58" t="str">
        <f t="shared" si="102"/>
        <v/>
      </c>
      <c r="BT301" s="58" t="str">
        <f t="shared" si="102"/>
        <v/>
      </c>
      <c r="BU301" s="58" t="str">
        <f t="shared" si="102"/>
        <v/>
      </c>
      <c r="BV301" s="59" t="str">
        <f t="shared" si="102"/>
        <v/>
      </c>
      <c r="BX301" s="7" t="str">
        <f ca="1">IFERROR(INDEX('Currency Market'!$BX$10:$BX$178, MATCH($BJ301, 'Currency Market'!$BB$10:$BB$178, 0)), "")</f>
        <v/>
      </c>
      <c r="BZ301" s="65" t="str">
        <f t="shared" si="99"/>
        <v/>
      </c>
    </row>
    <row r="302" spans="1:78" x14ac:dyDescent="0.55000000000000004">
      <c r="A302" s="11"/>
      <c r="B302" s="175" t="str">
        <f t="shared" si="88"/>
        <v/>
      </c>
      <c r="C302" s="176"/>
      <c r="D302" s="176"/>
      <c r="E302" s="176"/>
      <c r="F302" s="269"/>
      <c r="G302" s="270"/>
      <c r="H302" s="271"/>
      <c r="I302" s="271"/>
      <c r="J302" s="271"/>
      <c r="K302" s="271"/>
      <c r="L302" s="271"/>
      <c r="M302" s="271"/>
      <c r="N302" s="270"/>
      <c r="O302" s="270"/>
      <c r="P302" s="272" t="str">
        <f t="shared" si="94"/>
        <v/>
      </c>
      <c r="Q302" s="267"/>
      <c r="R302" s="267"/>
      <c r="S302" s="267"/>
      <c r="T302" s="267"/>
      <c r="U302" s="267"/>
      <c r="V302" s="267" t="str">
        <f t="shared" si="89"/>
        <v/>
      </c>
      <c r="W302" s="267"/>
      <c r="X302" s="267"/>
      <c r="Y302" s="267"/>
      <c r="Z302" s="267"/>
      <c r="AA302" s="267" t="str">
        <f t="shared" si="95"/>
        <v/>
      </c>
      <c r="AB302" s="267"/>
      <c r="AC302" s="267"/>
      <c r="AD302" s="267"/>
      <c r="AE302" s="267"/>
      <c r="AF302" s="267"/>
      <c r="AG302" s="269"/>
      <c r="AH302" s="270"/>
      <c r="AI302" s="270"/>
      <c r="AJ302" s="270"/>
      <c r="AK302" s="270"/>
      <c r="AL302" s="273"/>
      <c r="AM302" s="11"/>
      <c r="AN302" s="175" t="str">
        <f t="shared" si="96"/>
        <v/>
      </c>
      <c r="AO302" s="176"/>
      <c r="AP302" s="267" t="str">
        <f t="shared" si="90"/>
        <v/>
      </c>
      <c r="AQ302" s="267"/>
      <c r="AR302" s="267"/>
      <c r="AS302" s="267"/>
      <c r="AT302" s="267"/>
      <c r="AU302" s="267"/>
      <c r="AV302" s="265" t="str">
        <f t="shared" si="97"/>
        <v/>
      </c>
      <c r="AW302" s="266"/>
      <c r="AX302" s="267" t="str">
        <f t="shared" si="91"/>
        <v/>
      </c>
      <c r="AY302" s="267"/>
      <c r="AZ302" s="267"/>
      <c r="BA302" s="267"/>
      <c r="BB302" s="267"/>
      <c r="BC302" s="268"/>
      <c r="BD302" s="11"/>
      <c r="BF302" s="7" t="str">
        <f t="shared" si="92"/>
        <v/>
      </c>
      <c r="BJ302" s="45" t="str">
        <f t="shared" ca="1" si="93"/>
        <v>20/09/2021 08:00</v>
      </c>
      <c r="BK302" s="44" t="str">
        <f>IF($F302="", "", IFERROR(INDEX('Currency Market'!$BE$10:$BL$178, MATCH($BJ302, 'Currency Market'!$BB$10:$BB$178, 0), MATCH($F302, 'Currency Market'!$BE$9:$BL$9, 0)), ""))</f>
        <v/>
      </c>
      <c r="BL302" s="43" t="str">
        <f>IF($F302="", "", IFERROR(INDEX('Currency Market'!$BE$10:$BL$178, MATCH($BJ302, 'Currency Market'!$BB$10:$BB$178, 0), MATCH($N302, 'Currency Market'!$BE$9:$BL$9, 0)), ""))</f>
        <v/>
      </c>
      <c r="BN302" s="68" t="str">
        <f t="shared" si="98"/>
        <v/>
      </c>
      <c r="BO302" s="57" t="str">
        <f t="shared" si="102"/>
        <v/>
      </c>
      <c r="BP302" s="58" t="str">
        <f t="shared" si="102"/>
        <v/>
      </c>
      <c r="BQ302" s="58" t="str">
        <f t="shared" si="102"/>
        <v/>
      </c>
      <c r="BR302" s="58" t="str">
        <f t="shared" si="102"/>
        <v/>
      </c>
      <c r="BS302" s="58" t="str">
        <f t="shared" si="102"/>
        <v/>
      </c>
      <c r="BT302" s="58" t="str">
        <f t="shared" si="102"/>
        <v/>
      </c>
      <c r="BU302" s="58" t="str">
        <f t="shared" si="102"/>
        <v/>
      </c>
      <c r="BV302" s="59" t="str">
        <f t="shared" si="102"/>
        <v/>
      </c>
      <c r="BX302" s="7" t="str">
        <f ca="1">IFERROR(INDEX('Currency Market'!$BX$10:$BX$178, MATCH($BJ302, 'Currency Market'!$BB$10:$BB$178, 0)), "")</f>
        <v/>
      </c>
      <c r="BZ302" s="65" t="str">
        <f t="shared" si="99"/>
        <v/>
      </c>
    </row>
    <row r="303" spans="1:78" x14ac:dyDescent="0.55000000000000004">
      <c r="A303" s="11"/>
      <c r="B303" s="175" t="str">
        <f t="shared" si="88"/>
        <v/>
      </c>
      <c r="C303" s="176"/>
      <c r="D303" s="176"/>
      <c r="E303" s="176"/>
      <c r="F303" s="269"/>
      <c r="G303" s="270"/>
      <c r="H303" s="271"/>
      <c r="I303" s="271"/>
      <c r="J303" s="271"/>
      <c r="K303" s="271"/>
      <c r="L303" s="271"/>
      <c r="M303" s="271"/>
      <c r="N303" s="270"/>
      <c r="O303" s="270"/>
      <c r="P303" s="272" t="str">
        <f t="shared" si="94"/>
        <v/>
      </c>
      <c r="Q303" s="267"/>
      <c r="R303" s="267"/>
      <c r="S303" s="267"/>
      <c r="T303" s="267"/>
      <c r="U303" s="267"/>
      <c r="V303" s="267" t="str">
        <f t="shared" si="89"/>
        <v/>
      </c>
      <c r="W303" s="267"/>
      <c r="X303" s="267"/>
      <c r="Y303" s="267"/>
      <c r="Z303" s="267"/>
      <c r="AA303" s="267" t="str">
        <f t="shared" si="95"/>
        <v/>
      </c>
      <c r="AB303" s="267"/>
      <c r="AC303" s="267"/>
      <c r="AD303" s="267"/>
      <c r="AE303" s="267"/>
      <c r="AF303" s="267"/>
      <c r="AG303" s="269"/>
      <c r="AH303" s="270"/>
      <c r="AI303" s="270"/>
      <c r="AJ303" s="270"/>
      <c r="AK303" s="270"/>
      <c r="AL303" s="273"/>
      <c r="AM303" s="11"/>
      <c r="AN303" s="175" t="str">
        <f t="shared" si="96"/>
        <v/>
      </c>
      <c r="AO303" s="176"/>
      <c r="AP303" s="267" t="str">
        <f t="shared" si="90"/>
        <v/>
      </c>
      <c r="AQ303" s="267"/>
      <c r="AR303" s="267"/>
      <c r="AS303" s="267"/>
      <c r="AT303" s="267"/>
      <c r="AU303" s="267"/>
      <c r="AV303" s="265" t="str">
        <f t="shared" si="97"/>
        <v/>
      </c>
      <c r="AW303" s="266"/>
      <c r="AX303" s="267" t="str">
        <f t="shared" si="91"/>
        <v/>
      </c>
      <c r="AY303" s="267"/>
      <c r="AZ303" s="267"/>
      <c r="BA303" s="267"/>
      <c r="BB303" s="267"/>
      <c r="BC303" s="268"/>
      <c r="BD303" s="11"/>
      <c r="BF303" s="7" t="str">
        <f t="shared" si="92"/>
        <v/>
      </c>
      <c r="BJ303" s="45" t="str">
        <f t="shared" ca="1" si="93"/>
        <v>20/09/2021 08:00</v>
      </c>
      <c r="BK303" s="44" t="str">
        <f>IF($F303="", "", IFERROR(INDEX('Currency Market'!$BE$10:$BL$178, MATCH($BJ303, 'Currency Market'!$BB$10:$BB$178, 0), MATCH($F303, 'Currency Market'!$BE$9:$BL$9, 0)), ""))</f>
        <v/>
      </c>
      <c r="BL303" s="43" t="str">
        <f>IF($F303="", "", IFERROR(INDEX('Currency Market'!$BE$10:$BL$178, MATCH($BJ303, 'Currency Market'!$BB$10:$BB$178, 0), MATCH($N303, 'Currency Market'!$BE$9:$BL$9, 0)), ""))</f>
        <v/>
      </c>
      <c r="BN303" s="68" t="str">
        <f t="shared" si="98"/>
        <v/>
      </c>
      <c r="BO303" s="57" t="str">
        <f t="shared" ref="BO303:BV312" si="103">IF($B303=$BF$4, IF($F303=BO$2, $H303*-1, IF($N303=BO$2, $AA303, "")), "")</f>
        <v/>
      </c>
      <c r="BP303" s="58" t="str">
        <f t="shared" si="103"/>
        <v/>
      </c>
      <c r="BQ303" s="58" t="str">
        <f t="shared" si="103"/>
        <v/>
      </c>
      <c r="BR303" s="58" t="str">
        <f t="shared" si="103"/>
        <v/>
      </c>
      <c r="BS303" s="58" t="str">
        <f t="shared" si="103"/>
        <v/>
      </c>
      <c r="BT303" s="58" t="str">
        <f t="shared" si="103"/>
        <v/>
      </c>
      <c r="BU303" s="58" t="str">
        <f t="shared" si="103"/>
        <v/>
      </c>
      <c r="BV303" s="59" t="str">
        <f t="shared" si="103"/>
        <v/>
      </c>
      <c r="BX303" s="7" t="str">
        <f ca="1">IFERROR(INDEX('Currency Market'!$BX$10:$BX$178, MATCH($BJ303, 'Currency Market'!$BB$10:$BB$178, 0)), "")</f>
        <v/>
      </c>
      <c r="BZ303" s="65" t="str">
        <f t="shared" si="99"/>
        <v/>
      </c>
    </row>
    <row r="304" spans="1:78" x14ac:dyDescent="0.55000000000000004">
      <c r="A304" s="11"/>
      <c r="B304" s="175" t="str">
        <f t="shared" si="88"/>
        <v/>
      </c>
      <c r="C304" s="176"/>
      <c r="D304" s="176"/>
      <c r="E304" s="176"/>
      <c r="F304" s="269"/>
      <c r="G304" s="270"/>
      <c r="H304" s="271"/>
      <c r="I304" s="271"/>
      <c r="J304" s="271"/>
      <c r="K304" s="271"/>
      <c r="L304" s="271"/>
      <c r="M304" s="271"/>
      <c r="N304" s="270"/>
      <c r="O304" s="270"/>
      <c r="P304" s="272" t="str">
        <f t="shared" si="94"/>
        <v/>
      </c>
      <c r="Q304" s="267"/>
      <c r="R304" s="267"/>
      <c r="S304" s="267"/>
      <c r="T304" s="267"/>
      <c r="U304" s="267"/>
      <c r="V304" s="267" t="str">
        <f t="shared" si="89"/>
        <v/>
      </c>
      <c r="W304" s="267"/>
      <c r="X304" s="267"/>
      <c r="Y304" s="267"/>
      <c r="Z304" s="267"/>
      <c r="AA304" s="267" t="str">
        <f t="shared" si="95"/>
        <v/>
      </c>
      <c r="AB304" s="267"/>
      <c r="AC304" s="267"/>
      <c r="AD304" s="267"/>
      <c r="AE304" s="267"/>
      <c r="AF304" s="267"/>
      <c r="AG304" s="269"/>
      <c r="AH304" s="270"/>
      <c r="AI304" s="270"/>
      <c r="AJ304" s="270"/>
      <c r="AK304" s="270"/>
      <c r="AL304" s="273"/>
      <c r="AM304" s="11"/>
      <c r="AN304" s="175" t="str">
        <f t="shared" si="96"/>
        <v/>
      </c>
      <c r="AO304" s="176"/>
      <c r="AP304" s="267" t="str">
        <f t="shared" si="90"/>
        <v/>
      </c>
      <c r="AQ304" s="267"/>
      <c r="AR304" s="267"/>
      <c r="AS304" s="267"/>
      <c r="AT304" s="267"/>
      <c r="AU304" s="267"/>
      <c r="AV304" s="265" t="str">
        <f t="shared" si="97"/>
        <v/>
      </c>
      <c r="AW304" s="266"/>
      <c r="AX304" s="267" t="str">
        <f t="shared" si="91"/>
        <v/>
      </c>
      <c r="AY304" s="267"/>
      <c r="AZ304" s="267"/>
      <c r="BA304" s="267"/>
      <c r="BB304" s="267"/>
      <c r="BC304" s="268"/>
      <c r="BD304" s="11"/>
      <c r="BF304" s="7" t="str">
        <f t="shared" si="92"/>
        <v/>
      </c>
      <c r="BJ304" s="45" t="str">
        <f t="shared" ca="1" si="93"/>
        <v>20/09/2021 08:00</v>
      </c>
      <c r="BK304" s="44" t="str">
        <f>IF($F304="", "", IFERROR(INDEX('Currency Market'!$BE$10:$BL$178, MATCH($BJ304, 'Currency Market'!$BB$10:$BB$178, 0), MATCH($F304, 'Currency Market'!$BE$9:$BL$9, 0)), ""))</f>
        <v/>
      </c>
      <c r="BL304" s="43" t="str">
        <f>IF($F304="", "", IFERROR(INDEX('Currency Market'!$BE$10:$BL$178, MATCH($BJ304, 'Currency Market'!$BB$10:$BB$178, 0), MATCH($N304, 'Currency Market'!$BE$9:$BL$9, 0)), ""))</f>
        <v/>
      </c>
      <c r="BN304" s="68" t="str">
        <f t="shared" si="98"/>
        <v/>
      </c>
      <c r="BO304" s="57" t="str">
        <f t="shared" si="103"/>
        <v/>
      </c>
      <c r="BP304" s="58" t="str">
        <f t="shared" si="103"/>
        <v/>
      </c>
      <c r="BQ304" s="58" t="str">
        <f t="shared" si="103"/>
        <v/>
      </c>
      <c r="BR304" s="58" t="str">
        <f t="shared" si="103"/>
        <v/>
      </c>
      <c r="BS304" s="58" t="str">
        <f t="shared" si="103"/>
        <v/>
      </c>
      <c r="BT304" s="58" t="str">
        <f t="shared" si="103"/>
        <v/>
      </c>
      <c r="BU304" s="58" t="str">
        <f t="shared" si="103"/>
        <v/>
      </c>
      <c r="BV304" s="59" t="str">
        <f t="shared" si="103"/>
        <v/>
      </c>
      <c r="BX304" s="7" t="str">
        <f ca="1">IFERROR(INDEX('Currency Market'!$BX$10:$BX$178, MATCH($BJ304, 'Currency Market'!$BB$10:$BB$178, 0)), "")</f>
        <v/>
      </c>
      <c r="BZ304" s="65" t="str">
        <f t="shared" si="99"/>
        <v/>
      </c>
    </row>
    <row r="305" spans="1:78" x14ac:dyDescent="0.55000000000000004">
      <c r="A305" s="11"/>
      <c r="B305" s="175" t="str">
        <f t="shared" si="88"/>
        <v/>
      </c>
      <c r="C305" s="176"/>
      <c r="D305" s="176"/>
      <c r="E305" s="176"/>
      <c r="F305" s="269"/>
      <c r="G305" s="270"/>
      <c r="H305" s="271"/>
      <c r="I305" s="271"/>
      <c r="J305" s="271"/>
      <c r="K305" s="271"/>
      <c r="L305" s="271"/>
      <c r="M305" s="271"/>
      <c r="N305" s="270"/>
      <c r="O305" s="270"/>
      <c r="P305" s="272" t="str">
        <f t="shared" si="94"/>
        <v/>
      </c>
      <c r="Q305" s="267"/>
      <c r="R305" s="267"/>
      <c r="S305" s="267"/>
      <c r="T305" s="267"/>
      <c r="U305" s="267"/>
      <c r="V305" s="267" t="str">
        <f t="shared" si="89"/>
        <v/>
      </c>
      <c r="W305" s="267"/>
      <c r="X305" s="267"/>
      <c r="Y305" s="267"/>
      <c r="Z305" s="267"/>
      <c r="AA305" s="267" t="str">
        <f t="shared" si="95"/>
        <v/>
      </c>
      <c r="AB305" s="267"/>
      <c r="AC305" s="267"/>
      <c r="AD305" s="267"/>
      <c r="AE305" s="267"/>
      <c r="AF305" s="267"/>
      <c r="AG305" s="269"/>
      <c r="AH305" s="270"/>
      <c r="AI305" s="270"/>
      <c r="AJ305" s="270"/>
      <c r="AK305" s="270"/>
      <c r="AL305" s="273"/>
      <c r="AM305" s="11"/>
      <c r="AN305" s="175" t="str">
        <f t="shared" si="96"/>
        <v/>
      </c>
      <c r="AO305" s="176"/>
      <c r="AP305" s="267" t="str">
        <f t="shared" si="90"/>
        <v/>
      </c>
      <c r="AQ305" s="267"/>
      <c r="AR305" s="267"/>
      <c r="AS305" s="267"/>
      <c r="AT305" s="267"/>
      <c r="AU305" s="267"/>
      <c r="AV305" s="265" t="str">
        <f t="shared" si="97"/>
        <v/>
      </c>
      <c r="AW305" s="266"/>
      <c r="AX305" s="267" t="str">
        <f t="shared" si="91"/>
        <v/>
      </c>
      <c r="AY305" s="267"/>
      <c r="AZ305" s="267"/>
      <c r="BA305" s="267"/>
      <c r="BB305" s="267"/>
      <c r="BC305" s="268"/>
      <c r="BD305" s="11"/>
      <c r="BF305" s="7" t="str">
        <f t="shared" si="92"/>
        <v/>
      </c>
      <c r="BJ305" s="45" t="str">
        <f t="shared" ca="1" si="93"/>
        <v>20/09/2021 08:00</v>
      </c>
      <c r="BK305" s="44" t="str">
        <f>IF($F305="", "", IFERROR(INDEX('Currency Market'!$BE$10:$BL$178, MATCH($BJ305, 'Currency Market'!$BB$10:$BB$178, 0), MATCH($F305, 'Currency Market'!$BE$9:$BL$9, 0)), ""))</f>
        <v/>
      </c>
      <c r="BL305" s="43" t="str">
        <f>IF($F305="", "", IFERROR(INDEX('Currency Market'!$BE$10:$BL$178, MATCH($BJ305, 'Currency Market'!$BB$10:$BB$178, 0), MATCH($N305, 'Currency Market'!$BE$9:$BL$9, 0)), ""))</f>
        <v/>
      </c>
      <c r="BN305" s="68" t="str">
        <f t="shared" si="98"/>
        <v/>
      </c>
      <c r="BO305" s="57" t="str">
        <f t="shared" si="103"/>
        <v/>
      </c>
      <c r="BP305" s="58" t="str">
        <f t="shared" si="103"/>
        <v/>
      </c>
      <c r="BQ305" s="58" t="str">
        <f t="shared" si="103"/>
        <v/>
      </c>
      <c r="BR305" s="58" t="str">
        <f t="shared" si="103"/>
        <v/>
      </c>
      <c r="BS305" s="58" t="str">
        <f t="shared" si="103"/>
        <v/>
      </c>
      <c r="BT305" s="58" t="str">
        <f t="shared" si="103"/>
        <v/>
      </c>
      <c r="BU305" s="58" t="str">
        <f t="shared" si="103"/>
        <v/>
      </c>
      <c r="BV305" s="59" t="str">
        <f t="shared" si="103"/>
        <v/>
      </c>
      <c r="BX305" s="7" t="str">
        <f ca="1">IFERROR(INDEX('Currency Market'!$BX$10:$BX$178, MATCH($BJ305, 'Currency Market'!$BB$10:$BB$178, 0)), "")</f>
        <v/>
      </c>
      <c r="BZ305" s="65" t="str">
        <f t="shared" si="99"/>
        <v/>
      </c>
    </row>
    <row r="306" spans="1:78" x14ac:dyDescent="0.55000000000000004">
      <c r="A306" s="11"/>
      <c r="B306" s="175" t="str">
        <f t="shared" si="88"/>
        <v/>
      </c>
      <c r="C306" s="176"/>
      <c r="D306" s="176"/>
      <c r="E306" s="176"/>
      <c r="F306" s="269"/>
      <c r="G306" s="270"/>
      <c r="H306" s="271"/>
      <c r="I306" s="271"/>
      <c r="J306" s="271"/>
      <c r="K306" s="271"/>
      <c r="L306" s="271"/>
      <c r="M306" s="271"/>
      <c r="N306" s="270"/>
      <c r="O306" s="270"/>
      <c r="P306" s="272" t="str">
        <f t="shared" si="94"/>
        <v/>
      </c>
      <c r="Q306" s="267"/>
      <c r="R306" s="267"/>
      <c r="S306" s="267"/>
      <c r="T306" s="267"/>
      <c r="U306" s="267"/>
      <c r="V306" s="267" t="str">
        <f t="shared" si="89"/>
        <v/>
      </c>
      <c r="W306" s="267"/>
      <c r="X306" s="267"/>
      <c r="Y306" s="267"/>
      <c r="Z306" s="267"/>
      <c r="AA306" s="267" t="str">
        <f t="shared" si="95"/>
        <v/>
      </c>
      <c r="AB306" s="267"/>
      <c r="AC306" s="267"/>
      <c r="AD306" s="267"/>
      <c r="AE306" s="267"/>
      <c r="AF306" s="267"/>
      <c r="AG306" s="269"/>
      <c r="AH306" s="270"/>
      <c r="AI306" s="270"/>
      <c r="AJ306" s="270"/>
      <c r="AK306" s="270"/>
      <c r="AL306" s="273"/>
      <c r="AM306" s="11"/>
      <c r="AN306" s="175" t="str">
        <f t="shared" si="96"/>
        <v/>
      </c>
      <c r="AO306" s="176"/>
      <c r="AP306" s="267" t="str">
        <f t="shared" si="90"/>
        <v/>
      </c>
      <c r="AQ306" s="267"/>
      <c r="AR306" s="267"/>
      <c r="AS306" s="267"/>
      <c r="AT306" s="267"/>
      <c r="AU306" s="267"/>
      <c r="AV306" s="265" t="str">
        <f t="shared" si="97"/>
        <v/>
      </c>
      <c r="AW306" s="266"/>
      <c r="AX306" s="267" t="str">
        <f t="shared" si="91"/>
        <v/>
      </c>
      <c r="AY306" s="267"/>
      <c r="AZ306" s="267"/>
      <c r="BA306" s="267"/>
      <c r="BB306" s="267"/>
      <c r="BC306" s="268"/>
      <c r="BD306" s="11"/>
      <c r="BF306" s="7" t="str">
        <f t="shared" si="92"/>
        <v/>
      </c>
      <c r="BJ306" s="45" t="str">
        <f t="shared" ca="1" si="93"/>
        <v>20/09/2021 08:00</v>
      </c>
      <c r="BK306" s="44" t="str">
        <f>IF($F306="", "", IFERROR(INDEX('Currency Market'!$BE$10:$BL$178, MATCH($BJ306, 'Currency Market'!$BB$10:$BB$178, 0), MATCH($F306, 'Currency Market'!$BE$9:$BL$9, 0)), ""))</f>
        <v/>
      </c>
      <c r="BL306" s="43" t="str">
        <f>IF($F306="", "", IFERROR(INDEX('Currency Market'!$BE$10:$BL$178, MATCH($BJ306, 'Currency Market'!$BB$10:$BB$178, 0), MATCH($N306, 'Currency Market'!$BE$9:$BL$9, 0)), ""))</f>
        <v/>
      </c>
      <c r="BN306" s="68" t="str">
        <f t="shared" si="98"/>
        <v/>
      </c>
      <c r="BO306" s="57" t="str">
        <f t="shared" si="103"/>
        <v/>
      </c>
      <c r="BP306" s="58" t="str">
        <f t="shared" si="103"/>
        <v/>
      </c>
      <c r="BQ306" s="58" t="str">
        <f t="shared" si="103"/>
        <v/>
      </c>
      <c r="BR306" s="58" t="str">
        <f t="shared" si="103"/>
        <v/>
      </c>
      <c r="BS306" s="58" t="str">
        <f t="shared" si="103"/>
        <v/>
      </c>
      <c r="BT306" s="58" t="str">
        <f t="shared" si="103"/>
        <v/>
      </c>
      <c r="BU306" s="58" t="str">
        <f t="shared" si="103"/>
        <v/>
      </c>
      <c r="BV306" s="59" t="str">
        <f t="shared" si="103"/>
        <v/>
      </c>
      <c r="BX306" s="7" t="str">
        <f ca="1">IFERROR(INDEX('Currency Market'!$BX$10:$BX$178, MATCH($BJ306, 'Currency Market'!$BB$10:$BB$178, 0)), "")</f>
        <v/>
      </c>
      <c r="BZ306" s="65" t="str">
        <f t="shared" si="99"/>
        <v/>
      </c>
    </row>
    <row r="307" spans="1:78" x14ac:dyDescent="0.55000000000000004">
      <c r="A307" s="11"/>
      <c r="B307" s="175" t="str">
        <f t="shared" si="88"/>
        <v/>
      </c>
      <c r="C307" s="176"/>
      <c r="D307" s="176"/>
      <c r="E307" s="176"/>
      <c r="F307" s="269"/>
      <c r="G307" s="270"/>
      <c r="H307" s="271"/>
      <c r="I307" s="271"/>
      <c r="J307" s="271"/>
      <c r="K307" s="271"/>
      <c r="L307" s="271"/>
      <c r="M307" s="271"/>
      <c r="N307" s="270"/>
      <c r="O307" s="270"/>
      <c r="P307" s="272" t="str">
        <f t="shared" si="94"/>
        <v/>
      </c>
      <c r="Q307" s="267"/>
      <c r="R307" s="267"/>
      <c r="S307" s="267"/>
      <c r="T307" s="267"/>
      <c r="U307" s="267"/>
      <c r="V307" s="267" t="str">
        <f t="shared" si="89"/>
        <v/>
      </c>
      <c r="W307" s="267"/>
      <c r="X307" s="267"/>
      <c r="Y307" s="267"/>
      <c r="Z307" s="267"/>
      <c r="AA307" s="267" t="str">
        <f t="shared" si="95"/>
        <v/>
      </c>
      <c r="AB307" s="267"/>
      <c r="AC307" s="267"/>
      <c r="AD307" s="267"/>
      <c r="AE307" s="267"/>
      <c r="AF307" s="267"/>
      <c r="AG307" s="269"/>
      <c r="AH307" s="270"/>
      <c r="AI307" s="270"/>
      <c r="AJ307" s="270"/>
      <c r="AK307" s="270"/>
      <c r="AL307" s="273"/>
      <c r="AM307" s="11"/>
      <c r="AN307" s="175" t="str">
        <f t="shared" si="96"/>
        <v/>
      </c>
      <c r="AO307" s="176"/>
      <c r="AP307" s="267" t="str">
        <f t="shared" si="90"/>
        <v/>
      </c>
      <c r="AQ307" s="267"/>
      <c r="AR307" s="267"/>
      <c r="AS307" s="267"/>
      <c r="AT307" s="267"/>
      <c r="AU307" s="267"/>
      <c r="AV307" s="265" t="str">
        <f t="shared" si="97"/>
        <v/>
      </c>
      <c r="AW307" s="266"/>
      <c r="AX307" s="267" t="str">
        <f t="shared" si="91"/>
        <v/>
      </c>
      <c r="AY307" s="267"/>
      <c r="AZ307" s="267"/>
      <c r="BA307" s="267"/>
      <c r="BB307" s="267"/>
      <c r="BC307" s="268"/>
      <c r="BD307" s="11"/>
      <c r="BF307" s="7" t="str">
        <f t="shared" si="92"/>
        <v/>
      </c>
      <c r="BJ307" s="45" t="str">
        <f t="shared" ca="1" si="93"/>
        <v>20/09/2021 08:00</v>
      </c>
      <c r="BK307" s="44" t="str">
        <f>IF($F307="", "", IFERROR(INDEX('Currency Market'!$BE$10:$BL$178, MATCH($BJ307, 'Currency Market'!$BB$10:$BB$178, 0), MATCH($F307, 'Currency Market'!$BE$9:$BL$9, 0)), ""))</f>
        <v/>
      </c>
      <c r="BL307" s="43" t="str">
        <f>IF($F307="", "", IFERROR(INDEX('Currency Market'!$BE$10:$BL$178, MATCH($BJ307, 'Currency Market'!$BB$10:$BB$178, 0), MATCH($N307, 'Currency Market'!$BE$9:$BL$9, 0)), ""))</f>
        <v/>
      </c>
      <c r="BN307" s="68" t="str">
        <f t="shared" si="98"/>
        <v/>
      </c>
      <c r="BO307" s="57" t="str">
        <f t="shared" si="103"/>
        <v/>
      </c>
      <c r="BP307" s="58" t="str">
        <f t="shared" si="103"/>
        <v/>
      </c>
      <c r="BQ307" s="58" t="str">
        <f t="shared" si="103"/>
        <v/>
      </c>
      <c r="BR307" s="58" t="str">
        <f t="shared" si="103"/>
        <v/>
      </c>
      <c r="BS307" s="58" t="str">
        <f t="shared" si="103"/>
        <v/>
      </c>
      <c r="BT307" s="58" t="str">
        <f t="shared" si="103"/>
        <v/>
      </c>
      <c r="BU307" s="58" t="str">
        <f t="shared" si="103"/>
        <v/>
      </c>
      <c r="BV307" s="59" t="str">
        <f t="shared" si="103"/>
        <v/>
      </c>
      <c r="BX307" s="7" t="str">
        <f ca="1">IFERROR(INDEX('Currency Market'!$BX$10:$BX$178, MATCH($BJ307, 'Currency Market'!$BB$10:$BB$178, 0)), "")</f>
        <v/>
      </c>
      <c r="BZ307" s="65" t="str">
        <f t="shared" si="99"/>
        <v/>
      </c>
    </row>
    <row r="308" spans="1:78" x14ac:dyDescent="0.55000000000000004">
      <c r="A308" s="11"/>
      <c r="B308" s="175" t="str">
        <f t="shared" si="88"/>
        <v/>
      </c>
      <c r="C308" s="176"/>
      <c r="D308" s="176"/>
      <c r="E308" s="176"/>
      <c r="F308" s="269"/>
      <c r="G308" s="270"/>
      <c r="H308" s="271"/>
      <c r="I308" s="271"/>
      <c r="J308" s="271"/>
      <c r="K308" s="271"/>
      <c r="L308" s="271"/>
      <c r="M308" s="271"/>
      <c r="N308" s="270"/>
      <c r="O308" s="270"/>
      <c r="P308" s="272" t="str">
        <f t="shared" si="94"/>
        <v/>
      </c>
      <c r="Q308" s="267"/>
      <c r="R308" s="267"/>
      <c r="S308" s="267"/>
      <c r="T308" s="267"/>
      <c r="U308" s="267"/>
      <c r="V308" s="267" t="str">
        <f t="shared" si="89"/>
        <v/>
      </c>
      <c r="W308" s="267"/>
      <c r="X308" s="267"/>
      <c r="Y308" s="267"/>
      <c r="Z308" s="267"/>
      <c r="AA308" s="267" t="str">
        <f t="shared" si="95"/>
        <v/>
      </c>
      <c r="AB308" s="267"/>
      <c r="AC308" s="267"/>
      <c r="AD308" s="267"/>
      <c r="AE308" s="267"/>
      <c r="AF308" s="267"/>
      <c r="AG308" s="269"/>
      <c r="AH308" s="270"/>
      <c r="AI308" s="270"/>
      <c r="AJ308" s="270"/>
      <c r="AK308" s="270"/>
      <c r="AL308" s="273"/>
      <c r="AM308" s="11"/>
      <c r="AN308" s="175" t="str">
        <f t="shared" si="96"/>
        <v/>
      </c>
      <c r="AO308" s="176"/>
      <c r="AP308" s="267" t="str">
        <f t="shared" si="90"/>
        <v/>
      </c>
      <c r="AQ308" s="267"/>
      <c r="AR308" s="267"/>
      <c r="AS308" s="267"/>
      <c r="AT308" s="267"/>
      <c r="AU308" s="267"/>
      <c r="AV308" s="265" t="str">
        <f t="shared" si="97"/>
        <v/>
      </c>
      <c r="AW308" s="266"/>
      <c r="AX308" s="267" t="str">
        <f t="shared" si="91"/>
        <v/>
      </c>
      <c r="AY308" s="267"/>
      <c r="AZ308" s="267"/>
      <c r="BA308" s="267"/>
      <c r="BB308" s="267"/>
      <c r="BC308" s="268"/>
      <c r="BD308" s="11"/>
      <c r="BF308" s="7" t="str">
        <f t="shared" si="92"/>
        <v/>
      </c>
      <c r="BJ308" s="45" t="str">
        <f t="shared" ca="1" si="93"/>
        <v>20/09/2021 08:00</v>
      </c>
      <c r="BK308" s="44" t="str">
        <f>IF($F308="", "", IFERROR(INDEX('Currency Market'!$BE$10:$BL$178, MATCH($BJ308, 'Currency Market'!$BB$10:$BB$178, 0), MATCH($F308, 'Currency Market'!$BE$9:$BL$9, 0)), ""))</f>
        <v/>
      </c>
      <c r="BL308" s="43" t="str">
        <f>IF($F308="", "", IFERROR(INDEX('Currency Market'!$BE$10:$BL$178, MATCH($BJ308, 'Currency Market'!$BB$10:$BB$178, 0), MATCH($N308, 'Currency Market'!$BE$9:$BL$9, 0)), ""))</f>
        <v/>
      </c>
      <c r="BN308" s="68" t="str">
        <f t="shared" si="98"/>
        <v/>
      </c>
      <c r="BO308" s="57" t="str">
        <f t="shared" si="103"/>
        <v/>
      </c>
      <c r="BP308" s="58" t="str">
        <f t="shared" si="103"/>
        <v/>
      </c>
      <c r="BQ308" s="58" t="str">
        <f t="shared" si="103"/>
        <v/>
      </c>
      <c r="BR308" s="58" t="str">
        <f t="shared" si="103"/>
        <v/>
      </c>
      <c r="BS308" s="58" t="str">
        <f t="shared" si="103"/>
        <v/>
      </c>
      <c r="BT308" s="58" t="str">
        <f t="shared" si="103"/>
        <v/>
      </c>
      <c r="BU308" s="58" t="str">
        <f t="shared" si="103"/>
        <v/>
      </c>
      <c r="BV308" s="59" t="str">
        <f t="shared" si="103"/>
        <v/>
      </c>
      <c r="BX308" s="7" t="str">
        <f ca="1">IFERROR(INDEX('Currency Market'!$BX$10:$BX$178, MATCH($BJ308, 'Currency Market'!$BB$10:$BB$178, 0)), "")</f>
        <v/>
      </c>
      <c r="BZ308" s="65" t="str">
        <f t="shared" si="99"/>
        <v/>
      </c>
    </row>
    <row r="309" spans="1:78" x14ac:dyDescent="0.55000000000000004">
      <c r="A309" s="11"/>
      <c r="B309" s="175" t="str">
        <f t="shared" si="88"/>
        <v/>
      </c>
      <c r="C309" s="176"/>
      <c r="D309" s="176"/>
      <c r="E309" s="176"/>
      <c r="F309" s="269"/>
      <c r="G309" s="270"/>
      <c r="H309" s="271"/>
      <c r="I309" s="271"/>
      <c r="J309" s="271"/>
      <c r="K309" s="271"/>
      <c r="L309" s="271"/>
      <c r="M309" s="271"/>
      <c r="N309" s="270"/>
      <c r="O309" s="270"/>
      <c r="P309" s="272" t="str">
        <f t="shared" si="94"/>
        <v/>
      </c>
      <c r="Q309" s="267"/>
      <c r="R309" s="267"/>
      <c r="S309" s="267"/>
      <c r="T309" s="267"/>
      <c r="U309" s="267"/>
      <c r="V309" s="267" t="str">
        <f t="shared" si="89"/>
        <v/>
      </c>
      <c r="W309" s="267"/>
      <c r="X309" s="267"/>
      <c r="Y309" s="267"/>
      <c r="Z309" s="267"/>
      <c r="AA309" s="267" t="str">
        <f t="shared" si="95"/>
        <v/>
      </c>
      <c r="AB309" s="267"/>
      <c r="AC309" s="267"/>
      <c r="AD309" s="267"/>
      <c r="AE309" s="267"/>
      <c r="AF309" s="267"/>
      <c r="AG309" s="269"/>
      <c r="AH309" s="270"/>
      <c r="AI309" s="270"/>
      <c r="AJ309" s="270"/>
      <c r="AK309" s="270"/>
      <c r="AL309" s="273"/>
      <c r="AM309" s="11"/>
      <c r="AN309" s="175" t="str">
        <f t="shared" si="96"/>
        <v/>
      </c>
      <c r="AO309" s="176"/>
      <c r="AP309" s="267" t="str">
        <f t="shared" si="90"/>
        <v/>
      </c>
      <c r="AQ309" s="267"/>
      <c r="AR309" s="267"/>
      <c r="AS309" s="267"/>
      <c r="AT309" s="267"/>
      <c r="AU309" s="267"/>
      <c r="AV309" s="265" t="str">
        <f t="shared" si="97"/>
        <v/>
      </c>
      <c r="AW309" s="266"/>
      <c r="AX309" s="267" t="str">
        <f t="shared" si="91"/>
        <v/>
      </c>
      <c r="AY309" s="267"/>
      <c r="AZ309" s="267"/>
      <c r="BA309" s="267"/>
      <c r="BB309" s="267"/>
      <c r="BC309" s="268"/>
      <c r="BD309" s="11"/>
      <c r="BF309" s="7" t="str">
        <f t="shared" si="92"/>
        <v/>
      </c>
      <c r="BJ309" s="45" t="str">
        <f t="shared" ca="1" si="93"/>
        <v>20/09/2021 08:00</v>
      </c>
      <c r="BK309" s="44" t="str">
        <f>IF($F309="", "", IFERROR(INDEX('Currency Market'!$BE$10:$BL$178, MATCH($BJ309, 'Currency Market'!$BB$10:$BB$178, 0), MATCH($F309, 'Currency Market'!$BE$9:$BL$9, 0)), ""))</f>
        <v/>
      </c>
      <c r="BL309" s="43" t="str">
        <f>IF($F309="", "", IFERROR(INDEX('Currency Market'!$BE$10:$BL$178, MATCH($BJ309, 'Currency Market'!$BB$10:$BB$178, 0), MATCH($N309, 'Currency Market'!$BE$9:$BL$9, 0)), ""))</f>
        <v/>
      </c>
      <c r="BN309" s="68" t="str">
        <f t="shared" si="98"/>
        <v/>
      </c>
      <c r="BO309" s="57" t="str">
        <f t="shared" si="103"/>
        <v/>
      </c>
      <c r="BP309" s="58" t="str">
        <f t="shared" si="103"/>
        <v/>
      </c>
      <c r="BQ309" s="58" t="str">
        <f t="shared" si="103"/>
        <v/>
      </c>
      <c r="BR309" s="58" t="str">
        <f t="shared" si="103"/>
        <v/>
      </c>
      <c r="BS309" s="58" t="str">
        <f t="shared" si="103"/>
        <v/>
      </c>
      <c r="BT309" s="58" t="str">
        <f t="shared" si="103"/>
        <v/>
      </c>
      <c r="BU309" s="58" t="str">
        <f t="shared" si="103"/>
        <v/>
      </c>
      <c r="BV309" s="59" t="str">
        <f t="shared" si="103"/>
        <v/>
      </c>
      <c r="BX309" s="7" t="str">
        <f ca="1">IFERROR(INDEX('Currency Market'!$BX$10:$BX$178, MATCH($BJ309, 'Currency Market'!$BB$10:$BB$178, 0)), "")</f>
        <v/>
      </c>
      <c r="BZ309" s="65" t="str">
        <f t="shared" si="99"/>
        <v/>
      </c>
    </row>
    <row r="310" spans="1:78" x14ac:dyDescent="0.55000000000000004">
      <c r="A310" s="11"/>
      <c r="B310" s="175" t="str">
        <f t="shared" si="88"/>
        <v/>
      </c>
      <c r="C310" s="176"/>
      <c r="D310" s="176"/>
      <c r="E310" s="176"/>
      <c r="F310" s="269"/>
      <c r="G310" s="270"/>
      <c r="H310" s="271"/>
      <c r="I310" s="271"/>
      <c r="J310" s="271"/>
      <c r="K310" s="271"/>
      <c r="L310" s="271"/>
      <c r="M310" s="271"/>
      <c r="N310" s="270"/>
      <c r="O310" s="270"/>
      <c r="P310" s="272" t="str">
        <f t="shared" si="94"/>
        <v/>
      </c>
      <c r="Q310" s="267"/>
      <c r="R310" s="267"/>
      <c r="S310" s="267"/>
      <c r="T310" s="267"/>
      <c r="U310" s="267"/>
      <c r="V310" s="267" t="str">
        <f t="shared" si="89"/>
        <v/>
      </c>
      <c r="W310" s="267"/>
      <c r="X310" s="267"/>
      <c r="Y310" s="267"/>
      <c r="Z310" s="267"/>
      <c r="AA310" s="267" t="str">
        <f t="shared" si="95"/>
        <v/>
      </c>
      <c r="AB310" s="267"/>
      <c r="AC310" s="267"/>
      <c r="AD310" s="267"/>
      <c r="AE310" s="267"/>
      <c r="AF310" s="267"/>
      <c r="AG310" s="269"/>
      <c r="AH310" s="270"/>
      <c r="AI310" s="270"/>
      <c r="AJ310" s="270"/>
      <c r="AK310" s="270"/>
      <c r="AL310" s="273"/>
      <c r="AM310" s="11"/>
      <c r="AN310" s="175" t="str">
        <f t="shared" si="96"/>
        <v/>
      </c>
      <c r="AO310" s="176"/>
      <c r="AP310" s="267" t="str">
        <f t="shared" si="90"/>
        <v/>
      </c>
      <c r="AQ310" s="267"/>
      <c r="AR310" s="267"/>
      <c r="AS310" s="267"/>
      <c r="AT310" s="267"/>
      <c r="AU310" s="267"/>
      <c r="AV310" s="265" t="str">
        <f t="shared" si="97"/>
        <v/>
      </c>
      <c r="AW310" s="266"/>
      <c r="AX310" s="267" t="str">
        <f t="shared" si="91"/>
        <v/>
      </c>
      <c r="AY310" s="267"/>
      <c r="AZ310" s="267"/>
      <c r="BA310" s="267"/>
      <c r="BB310" s="267"/>
      <c r="BC310" s="268"/>
      <c r="BD310" s="11"/>
      <c r="BF310" s="7" t="str">
        <f t="shared" si="92"/>
        <v/>
      </c>
      <c r="BJ310" s="45" t="str">
        <f t="shared" ca="1" si="93"/>
        <v>20/09/2021 08:00</v>
      </c>
      <c r="BK310" s="44" t="str">
        <f>IF($F310="", "", IFERROR(INDEX('Currency Market'!$BE$10:$BL$178, MATCH($BJ310, 'Currency Market'!$BB$10:$BB$178, 0), MATCH($F310, 'Currency Market'!$BE$9:$BL$9, 0)), ""))</f>
        <v/>
      </c>
      <c r="BL310" s="43" t="str">
        <f>IF($F310="", "", IFERROR(INDEX('Currency Market'!$BE$10:$BL$178, MATCH($BJ310, 'Currency Market'!$BB$10:$BB$178, 0), MATCH($N310, 'Currency Market'!$BE$9:$BL$9, 0)), ""))</f>
        <v/>
      </c>
      <c r="BN310" s="68" t="str">
        <f t="shared" si="98"/>
        <v/>
      </c>
      <c r="BO310" s="57" t="str">
        <f t="shared" si="103"/>
        <v/>
      </c>
      <c r="BP310" s="58" t="str">
        <f t="shared" si="103"/>
        <v/>
      </c>
      <c r="BQ310" s="58" t="str">
        <f t="shared" si="103"/>
        <v/>
      </c>
      <c r="BR310" s="58" t="str">
        <f t="shared" si="103"/>
        <v/>
      </c>
      <c r="BS310" s="58" t="str">
        <f t="shared" si="103"/>
        <v/>
      </c>
      <c r="BT310" s="58" t="str">
        <f t="shared" si="103"/>
        <v/>
      </c>
      <c r="BU310" s="58" t="str">
        <f t="shared" si="103"/>
        <v/>
      </c>
      <c r="BV310" s="59" t="str">
        <f t="shared" si="103"/>
        <v/>
      </c>
      <c r="BX310" s="7" t="str">
        <f ca="1">IFERROR(INDEX('Currency Market'!$BX$10:$BX$178, MATCH($BJ310, 'Currency Market'!$BB$10:$BB$178, 0)), "")</f>
        <v/>
      </c>
      <c r="BZ310" s="65" t="str">
        <f t="shared" si="99"/>
        <v/>
      </c>
    </row>
    <row r="311" spans="1:78" x14ac:dyDescent="0.55000000000000004">
      <c r="A311" s="11"/>
      <c r="B311" s="175" t="str">
        <f t="shared" si="88"/>
        <v/>
      </c>
      <c r="C311" s="176"/>
      <c r="D311" s="176"/>
      <c r="E311" s="176"/>
      <c r="F311" s="269"/>
      <c r="G311" s="270"/>
      <c r="H311" s="271"/>
      <c r="I311" s="271"/>
      <c r="J311" s="271"/>
      <c r="K311" s="271"/>
      <c r="L311" s="271"/>
      <c r="M311" s="271"/>
      <c r="N311" s="270"/>
      <c r="O311" s="270"/>
      <c r="P311" s="272" t="str">
        <f t="shared" si="94"/>
        <v/>
      </c>
      <c r="Q311" s="267"/>
      <c r="R311" s="267"/>
      <c r="S311" s="267"/>
      <c r="T311" s="267"/>
      <c r="U311" s="267"/>
      <c r="V311" s="267" t="str">
        <f t="shared" si="89"/>
        <v/>
      </c>
      <c r="W311" s="267"/>
      <c r="X311" s="267"/>
      <c r="Y311" s="267"/>
      <c r="Z311" s="267"/>
      <c r="AA311" s="267" t="str">
        <f t="shared" si="95"/>
        <v/>
      </c>
      <c r="AB311" s="267"/>
      <c r="AC311" s="267"/>
      <c r="AD311" s="267"/>
      <c r="AE311" s="267"/>
      <c r="AF311" s="267"/>
      <c r="AG311" s="269"/>
      <c r="AH311" s="270"/>
      <c r="AI311" s="270"/>
      <c r="AJ311" s="270"/>
      <c r="AK311" s="270"/>
      <c r="AL311" s="273"/>
      <c r="AM311" s="11"/>
      <c r="AN311" s="175" t="str">
        <f t="shared" si="96"/>
        <v/>
      </c>
      <c r="AO311" s="176"/>
      <c r="AP311" s="267" t="str">
        <f t="shared" si="90"/>
        <v/>
      </c>
      <c r="AQ311" s="267"/>
      <c r="AR311" s="267"/>
      <c r="AS311" s="267"/>
      <c r="AT311" s="267"/>
      <c r="AU311" s="267"/>
      <c r="AV311" s="265" t="str">
        <f t="shared" si="97"/>
        <v/>
      </c>
      <c r="AW311" s="266"/>
      <c r="AX311" s="267" t="str">
        <f t="shared" si="91"/>
        <v/>
      </c>
      <c r="AY311" s="267"/>
      <c r="AZ311" s="267"/>
      <c r="BA311" s="267"/>
      <c r="BB311" s="267"/>
      <c r="BC311" s="268"/>
      <c r="BD311" s="11"/>
      <c r="BF311" s="7" t="str">
        <f t="shared" si="92"/>
        <v/>
      </c>
      <c r="BJ311" s="45" t="str">
        <f t="shared" ca="1" si="93"/>
        <v>20/09/2021 08:00</v>
      </c>
      <c r="BK311" s="44" t="str">
        <f>IF($F311="", "", IFERROR(INDEX('Currency Market'!$BE$10:$BL$178, MATCH($BJ311, 'Currency Market'!$BB$10:$BB$178, 0), MATCH($F311, 'Currency Market'!$BE$9:$BL$9, 0)), ""))</f>
        <v/>
      </c>
      <c r="BL311" s="43" t="str">
        <f>IF($F311="", "", IFERROR(INDEX('Currency Market'!$BE$10:$BL$178, MATCH($BJ311, 'Currency Market'!$BB$10:$BB$178, 0), MATCH($N311, 'Currency Market'!$BE$9:$BL$9, 0)), ""))</f>
        <v/>
      </c>
      <c r="BN311" s="68" t="str">
        <f t="shared" si="98"/>
        <v/>
      </c>
      <c r="BO311" s="57" t="str">
        <f t="shared" si="103"/>
        <v/>
      </c>
      <c r="BP311" s="58" t="str">
        <f t="shared" si="103"/>
        <v/>
      </c>
      <c r="BQ311" s="58" t="str">
        <f t="shared" si="103"/>
        <v/>
      </c>
      <c r="BR311" s="58" t="str">
        <f t="shared" si="103"/>
        <v/>
      </c>
      <c r="BS311" s="58" t="str">
        <f t="shared" si="103"/>
        <v/>
      </c>
      <c r="BT311" s="58" t="str">
        <f t="shared" si="103"/>
        <v/>
      </c>
      <c r="BU311" s="58" t="str">
        <f t="shared" si="103"/>
        <v/>
      </c>
      <c r="BV311" s="59" t="str">
        <f t="shared" si="103"/>
        <v/>
      </c>
      <c r="BX311" s="7" t="str">
        <f ca="1">IFERROR(INDEX('Currency Market'!$BX$10:$BX$178, MATCH($BJ311, 'Currency Market'!$BB$10:$BB$178, 0)), "")</f>
        <v/>
      </c>
      <c r="BZ311" s="65" t="str">
        <f t="shared" si="99"/>
        <v/>
      </c>
    </row>
    <row r="312" spans="1:78" x14ac:dyDescent="0.55000000000000004">
      <c r="A312" s="11"/>
      <c r="B312" s="175" t="str">
        <f t="shared" si="88"/>
        <v/>
      </c>
      <c r="C312" s="176"/>
      <c r="D312" s="176"/>
      <c r="E312" s="176"/>
      <c r="F312" s="269"/>
      <c r="G312" s="270"/>
      <c r="H312" s="271"/>
      <c r="I312" s="271"/>
      <c r="J312" s="271"/>
      <c r="K312" s="271"/>
      <c r="L312" s="271"/>
      <c r="M312" s="271"/>
      <c r="N312" s="270"/>
      <c r="O312" s="270"/>
      <c r="P312" s="272" t="str">
        <f t="shared" si="94"/>
        <v/>
      </c>
      <c r="Q312" s="267"/>
      <c r="R312" s="267"/>
      <c r="S312" s="267"/>
      <c r="T312" s="267"/>
      <c r="U312" s="267"/>
      <c r="V312" s="267" t="str">
        <f t="shared" si="89"/>
        <v/>
      </c>
      <c r="W312" s="267"/>
      <c r="X312" s="267"/>
      <c r="Y312" s="267"/>
      <c r="Z312" s="267"/>
      <c r="AA312" s="267" t="str">
        <f t="shared" si="95"/>
        <v/>
      </c>
      <c r="AB312" s="267"/>
      <c r="AC312" s="267"/>
      <c r="AD312" s="267"/>
      <c r="AE312" s="267"/>
      <c r="AF312" s="267"/>
      <c r="AG312" s="269"/>
      <c r="AH312" s="270"/>
      <c r="AI312" s="270"/>
      <c r="AJ312" s="270"/>
      <c r="AK312" s="270"/>
      <c r="AL312" s="273"/>
      <c r="AM312" s="11"/>
      <c r="AN312" s="175" t="str">
        <f t="shared" si="96"/>
        <v/>
      </c>
      <c r="AO312" s="176"/>
      <c r="AP312" s="267" t="str">
        <f t="shared" si="90"/>
        <v/>
      </c>
      <c r="AQ312" s="267"/>
      <c r="AR312" s="267"/>
      <c r="AS312" s="267"/>
      <c r="AT312" s="267"/>
      <c r="AU312" s="267"/>
      <c r="AV312" s="265" t="str">
        <f t="shared" si="97"/>
        <v/>
      </c>
      <c r="AW312" s="266"/>
      <c r="AX312" s="267" t="str">
        <f t="shared" si="91"/>
        <v/>
      </c>
      <c r="AY312" s="267"/>
      <c r="AZ312" s="267"/>
      <c r="BA312" s="267"/>
      <c r="BB312" s="267"/>
      <c r="BC312" s="268"/>
      <c r="BD312" s="11"/>
      <c r="BF312" s="7" t="str">
        <f t="shared" si="92"/>
        <v/>
      </c>
      <c r="BJ312" s="45" t="str">
        <f t="shared" ca="1" si="93"/>
        <v>20/09/2021 08:00</v>
      </c>
      <c r="BK312" s="44" t="str">
        <f>IF($F312="", "", IFERROR(INDEX('Currency Market'!$BE$10:$BL$178, MATCH($BJ312, 'Currency Market'!$BB$10:$BB$178, 0), MATCH($F312, 'Currency Market'!$BE$9:$BL$9, 0)), ""))</f>
        <v/>
      </c>
      <c r="BL312" s="43" t="str">
        <f>IF($F312="", "", IFERROR(INDEX('Currency Market'!$BE$10:$BL$178, MATCH($BJ312, 'Currency Market'!$BB$10:$BB$178, 0), MATCH($N312, 'Currency Market'!$BE$9:$BL$9, 0)), ""))</f>
        <v/>
      </c>
      <c r="BN312" s="68" t="str">
        <f t="shared" si="98"/>
        <v/>
      </c>
      <c r="BO312" s="57" t="str">
        <f t="shared" si="103"/>
        <v/>
      </c>
      <c r="BP312" s="58" t="str">
        <f t="shared" si="103"/>
        <v/>
      </c>
      <c r="BQ312" s="58" t="str">
        <f t="shared" si="103"/>
        <v/>
      </c>
      <c r="BR312" s="58" t="str">
        <f t="shared" si="103"/>
        <v/>
      </c>
      <c r="BS312" s="58" t="str">
        <f t="shared" si="103"/>
        <v/>
      </c>
      <c r="BT312" s="58" t="str">
        <f t="shared" si="103"/>
        <v/>
      </c>
      <c r="BU312" s="58" t="str">
        <f t="shared" si="103"/>
        <v/>
      </c>
      <c r="BV312" s="59" t="str">
        <f t="shared" si="103"/>
        <v/>
      </c>
      <c r="BX312" s="7" t="str">
        <f ca="1">IFERROR(INDEX('Currency Market'!$BX$10:$BX$178, MATCH($BJ312, 'Currency Market'!$BB$10:$BB$178, 0)), "")</f>
        <v/>
      </c>
      <c r="BZ312" s="65" t="str">
        <f t="shared" si="99"/>
        <v/>
      </c>
    </row>
    <row r="313" spans="1:78" x14ac:dyDescent="0.55000000000000004">
      <c r="A313" s="11"/>
      <c r="B313" s="175" t="str">
        <f t="shared" si="88"/>
        <v/>
      </c>
      <c r="C313" s="176"/>
      <c r="D313" s="176"/>
      <c r="E313" s="176"/>
      <c r="F313" s="269"/>
      <c r="G313" s="270"/>
      <c r="H313" s="271"/>
      <c r="I313" s="271"/>
      <c r="J313" s="271"/>
      <c r="K313" s="271"/>
      <c r="L313" s="271"/>
      <c r="M313" s="271"/>
      <c r="N313" s="270"/>
      <c r="O313" s="270"/>
      <c r="P313" s="272" t="str">
        <f t="shared" si="94"/>
        <v/>
      </c>
      <c r="Q313" s="267"/>
      <c r="R313" s="267"/>
      <c r="S313" s="267"/>
      <c r="T313" s="267"/>
      <c r="U313" s="267"/>
      <c r="V313" s="267" t="str">
        <f t="shared" si="89"/>
        <v/>
      </c>
      <c r="W313" s="267"/>
      <c r="X313" s="267"/>
      <c r="Y313" s="267"/>
      <c r="Z313" s="267"/>
      <c r="AA313" s="267" t="str">
        <f t="shared" si="95"/>
        <v/>
      </c>
      <c r="AB313" s="267"/>
      <c r="AC313" s="267"/>
      <c r="AD313" s="267"/>
      <c r="AE313" s="267"/>
      <c r="AF313" s="267"/>
      <c r="AG313" s="269"/>
      <c r="AH313" s="270"/>
      <c r="AI313" s="270"/>
      <c r="AJ313" s="270"/>
      <c r="AK313" s="270"/>
      <c r="AL313" s="273"/>
      <c r="AM313" s="11"/>
      <c r="AN313" s="175" t="str">
        <f t="shared" si="96"/>
        <v/>
      </c>
      <c r="AO313" s="176"/>
      <c r="AP313" s="267" t="str">
        <f t="shared" si="90"/>
        <v/>
      </c>
      <c r="AQ313" s="267"/>
      <c r="AR313" s="267"/>
      <c r="AS313" s="267"/>
      <c r="AT313" s="267"/>
      <c r="AU313" s="267"/>
      <c r="AV313" s="265" t="str">
        <f t="shared" si="97"/>
        <v/>
      </c>
      <c r="AW313" s="266"/>
      <c r="AX313" s="267" t="str">
        <f t="shared" si="91"/>
        <v/>
      </c>
      <c r="AY313" s="267"/>
      <c r="AZ313" s="267"/>
      <c r="BA313" s="267"/>
      <c r="BB313" s="267"/>
      <c r="BC313" s="268"/>
      <c r="BD313" s="11"/>
      <c r="BF313" s="7" t="str">
        <f t="shared" si="92"/>
        <v/>
      </c>
      <c r="BJ313" s="45" t="str">
        <f t="shared" ca="1" si="93"/>
        <v>20/09/2021 08:00</v>
      </c>
      <c r="BK313" s="44" t="str">
        <f>IF($F313="", "", IFERROR(INDEX('Currency Market'!$BE$10:$BL$178, MATCH($BJ313, 'Currency Market'!$BB$10:$BB$178, 0), MATCH($F313, 'Currency Market'!$BE$9:$BL$9, 0)), ""))</f>
        <v/>
      </c>
      <c r="BL313" s="43" t="str">
        <f>IF($F313="", "", IFERROR(INDEX('Currency Market'!$BE$10:$BL$178, MATCH($BJ313, 'Currency Market'!$BB$10:$BB$178, 0), MATCH($N313, 'Currency Market'!$BE$9:$BL$9, 0)), ""))</f>
        <v/>
      </c>
      <c r="BN313" s="68" t="str">
        <f t="shared" si="98"/>
        <v/>
      </c>
      <c r="BO313" s="57" t="str">
        <f t="shared" ref="BO313:BV322" si="104">IF($B313=$BF$4, IF($F313=BO$2, $H313*-1, IF($N313=BO$2, $AA313, "")), "")</f>
        <v/>
      </c>
      <c r="BP313" s="58" t="str">
        <f t="shared" si="104"/>
        <v/>
      </c>
      <c r="BQ313" s="58" t="str">
        <f t="shared" si="104"/>
        <v/>
      </c>
      <c r="BR313" s="58" t="str">
        <f t="shared" si="104"/>
        <v/>
      </c>
      <c r="BS313" s="58" t="str">
        <f t="shared" si="104"/>
        <v/>
      </c>
      <c r="BT313" s="58" t="str">
        <f t="shared" si="104"/>
        <v/>
      </c>
      <c r="BU313" s="58" t="str">
        <f t="shared" si="104"/>
        <v/>
      </c>
      <c r="BV313" s="59" t="str">
        <f t="shared" si="104"/>
        <v/>
      </c>
      <c r="BX313" s="7" t="str">
        <f ca="1">IFERROR(INDEX('Currency Market'!$BX$10:$BX$178, MATCH($BJ313, 'Currency Market'!$BB$10:$BB$178, 0)), "")</f>
        <v/>
      </c>
      <c r="BZ313" s="65" t="str">
        <f t="shared" si="99"/>
        <v/>
      </c>
    </row>
    <row r="314" spans="1:78" x14ac:dyDescent="0.55000000000000004">
      <c r="A314" s="11"/>
      <c r="B314" s="175" t="str">
        <f t="shared" si="88"/>
        <v/>
      </c>
      <c r="C314" s="176"/>
      <c r="D314" s="176"/>
      <c r="E314" s="176"/>
      <c r="F314" s="269"/>
      <c r="G314" s="270"/>
      <c r="H314" s="271"/>
      <c r="I314" s="271"/>
      <c r="J314" s="271"/>
      <c r="K314" s="271"/>
      <c r="L314" s="271"/>
      <c r="M314" s="271"/>
      <c r="N314" s="270"/>
      <c r="O314" s="270"/>
      <c r="P314" s="272" t="str">
        <f t="shared" si="94"/>
        <v/>
      </c>
      <c r="Q314" s="267"/>
      <c r="R314" s="267"/>
      <c r="S314" s="267"/>
      <c r="T314" s="267"/>
      <c r="U314" s="267"/>
      <c r="V314" s="267" t="str">
        <f t="shared" si="89"/>
        <v/>
      </c>
      <c r="W314" s="267"/>
      <c r="X314" s="267"/>
      <c r="Y314" s="267"/>
      <c r="Z314" s="267"/>
      <c r="AA314" s="267" t="str">
        <f t="shared" si="95"/>
        <v/>
      </c>
      <c r="AB314" s="267"/>
      <c r="AC314" s="267"/>
      <c r="AD314" s="267"/>
      <c r="AE314" s="267"/>
      <c r="AF314" s="267"/>
      <c r="AG314" s="269"/>
      <c r="AH314" s="270"/>
      <c r="AI314" s="270"/>
      <c r="AJ314" s="270"/>
      <c r="AK314" s="270"/>
      <c r="AL314" s="273"/>
      <c r="AM314" s="11"/>
      <c r="AN314" s="175" t="str">
        <f t="shared" si="96"/>
        <v/>
      </c>
      <c r="AO314" s="176"/>
      <c r="AP314" s="267" t="str">
        <f t="shared" si="90"/>
        <v/>
      </c>
      <c r="AQ314" s="267"/>
      <c r="AR314" s="267"/>
      <c r="AS314" s="267"/>
      <c r="AT314" s="267"/>
      <c r="AU314" s="267"/>
      <c r="AV314" s="265" t="str">
        <f t="shared" si="97"/>
        <v/>
      </c>
      <c r="AW314" s="266"/>
      <c r="AX314" s="267" t="str">
        <f t="shared" si="91"/>
        <v/>
      </c>
      <c r="AY314" s="267"/>
      <c r="AZ314" s="267"/>
      <c r="BA314" s="267"/>
      <c r="BB314" s="267"/>
      <c r="BC314" s="268"/>
      <c r="BD314" s="11"/>
      <c r="BF314" s="7" t="str">
        <f t="shared" si="92"/>
        <v/>
      </c>
      <c r="BJ314" s="45" t="str">
        <f t="shared" ca="1" si="93"/>
        <v>20/09/2021 08:00</v>
      </c>
      <c r="BK314" s="44" t="str">
        <f>IF($F314="", "", IFERROR(INDEX('Currency Market'!$BE$10:$BL$178, MATCH($BJ314, 'Currency Market'!$BB$10:$BB$178, 0), MATCH($F314, 'Currency Market'!$BE$9:$BL$9, 0)), ""))</f>
        <v/>
      </c>
      <c r="BL314" s="43" t="str">
        <f>IF($F314="", "", IFERROR(INDEX('Currency Market'!$BE$10:$BL$178, MATCH($BJ314, 'Currency Market'!$BB$10:$BB$178, 0), MATCH($N314, 'Currency Market'!$BE$9:$BL$9, 0)), ""))</f>
        <v/>
      </c>
      <c r="BN314" s="68" t="str">
        <f t="shared" si="98"/>
        <v/>
      </c>
      <c r="BO314" s="57" t="str">
        <f t="shared" si="104"/>
        <v/>
      </c>
      <c r="BP314" s="58" t="str">
        <f t="shared" si="104"/>
        <v/>
      </c>
      <c r="BQ314" s="58" t="str">
        <f t="shared" si="104"/>
        <v/>
      </c>
      <c r="BR314" s="58" t="str">
        <f t="shared" si="104"/>
        <v/>
      </c>
      <c r="BS314" s="58" t="str">
        <f t="shared" si="104"/>
        <v/>
      </c>
      <c r="BT314" s="58" t="str">
        <f t="shared" si="104"/>
        <v/>
      </c>
      <c r="BU314" s="58" t="str">
        <f t="shared" si="104"/>
        <v/>
      </c>
      <c r="BV314" s="59" t="str">
        <f t="shared" si="104"/>
        <v/>
      </c>
      <c r="BX314" s="7" t="str">
        <f ca="1">IFERROR(INDEX('Currency Market'!$BX$10:$BX$178, MATCH($BJ314, 'Currency Market'!$BB$10:$BB$178, 0)), "")</f>
        <v/>
      </c>
      <c r="BZ314" s="65" t="str">
        <f t="shared" si="99"/>
        <v/>
      </c>
    </row>
    <row r="315" spans="1:78" x14ac:dyDescent="0.55000000000000004">
      <c r="A315" s="11"/>
      <c r="B315" s="175" t="str">
        <f t="shared" si="88"/>
        <v/>
      </c>
      <c r="C315" s="176"/>
      <c r="D315" s="176"/>
      <c r="E315" s="176"/>
      <c r="F315" s="269"/>
      <c r="G315" s="270"/>
      <c r="H315" s="271"/>
      <c r="I315" s="271"/>
      <c r="J315" s="271"/>
      <c r="K315" s="271"/>
      <c r="L315" s="271"/>
      <c r="M315" s="271"/>
      <c r="N315" s="270"/>
      <c r="O315" s="270"/>
      <c r="P315" s="272" t="str">
        <f t="shared" si="94"/>
        <v/>
      </c>
      <c r="Q315" s="267"/>
      <c r="R315" s="267"/>
      <c r="S315" s="267"/>
      <c r="T315" s="267"/>
      <c r="U315" s="267"/>
      <c r="V315" s="267" t="str">
        <f t="shared" si="89"/>
        <v/>
      </c>
      <c r="W315" s="267"/>
      <c r="X315" s="267"/>
      <c r="Y315" s="267"/>
      <c r="Z315" s="267"/>
      <c r="AA315" s="267" t="str">
        <f t="shared" si="95"/>
        <v/>
      </c>
      <c r="AB315" s="267"/>
      <c r="AC315" s="267"/>
      <c r="AD315" s="267"/>
      <c r="AE315" s="267"/>
      <c r="AF315" s="267"/>
      <c r="AG315" s="269"/>
      <c r="AH315" s="270"/>
      <c r="AI315" s="270"/>
      <c r="AJ315" s="270"/>
      <c r="AK315" s="270"/>
      <c r="AL315" s="273"/>
      <c r="AM315" s="11"/>
      <c r="AN315" s="175" t="str">
        <f t="shared" si="96"/>
        <v/>
      </c>
      <c r="AO315" s="176"/>
      <c r="AP315" s="267" t="str">
        <f t="shared" si="90"/>
        <v/>
      </c>
      <c r="AQ315" s="267"/>
      <c r="AR315" s="267"/>
      <c r="AS315" s="267"/>
      <c r="AT315" s="267"/>
      <c r="AU315" s="267"/>
      <c r="AV315" s="265" t="str">
        <f t="shared" si="97"/>
        <v/>
      </c>
      <c r="AW315" s="266"/>
      <c r="AX315" s="267" t="str">
        <f t="shared" si="91"/>
        <v/>
      </c>
      <c r="AY315" s="267"/>
      <c r="AZ315" s="267"/>
      <c r="BA315" s="267"/>
      <c r="BB315" s="267"/>
      <c r="BC315" s="268"/>
      <c r="BD315" s="11"/>
      <c r="BF315" s="7" t="str">
        <f t="shared" si="92"/>
        <v/>
      </c>
      <c r="BJ315" s="45" t="str">
        <f t="shared" ca="1" si="93"/>
        <v>20/09/2021 08:00</v>
      </c>
      <c r="BK315" s="44" t="str">
        <f>IF($F315="", "", IFERROR(INDEX('Currency Market'!$BE$10:$BL$178, MATCH($BJ315, 'Currency Market'!$BB$10:$BB$178, 0), MATCH($F315, 'Currency Market'!$BE$9:$BL$9, 0)), ""))</f>
        <v/>
      </c>
      <c r="BL315" s="43" t="str">
        <f>IF($F315="", "", IFERROR(INDEX('Currency Market'!$BE$10:$BL$178, MATCH($BJ315, 'Currency Market'!$BB$10:$BB$178, 0), MATCH($N315, 'Currency Market'!$BE$9:$BL$9, 0)), ""))</f>
        <v/>
      </c>
      <c r="BN315" s="68" t="str">
        <f t="shared" si="98"/>
        <v/>
      </c>
      <c r="BO315" s="57" t="str">
        <f t="shared" si="104"/>
        <v/>
      </c>
      <c r="BP315" s="58" t="str">
        <f t="shared" si="104"/>
        <v/>
      </c>
      <c r="BQ315" s="58" t="str">
        <f t="shared" si="104"/>
        <v/>
      </c>
      <c r="BR315" s="58" t="str">
        <f t="shared" si="104"/>
        <v/>
      </c>
      <c r="BS315" s="58" t="str">
        <f t="shared" si="104"/>
        <v/>
      </c>
      <c r="BT315" s="58" t="str">
        <f t="shared" si="104"/>
        <v/>
      </c>
      <c r="BU315" s="58" t="str">
        <f t="shared" si="104"/>
        <v/>
      </c>
      <c r="BV315" s="59" t="str">
        <f t="shared" si="104"/>
        <v/>
      </c>
      <c r="BX315" s="7" t="str">
        <f ca="1">IFERROR(INDEX('Currency Market'!$BX$10:$BX$178, MATCH($BJ315, 'Currency Market'!$BB$10:$BB$178, 0)), "")</f>
        <v/>
      </c>
      <c r="BZ315" s="65" t="str">
        <f t="shared" si="99"/>
        <v/>
      </c>
    </row>
    <row r="316" spans="1:78" x14ac:dyDescent="0.55000000000000004">
      <c r="A316" s="11"/>
      <c r="B316" s="175" t="str">
        <f t="shared" si="88"/>
        <v/>
      </c>
      <c r="C316" s="176"/>
      <c r="D316" s="176"/>
      <c r="E316" s="176"/>
      <c r="F316" s="269"/>
      <c r="G316" s="270"/>
      <c r="H316" s="271"/>
      <c r="I316" s="271"/>
      <c r="J316" s="271"/>
      <c r="K316" s="271"/>
      <c r="L316" s="271"/>
      <c r="M316" s="271"/>
      <c r="N316" s="270"/>
      <c r="O316" s="270"/>
      <c r="P316" s="272" t="str">
        <f t="shared" si="94"/>
        <v/>
      </c>
      <c r="Q316" s="267"/>
      <c r="R316" s="267"/>
      <c r="S316" s="267"/>
      <c r="T316" s="267"/>
      <c r="U316" s="267"/>
      <c r="V316" s="267" t="str">
        <f t="shared" si="89"/>
        <v/>
      </c>
      <c r="W316" s="267"/>
      <c r="X316" s="267"/>
      <c r="Y316" s="267"/>
      <c r="Z316" s="267"/>
      <c r="AA316" s="267" t="str">
        <f t="shared" si="95"/>
        <v/>
      </c>
      <c r="AB316" s="267"/>
      <c r="AC316" s="267"/>
      <c r="AD316" s="267"/>
      <c r="AE316" s="267"/>
      <c r="AF316" s="267"/>
      <c r="AG316" s="269"/>
      <c r="AH316" s="270"/>
      <c r="AI316" s="270"/>
      <c r="AJ316" s="270"/>
      <c r="AK316" s="270"/>
      <c r="AL316" s="273"/>
      <c r="AM316" s="11"/>
      <c r="AN316" s="175" t="str">
        <f t="shared" si="96"/>
        <v/>
      </c>
      <c r="AO316" s="176"/>
      <c r="AP316" s="267" t="str">
        <f t="shared" si="90"/>
        <v/>
      </c>
      <c r="AQ316" s="267"/>
      <c r="AR316" s="267"/>
      <c r="AS316" s="267"/>
      <c r="AT316" s="267"/>
      <c r="AU316" s="267"/>
      <c r="AV316" s="265" t="str">
        <f t="shared" si="97"/>
        <v/>
      </c>
      <c r="AW316" s="266"/>
      <c r="AX316" s="267" t="str">
        <f t="shared" si="91"/>
        <v/>
      </c>
      <c r="AY316" s="267"/>
      <c r="AZ316" s="267"/>
      <c r="BA316" s="267"/>
      <c r="BB316" s="267"/>
      <c r="BC316" s="268"/>
      <c r="BD316" s="11"/>
      <c r="BF316" s="7" t="str">
        <f t="shared" si="92"/>
        <v/>
      </c>
      <c r="BJ316" s="45" t="str">
        <f t="shared" ca="1" si="93"/>
        <v>20/09/2021 08:00</v>
      </c>
      <c r="BK316" s="44" t="str">
        <f>IF($F316="", "", IFERROR(INDEX('Currency Market'!$BE$10:$BL$178, MATCH($BJ316, 'Currency Market'!$BB$10:$BB$178, 0), MATCH($F316, 'Currency Market'!$BE$9:$BL$9, 0)), ""))</f>
        <v/>
      </c>
      <c r="BL316" s="43" t="str">
        <f>IF($F316="", "", IFERROR(INDEX('Currency Market'!$BE$10:$BL$178, MATCH($BJ316, 'Currency Market'!$BB$10:$BB$178, 0), MATCH($N316, 'Currency Market'!$BE$9:$BL$9, 0)), ""))</f>
        <v/>
      </c>
      <c r="BN316" s="68" t="str">
        <f t="shared" si="98"/>
        <v/>
      </c>
      <c r="BO316" s="57" t="str">
        <f t="shared" si="104"/>
        <v/>
      </c>
      <c r="BP316" s="58" t="str">
        <f t="shared" si="104"/>
        <v/>
      </c>
      <c r="BQ316" s="58" t="str">
        <f t="shared" si="104"/>
        <v/>
      </c>
      <c r="BR316" s="58" t="str">
        <f t="shared" si="104"/>
        <v/>
      </c>
      <c r="BS316" s="58" t="str">
        <f t="shared" si="104"/>
        <v/>
      </c>
      <c r="BT316" s="58" t="str">
        <f t="shared" si="104"/>
        <v/>
      </c>
      <c r="BU316" s="58" t="str">
        <f t="shared" si="104"/>
        <v/>
      </c>
      <c r="BV316" s="59" t="str">
        <f t="shared" si="104"/>
        <v/>
      </c>
      <c r="BX316" s="7" t="str">
        <f ca="1">IFERROR(INDEX('Currency Market'!$BX$10:$BX$178, MATCH($BJ316, 'Currency Market'!$BB$10:$BB$178, 0)), "")</f>
        <v/>
      </c>
      <c r="BZ316" s="65" t="str">
        <f t="shared" si="99"/>
        <v/>
      </c>
    </row>
    <row r="317" spans="1:78" x14ac:dyDescent="0.55000000000000004">
      <c r="A317" s="11"/>
      <c r="B317" s="175" t="str">
        <f t="shared" si="88"/>
        <v/>
      </c>
      <c r="C317" s="176"/>
      <c r="D317" s="176"/>
      <c r="E317" s="176"/>
      <c r="F317" s="269"/>
      <c r="G317" s="270"/>
      <c r="H317" s="271"/>
      <c r="I317" s="271"/>
      <c r="J317" s="271"/>
      <c r="K317" s="271"/>
      <c r="L317" s="271"/>
      <c r="M317" s="271"/>
      <c r="N317" s="270"/>
      <c r="O317" s="270"/>
      <c r="P317" s="272" t="str">
        <f t="shared" si="94"/>
        <v/>
      </c>
      <c r="Q317" s="267"/>
      <c r="R317" s="267"/>
      <c r="S317" s="267"/>
      <c r="T317" s="267"/>
      <c r="U317" s="267"/>
      <c r="V317" s="267" t="str">
        <f t="shared" si="89"/>
        <v/>
      </c>
      <c r="W317" s="267"/>
      <c r="X317" s="267"/>
      <c r="Y317" s="267"/>
      <c r="Z317" s="267"/>
      <c r="AA317" s="267" t="str">
        <f t="shared" si="95"/>
        <v/>
      </c>
      <c r="AB317" s="267"/>
      <c r="AC317" s="267"/>
      <c r="AD317" s="267"/>
      <c r="AE317" s="267"/>
      <c r="AF317" s="267"/>
      <c r="AG317" s="269"/>
      <c r="AH317" s="270"/>
      <c r="AI317" s="270"/>
      <c r="AJ317" s="270"/>
      <c r="AK317" s="270"/>
      <c r="AL317" s="273"/>
      <c r="AM317" s="11"/>
      <c r="AN317" s="175" t="str">
        <f t="shared" si="96"/>
        <v/>
      </c>
      <c r="AO317" s="176"/>
      <c r="AP317" s="267" t="str">
        <f t="shared" si="90"/>
        <v/>
      </c>
      <c r="AQ317" s="267"/>
      <c r="AR317" s="267"/>
      <c r="AS317" s="267"/>
      <c r="AT317" s="267"/>
      <c r="AU317" s="267"/>
      <c r="AV317" s="265" t="str">
        <f t="shared" si="97"/>
        <v/>
      </c>
      <c r="AW317" s="266"/>
      <c r="AX317" s="267" t="str">
        <f t="shared" si="91"/>
        <v/>
      </c>
      <c r="AY317" s="267"/>
      <c r="AZ317" s="267"/>
      <c r="BA317" s="267"/>
      <c r="BB317" s="267"/>
      <c r="BC317" s="268"/>
      <c r="BD317" s="11"/>
      <c r="BF317" s="7" t="str">
        <f t="shared" si="92"/>
        <v/>
      </c>
      <c r="BJ317" s="45" t="str">
        <f t="shared" ca="1" si="93"/>
        <v>20/09/2021 08:00</v>
      </c>
      <c r="BK317" s="44" t="str">
        <f>IF($F317="", "", IFERROR(INDEX('Currency Market'!$BE$10:$BL$178, MATCH($BJ317, 'Currency Market'!$BB$10:$BB$178, 0), MATCH($F317, 'Currency Market'!$BE$9:$BL$9, 0)), ""))</f>
        <v/>
      </c>
      <c r="BL317" s="43" t="str">
        <f>IF($F317="", "", IFERROR(INDEX('Currency Market'!$BE$10:$BL$178, MATCH($BJ317, 'Currency Market'!$BB$10:$BB$178, 0), MATCH($N317, 'Currency Market'!$BE$9:$BL$9, 0)), ""))</f>
        <v/>
      </c>
      <c r="BN317" s="68" t="str">
        <f t="shared" si="98"/>
        <v/>
      </c>
      <c r="BO317" s="57" t="str">
        <f t="shared" si="104"/>
        <v/>
      </c>
      <c r="BP317" s="58" t="str">
        <f t="shared" si="104"/>
        <v/>
      </c>
      <c r="BQ317" s="58" t="str">
        <f t="shared" si="104"/>
        <v/>
      </c>
      <c r="BR317" s="58" t="str">
        <f t="shared" si="104"/>
        <v/>
      </c>
      <c r="BS317" s="58" t="str">
        <f t="shared" si="104"/>
        <v/>
      </c>
      <c r="BT317" s="58" t="str">
        <f t="shared" si="104"/>
        <v/>
      </c>
      <c r="BU317" s="58" t="str">
        <f t="shared" si="104"/>
        <v/>
      </c>
      <c r="BV317" s="59" t="str">
        <f t="shared" si="104"/>
        <v/>
      </c>
      <c r="BX317" s="7" t="str">
        <f ca="1">IFERROR(INDEX('Currency Market'!$BX$10:$BX$178, MATCH($BJ317, 'Currency Market'!$BB$10:$BB$178, 0)), "")</f>
        <v/>
      </c>
      <c r="BZ317" s="65" t="str">
        <f t="shared" si="99"/>
        <v/>
      </c>
    </row>
    <row r="318" spans="1:78" x14ac:dyDescent="0.55000000000000004">
      <c r="A318" s="11"/>
      <c r="B318" s="175" t="str">
        <f t="shared" si="88"/>
        <v/>
      </c>
      <c r="C318" s="176"/>
      <c r="D318" s="176"/>
      <c r="E318" s="176"/>
      <c r="F318" s="269"/>
      <c r="G318" s="270"/>
      <c r="H318" s="271"/>
      <c r="I318" s="271"/>
      <c r="J318" s="271"/>
      <c r="K318" s="271"/>
      <c r="L318" s="271"/>
      <c r="M318" s="271"/>
      <c r="N318" s="270"/>
      <c r="O318" s="270"/>
      <c r="P318" s="272" t="str">
        <f t="shared" si="94"/>
        <v/>
      </c>
      <c r="Q318" s="267"/>
      <c r="R318" s="267"/>
      <c r="S318" s="267"/>
      <c r="T318" s="267"/>
      <c r="U318" s="267"/>
      <c r="V318" s="267" t="str">
        <f t="shared" si="89"/>
        <v/>
      </c>
      <c r="W318" s="267"/>
      <c r="X318" s="267"/>
      <c r="Y318" s="267"/>
      <c r="Z318" s="267"/>
      <c r="AA318" s="267" t="str">
        <f t="shared" si="95"/>
        <v/>
      </c>
      <c r="AB318" s="267"/>
      <c r="AC318" s="267"/>
      <c r="AD318" s="267"/>
      <c r="AE318" s="267"/>
      <c r="AF318" s="267"/>
      <c r="AG318" s="269"/>
      <c r="AH318" s="270"/>
      <c r="AI318" s="270"/>
      <c r="AJ318" s="270"/>
      <c r="AK318" s="270"/>
      <c r="AL318" s="273"/>
      <c r="AM318" s="11"/>
      <c r="AN318" s="175" t="str">
        <f t="shared" si="96"/>
        <v/>
      </c>
      <c r="AO318" s="176"/>
      <c r="AP318" s="267" t="str">
        <f t="shared" si="90"/>
        <v/>
      </c>
      <c r="AQ318" s="267"/>
      <c r="AR318" s="267"/>
      <c r="AS318" s="267"/>
      <c r="AT318" s="267"/>
      <c r="AU318" s="267"/>
      <c r="AV318" s="265" t="str">
        <f t="shared" si="97"/>
        <v/>
      </c>
      <c r="AW318" s="266"/>
      <c r="AX318" s="267" t="str">
        <f t="shared" si="91"/>
        <v/>
      </c>
      <c r="AY318" s="267"/>
      <c r="AZ318" s="267"/>
      <c r="BA318" s="267"/>
      <c r="BB318" s="267"/>
      <c r="BC318" s="268"/>
      <c r="BD318" s="11"/>
      <c r="BF318" s="7" t="str">
        <f t="shared" si="92"/>
        <v/>
      </c>
      <c r="BJ318" s="45" t="str">
        <f t="shared" ca="1" si="93"/>
        <v>20/09/2021 08:00</v>
      </c>
      <c r="BK318" s="44" t="str">
        <f>IF($F318="", "", IFERROR(INDEX('Currency Market'!$BE$10:$BL$178, MATCH($BJ318, 'Currency Market'!$BB$10:$BB$178, 0), MATCH($F318, 'Currency Market'!$BE$9:$BL$9, 0)), ""))</f>
        <v/>
      </c>
      <c r="BL318" s="43" t="str">
        <f>IF($F318="", "", IFERROR(INDEX('Currency Market'!$BE$10:$BL$178, MATCH($BJ318, 'Currency Market'!$BB$10:$BB$178, 0), MATCH($N318, 'Currency Market'!$BE$9:$BL$9, 0)), ""))</f>
        <v/>
      </c>
      <c r="BN318" s="68" t="str">
        <f t="shared" si="98"/>
        <v/>
      </c>
      <c r="BO318" s="57" t="str">
        <f t="shared" si="104"/>
        <v/>
      </c>
      <c r="BP318" s="58" t="str">
        <f t="shared" si="104"/>
        <v/>
      </c>
      <c r="BQ318" s="58" t="str">
        <f t="shared" si="104"/>
        <v/>
      </c>
      <c r="BR318" s="58" t="str">
        <f t="shared" si="104"/>
        <v/>
      </c>
      <c r="BS318" s="58" t="str">
        <f t="shared" si="104"/>
        <v/>
      </c>
      <c r="BT318" s="58" t="str">
        <f t="shared" si="104"/>
        <v/>
      </c>
      <c r="BU318" s="58" t="str">
        <f t="shared" si="104"/>
        <v/>
      </c>
      <c r="BV318" s="59" t="str">
        <f t="shared" si="104"/>
        <v/>
      </c>
      <c r="BX318" s="7" t="str">
        <f ca="1">IFERROR(INDEX('Currency Market'!$BX$10:$BX$178, MATCH($BJ318, 'Currency Market'!$BB$10:$BB$178, 0)), "")</f>
        <v/>
      </c>
      <c r="BZ318" s="65" t="str">
        <f t="shared" si="99"/>
        <v/>
      </c>
    </row>
    <row r="319" spans="1:78" x14ac:dyDescent="0.55000000000000004">
      <c r="A319" s="11"/>
      <c r="B319" s="175" t="str">
        <f t="shared" si="88"/>
        <v/>
      </c>
      <c r="C319" s="176"/>
      <c r="D319" s="176"/>
      <c r="E319" s="176"/>
      <c r="F319" s="269"/>
      <c r="G319" s="270"/>
      <c r="H319" s="271"/>
      <c r="I319" s="271"/>
      <c r="J319" s="271"/>
      <c r="K319" s="271"/>
      <c r="L319" s="271"/>
      <c r="M319" s="271"/>
      <c r="N319" s="270"/>
      <c r="O319" s="270"/>
      <c r="P319" s="272" t="str">
        <f t="shared" si="94"/>
        <v/>
      </c>
      <c r="Q319" s="267"/>
      <c r="R319" s="267"/>
      <c r="S319" s="267"/>
      <c r="T319" s="267"/>
      <c r="U319" s="267"/>
      <c r="V319" s="267" t="str">
        <f t="shared" si="89"/>
        <v/>
      </c>
      <c r="W319" s="267"/>
      <c r="X319" s="267"/>
      <c r="Y319" s="267"/>
      <c r="Z319" s="267"/>
      <c r="AA319" s="267" t="str">
        <f t="shared" si="95"/>
        <v/>
      </c>
      <c r="AB319" s="267"/>
      <c r="AC319" s="267"/>
      <c r="AD319" s="267"/>
      <c r="AE319" s="267"/>
      <c r="AF319" s="267"/>
      <c r="AG319" s="269"/>
      <c r="AH319" s="270"/>
      <c r="AI319" s="270"/>
      <c r="AJ319" s="270"/>
      <c r="AK319" s="270"/>
      <c r="AL319" s="273"/>
      <c r="AM319" s="11"/>
      <c r="AN319" s="175" t="str">
        <f t="shared" si="96"/>
        <v/>
      </c>
      <c r="AO319" s="176"/>
      <c r="AP319" s="267" t="str">
        <f t="shared" si="90"/>
        <v/>
      </c>
      <c r="AQ319" s="267"/>
      <c r="AR319" s="267"/>
      <c r="AS319" s="267"/>
      <c r="AT319" s="267"/>
      <c r="AU319" s="267"/>
      <c r="AV319" s="265" t="str">
        <f t="shared" si="97"/>
        <v/>
      </c>
      <c r="AW319" s="266"/>
      <c r="AX319" s="267" t="str">
        <f t="shared" si="91"/>
        <v/>
      </c>
      <c r="AY319" s="267"/>
      <c r="AZ319" s="267"/>
      <c r="BA319" s="267"/>
      <c r="BB319" s="267"/>
      <c r="BC319" s="268"/>
      <c r="BD319" s="11"/>
      <c r="BF319" s="7" t="str">
        <f t="shared" si="92"/>
        <v/>
      </c>
      <c r="BJ319" s="45" t="str">
        <f t="shared" ca="1" si="93"/>
        <v>20/09/2021 08:00</v>
      </c>
      <c r="BK319" s="44" t="str">
        <f>IF($F319="", "", IFERROR(INDEX('Currency Market'!$BE$10:$BL$178, MATCH($BJ319, 'Currency Market'!$BB$10:$BB$178, 0), MATCH($F319, 'Currency Market'!$BE$9:$BL$9, 0)), ""))</f>
        <v/>
      </c>
      <c r="BL319" s="43" t="str">
        <f>IF($F319="", "", IFERROR(INDEX('Currency Market'!$BE$10:$BL$178, MATCH($BJ319, 'Currency Market'!$BB$10:$BB$178, 0), MATCH($N319, 'Currency Market'!$BE$9:$BL$9, 0)), ""))</f>
        <v/>
      </c>
      <c r="BN319" s="68" t="str">
        <f t="shared" si="98"/>
        <v/>
      </c>
      <c r="BO319" s="57" t="str">
        <f t="shared" si="104"/>
        <v/>
      </c>
      <c r="BP319" s="58" t="str">
        <f t="shared" si="104"/>
        <v/>
      </c>
      <c r="BQ319" s="58" t="str">
        <f t="shared" si="104"/>
        <v/>
      </c>
      <c r="BR319" s="58" t="str">
        <f t="shared" si="104"/>
        <v/>
      </c>
      <c r="BS319" s="58" t="str">
        <f t="shared" si="104"/>
        <v/>
      </c>
      <c r="BT319" s="58" t="str">
        <f t="shared" si="104"/>
        <v/>
      </c>
      <c r="BU319" s="58" t="str">
        <f t="shared" si="104"/>
        <v/>
      </c>
      <c r="BV319" s="59" t="str">
        <f t="shared" si="104"/>
        <v/>
      </c>
      <c r="BX319" s="7" t="str">
        <f ca="1">IFERROR(INDEX('Currency Market'!$BX$10:$BX$178, MATCH($BJ319, 'Currency Market'!$BB$10:$BB$178, 0)), "")</f>
        <v/>
      </c>
      <c r="BZ319" s="65" t="str">
        <f t="shared" si="99"/>
        <v/>
      </c>
    </row>
    <row r="320" spans="1:78" x14ac:dyDescent="0.55000000000000004">
      <c r="A320" s="11"/>
      <c r="B320" s="175" t="str">
        <f t="shared" si="88"/>
        <v/>
      </c>
      <c r="C320" s="176"/>
      <c r="D320" s="176"/>
      <c r="E320" s="176"/>
      <c r="F320" s="269"/>
      <c r="G320" s="270"/>
      <c r="H320" s="271"/>
      <c r="I320" s="271"/>
      <c r="J320" s="271"/>
      <c r="K320" s="271"/>
      <c r="L320" s="271"/>
      <c r="M320" s="271"/>
      <c r="N320" s="270"/>
      <c r="O320" s="270"/>
      <c r="P320" s="272" t="str">
        <f t="shared" si="94"/>
        <v/>
      </c>
      <c r="Q320" s="267"/>
      <c r="R320" s="267"/>
      <c r="S320" s="267"/>
      <c r="T320" s="267"/>
      <c r="U320" s="267"/>
      <c r="V320" s="267" t="str">
        <f t="shared" si="89"/>
        <v/>
      </c>
      <c r="W320" s="267"/>
      <c r="X320" s="267"/>
      <c r="Y320" s="267"/>
      <c r="Z320" s="267"/>
      <c r="AA320" s="267" t="str">
        <f t="shared" si="95"/>
        <v/>
      </c>
      <c r="AB320" s="267"/>
      <c r="AC320" s="267"/>
      <c r="AD320" s="267"/>
      <c r="AE320" s="267"/>
      <c r="AF320" s="267"/>
      <c r="AG320" s="269"/>
      <c r="AH320" s="270"/>
      <c r="AI320" s="270"/>
      <c r="AJ320" s="270"/>
      <c r="AK320" s="270"/>
      <c r="AL320" s="273"/>
      <c r="AM320" s="11"/>
      <c r="AN320" s="175" t="str">
        <f t="shared" si="96"/>
        <v/>
      </c>
      <c r="AO320" s="176"/>
      <c r="AP320" s="267" t="str">
        <f t="shared" si="90"/>
        <v/>
      </c>
      <c r="AQ320" s="267"/>
      <c r="AR320" s="267"/>
      <c r="AS320" s="267"/>
      <c r="AT320" s="267"/>
      <c r="AU320" s="267"/>
      <c r="AV320" s="265" t="str">
        <f t="shared" si="97"/>
        <v/>
      </c>
      <c r="AW320" s="266"/>
      <c r="AX320" s="267" t="str">
        <f t="shared" si="91"/>
        <v/>
      </c>
      <c r="AY320" s="267"/>
      <c r="AZ320" s="267"/>
      <c r="BA320" s="267"/>
      <c r="BB320" s="267"/>
      <c r="BC320" s="268"/>
      <c r="BD320" s="11"/>
      <c r="BF320" s="7" t="str">
        <f t="shared" si="92"/>
        <v/>
      </c>
      <c r="BJ320" s="45" t="str">
        <f t="shared" ca="1" si="93"/>
        <v>20/09/2021 08:00</v>
      </c>
      <c r="BK320" s="44" t="str">
        <f>IF($F320="", "", IFERROR(INDEX('Currency Market'!$BE$10:$BL$178, MATCH($BJ320, 'Currency Market'!$BB$10:$BB$178, 0), MATCH($F320, 'Currency Market'!$BE$9:$BL$9, 0)), ""))</f>
        <v/>
      </c>
      <c r="BL320" s="43" t="str">
        <f>IF($F320="", "", IFERROR(INDEX('Currency Market'!$BE$10:$BL$178, MATCH($BJ320, 'Currency Market'!$BB$10:$BB$178, 0), MATCH($N320, 'Currency Market'!$BE$9:$BL$9, 0)), ""))</f>
        <v/>
      </c>
      <c r="BN320" s="68" t="str">
        <f t="shared" si="98"/>
        <v/>
      </c>
      <c r="BO320" s="57" t="str">
        <f t="shared" si="104"/>
        <v/>
      </c>
      <c r="BP320" s="58" t="str">
        <f t="shared" si="104"/>
        <v/>
      </c>
      <c r="BQ320" s="58" t="str">
        <f t="shared" si="104"/>
        <v/>
      </c>
      <c r="BR320" s="58" t="str">
        <f t="shared" si="104"/>
        <v/>
      </c>
      <c r="BS320" s="58" t="str">
        <f t="shared" si="104"/>
        <v/>
      </c>
      <c r="BT320" s="58" t="str">
        <f t="shared" si="104"/>
        <v/>
      </c>
      <c r="BU320" s="58" t="str">
        <f t="shared" si="104"/>
        <v/>
      </c>
      <c r="BV320" s="59" t="str">
        <f t="shared" si="104"/>
        <v/>
      </c>
      <c r="BX320" s="7" t="str">
        <f ca="1">IFERROR(INDEX('Currency Market'!$BX$10:$BX$178, MATCH($BJ320, 'Currency Market'!$BB$10:$BB$178, 0)), "")</f>
        <v/>
      </c>
      <c r="BZ320" s="65" t="str">
        <f t="shared" si="99"/>
        <v/>
      </c>
    </row>
    <row r="321" spans="1:78" x14ac:dyDescent="0.55000000000000004">
      <c r="A321" s="11"/>
      <c r="B321" s="175" t="str">
        <f t="shared" si="88"/>
        <v/>
      </c>
      <c r="C321" s="176"/>
      <c r="D321" s="176"/>
      <c r="E321" s="176"/>
      <c r="F321" s="269"/>
      <c r="G321" s="270"/>
      <c r="H321" s="271"/>
      <c r="I321" s="271"/>
      <c r="J321" s="271"/>
      <c r="K321" s="271"/>
      <c r="L321" s="271"/>
      <c r="M321" s="271"/>
      <c r="N321" s="270"/>
      <c r="O321" s="270"/>
      <c r="P321" s="272" t="str">
        <f t="shared" si="94"/>
        <v/>
      </c>
      <c r="Q321" s="267"/>
      <c r="R321" s="267"/>
      <c r="S321" s="267"/>
      <c r="T321" s="267"/>
      <c r="U321" s="267"/>
      <c r="V321" s="267" t="str">
        <f t="shared" si="89"/>
        <v/>
      </c>
      <c r="W321" s="267"/>
      <c r="X321" s="267"/>
      <c r="Y321" s="267"/>
      <c r="Z321" s="267"/>
      <c r="AA321" s="267" t="str">
        <f t="shared" si="95"/>
        <v/>
      </c>
      <c r="AB321" s="267"/>
      <c r="AC321" s="267"/>
      <c r="AD321" s="267"/>
      <c r="AE321" s="267"/>
      <c r="AF321" s="267"/>
      <c r="AG321" s="269"/>
      <c r="AH321" s="270"/>
      <c r="AI321" s="270"/>
      <c r="AJ321" s="270"/>
      <c r="AK321" s="270"/>
      <c r="AL321" s="273"/>
      <c r="AM321" s="11"/>
      <c r="AN321" s="175" t="str">
        <f t="shared" si="96"/>
        <v/>
      </c>
      <c r="AO321" s="176"/>
      <c r="AP321" s="267" t="str">
        <f t="shared" si="90"/>
        <v/>
      </c>
      <c r="AQ321" s="267"/>
      <c r="AR321" s="267"/>
      <c r="AS321" s="267"/>
      <c r="AT321" s="267"/>
      <c r="AU321" s="267"/>
      <c r="AV321" s="265" t="str">
        <f t="shared" si="97"/>
        <v/>
      </c>
      <c r="AW321" s="266"/>
      <c r="AX321" s="267" t="str">
        <f t="shared" si="91"/>
        <v/>
      </c>
      <c r="AY321" s="267"/>
      <c r="AZ321" s="267"/>
      <c r="BA321" s="267"/>
      <c r="BB321" s="267"/>
      <c r="BC321" s="268"/>
      <c r="BD321" s="11"/>
      <c r="BF321" s="7" t="str">
        <f t="shared" si="92"/>
        <v/>
      </c>
      <c r="BJ321" s="45" t="str">
        <f t="shared" ca="1" si="93"/>
        <v>20/09/2021 08:00</v>
      </c>
      <c r="BK321" s="44" t="str">
        <f>IF($F321="", "", IFERROR(INDEX('Currency Market'!$BE$10:$BL$178, MATCH($BJ321, 'Currency Market'!$BB$10:$BB$178, 0), MATCH($F321, 'Currency Market'!$BE$9:$BL$9, 0)), ""))</f>
        <v/>
      </c>
      <c r="BL321" s="43" t="str">
        <f>IF($F321="", "", IFERROR(INDEX('Currency Market'!$BE$10:$BL$178, MATCH($BJ321, 'Currency Market'!$BB$10:$BB$178, 0), MATCH($N321, 'Currency Market'!$BE$9:$BL$9, 0)), ""))</f>
        <v/>
      </c>
      <c r="BN321" s="68" t="str">
        <f t="shared" si="98"/>
        <v/>
      </c>
      <c r="BO321" s="57" t="str">
        <f t="shared" si="104"/>
        <v/>
      </c>
      <c r="BP321" s="58" t="str">
        <f t="shared" si="104"/>
        <v/>
      </c>
      <c r="BQ321" s="58" t="str">
        <f t="shared" si="104"/>
        <v/>
      </c>
      <c r="BR321" s="58" t="str">
        <f t="shared" si="104"/>
        <v/>
      </c>
      <c r="BS321" s="58" t="str">
        <f t="shared" si="104"/>
        <v/>
      </c>
      <c r="BT321" s="58" t="str">
        <f t="shared" si="104"/>
        <v/>
      </c>
      <c r="BU321" s="58" t="str">
        <f t="shared" si="104"/>
        <v/>
      </c>
      <c r="BV321" s="59" t="str">
        <f t="shared" si="104"/>
        <v/>
      </c>
      <c r="BX321" s="7" t="str">
        <f ca="1">IFERROR(INDEX('Currency Market'!$BX$10:$BX$178, MATCH($BJ321, 'Currency Market'!$BB$10:$BB$178, 0)), "")</f>
        <v/>
      </c>
      <c r="BZ321" s="65" t="str">
        <f t="shared" si="99"/>
        <v/>
      </c>
    </row>
    <row r="322" spans="1:78" x14ac:dyDescent="0.55000000000000004">
      <c r="A322" s="11"/>
      <c r="B322" s="175" t="str">
        <f t="shared" si="88"/>
        <v/>
      </c>
      <c r="C322" s="176"/>
      <c r="D322" s="176"/>
      <c r="E322" s="176"/>
      <c r="F322" s="269"/>
      <c r="G322" s="270"/>
      <c r="H322" s="271"/>
      <c r="I322" s="271"/>
      <c r="J322" s="271"/>
      <c r="K322" s="271"/>
      <c r="L322" s="271"/>
      <c r="M322" s="271"/>
      <c r="N322" s="270"/>
      <c r="O322" s="270"/>
      <c r="P322" s="272" t="str">
        <f t="shared" si="94"/>
        <v/>
      </c>
      <c r="Q322" s="267"/>
      <c r="R322" s="267"/>
      <c r="S322" s="267"/>
      <c r="T322" s="267"/>
      <c r="U322" s="267"/>
      <c r="V322" s="267" t="str">
        <f t="shared" si="89"/>
        <v/>
      </c>
      <c r="W322" s="267"/>
      <c r="X322" s="267"/>
      <c r="Y322" s="267"/>
      <c r="Z322" s="267"/>
      <c r="AA322" s="267" t="str">
        <f t="shared" si="95"/>
        <v/>
      </c>
      <c r="AB322" s="267"/>
      <c r="AC322" s="267"/>
      <c r="AD322" s="267"/>
      <c r="AE322" s="267"/>
      <c r="AF322" s="267"/>
      <c r="AG322" s="269"/>
      <c r="AH322" s="270"/>
      <c r="AI322" s="270"/>
      <c r="AJ322" s="270"/>
      <c r="AK322" s="270"/>
      <c r="AL322" s="273"/>
      <c r="AM322" s="11"/>
      <c r="AN322" s="175" t="str">
        <f t="shared" si="96"/>
        <v/>
      </c>
      <c r="AO322" s="176"/>
      <c r="AP322" s="267" t="str">
        <f t="shared" si="90"/>
        <v/>
      </c>
      <c r="AQ322" s="267"/>
      <c r="AR322" s="267"/>
      <c r="AS322" s="267"/>
      <c r="AT322" s="267"/>
      <c r="AU322" s="267"/>
      <c r="AV322" s="265" t="str">
        <f t="shared" si="97"/>
        <v/>
      </c>
      <c r="AW322" s="266"/>
      <c r="AX322" s="267" t="str">
        <f t="shared" si="91"/>
        <v/>
      </c>
      <c r="AY322" s="267"/>
      <c r="AZ322" s="267"/>
      <c r="BA322" s="267"/>
      <c r="BB322" s="267"/>
      <c r="BC322" s="268"/>
      <c r="BD322" s="11"/>
      <c r="BF322" s="7" t="str">
        <f t="shared" si="92"/>
        <v/>
      </c>
      <c r="BJ322" s="45" t="str">
        <f t="shared" ca="1" si="93"/>
        <v>20/09/2021 08:00</v>
      </c>
      <c r="BK322" s="44" t="str">
        <f>IF($F322="", "", IFERROR(INDEX('Currency Market'!$BE$10:$BL$178, MATCH($BJ322, 'Currency Market'!$BB$10:$BB$178, 0), MATCH($F322, 'Currency Market'!$BE$9:$BL$9, 0)), ""))</f>
        <v/>
      </c>
      <c r="BL322" s="43" t="str">
        <f>IF($F322="", "", IFERROR(INDEX('Currency Market'!$BE$10:$BL$178, MATCH($BJ322, 'Currency Market'!$BB$10:$BB$178, 0), MATCH($N322, 'Currency Market'!$BE$9:$BL$9, 0)), ""))</f>
        <v/>
      </c>
      <c r="BN322" s="68" t="str">
        <f t="shared" si="98"/>
        <v/>
      </c>
      <c r="BO322" s="57" t="str">
        <f t="shared" si="104"/>
        <v/>
      </c>
      <c r="BP322" s="58" t="str">
        <f t="shared" si="104"/>
        <v/>
      </c>
      <c r="BQ322" s="58" t="str">
        <f t="shared" si="104"/>
        <v/>
      </c>
      <c r="BR322" s="58" t="str">
        <f t="shared" si="104"/>
        <v/>
      </c>
      <c r="BS322" s="58" t="str">
        <f t="shared" si="104"/>
        <v/>
      </c>
      <c r="BT322" s="58" t="str">
        <f t="shared" si="104"/>
        <v/>
      </c>
      <c r="BU322" s="58" t="str">
        <f t="shared" si="104"/>
        <v/>
      </c>
      <c r="BV322" s="59" t="str">
        <f t="shared" si="104"/>
        <v/>
      </c>
      <c r="BX322" s="7" t="str">
        <f ca="1">IFERROR(INDEX('Currency Market'!$BX$10:$BX$178, MATCH($BJ322, 'Currency Market'!$BB$10:$BB$178, 0)), "")</f>
        <v/>
      </c>
      <c r="BZ322" s="65" t="str">
        <f t="shared" si="99"/>
        <v/>
      </c>
    </row>
    <row r="323" spans="1:78" x14ac:dyDescent="0.55000000000000004">
      <c r="A323" s="11"/>
      <c r="B323" s="175" t="str">
        <f t="shared" si="88"/>
        <v/>
      </c>
      <c r="C323" s="176"/>
      <c r="D323" s="176"/>
      <c r="E323" s="176"/>
      <c r="F323" s="269"/>
      <c r="G323" s="270"/>
      <c r="H323" s="271"/>
      <c r="I323" s="271"/>
      <c r="J323" s="271"/>
      <c r="K323" s="271"/>
      <c r="L323" s="271"/>
      <c r="M323" s="271"/>
      <c r="N323" s="270"/>
      <c r="O323" s="270"/>
      <c r="P323" s="272" t="str">
        <f t="shared" si="94"/>
        <v/>
      </c>
      <c r="Q323" s="267"/>
      <c r="R323" s="267"/>
      <c r="S323" s="267"/>
      <c r="T323" s="267"/>
      <c r="U323" s="267"/>
      <c r="V323" s="267" t="str">
        <f t="shared" si="89"/>
        <v/>
      </c>
      <c r="W323" s="267"/>
      <c r="X323" s="267"/>
      <c r="Y323" s="267"/>
      <c r="Z323" s="267"/>
      <c r="AA323" s="267" t="str">
        <f t="shared" si="95"/>
        <v/>
      </c>
      <c r="AB323" s="267"/>
      <c r="AC323" s="267"/>
      <c r="AD323" s="267"/>
      <c r="AE323" s="267"/>
      <c r="AF323" s="267"/>
      <c r="AG323" s="269"/>
      <c r="AH323" s="270"/>
      <c r="AI323" s="270"/>
      <c r="AJ323" s="270"/>
      <c r="AK323" s="270"/>
      <c r="AL323" s="273"/>
      <c r="AM323" s="11"/>
      <c r="AN323" s="175" t="str">
        <f t="shared" si="96"/>
        <v/>
      </c>
      <c r="AO323" s="176"/>
      <c r="AP323" s="267" t="str">
        <f t="shared" si="90"/>
        <v/>
      </c>
      <c r="AQ323" s="267"/>
      <c r="AR323" s="267"/>
      <c r="AS323" s="267"/>
      <c r="AT323" s="267"/>
      <c r="AU323" s="267"/>
      <c r="AV323" s="265" t="str">
        <f t="shared" si="97"/>
        <v/>
      </c>
      <c r="AW323" s="266"/>
      <c r="AX323" s="267" t="str">
        <f t="shared" si="91"/>
        <v/>
      </c>
      <c r="AY323" s="267"/>
      <c r="AZ323" s="267"/>
      <c r="BA323" s="267"/>
      <c r="BB323" s="267"/>
      <c r="BC323" s="268"/>
      <c r="BD323" s="11"/>
      <c r="BF323" s="7" t="str">
        <f t="shared" si="92"/>
        <v/>
      </c>
      <c r="BJ323" s="45" t="str">
        <f t="shared" ca="1" si="93"/>
        <v>20/09/2021 08:00</v>
      </c>
      <c r="BK323" s="44" t="str">
        <f>IF($F323="", "", IFERROR(INDEX('Currency Market'!$BE$10:$BL$178, MATCH($BJ323, 'Currency Market'!$BB$10:$BB$178, 0), MATCH($F323, 'Currency Market'!$BE$9:$BL$9, 0)), ""))</f>
        <v/>
      </c>
      <c r="BL323" s="43" t="str">
        <f>IF($F323="", "", IFERROR(INDEX('Currency Market'!$BE$10:$BL$178, MATCH($BJ323, 'Currency Market'!$BB$10:$BB$178, 0), MATCH($N323, 'Currency Market'!$BE$9:$BL$9, 0)), ""))</f>
        <v/>
      </c>
      <c r="BN323" s="68" t="str">
        <f t="shared" si="98"/>
        <v/>
      </c>
      <c r="BO323" s="57" t="str">
        <f t="shared" ref="BO323:BV332" si="105">IF($B323=$BF$4, IF($F323=BO$2, $H323*-1, IF($N323=BO$2, $AA323, "")), "")</f>
        <v/>
      </c>
      <c r="BP323" s="58" t="str">
        <f t="shared" si="105"/>
        <v/>
      </c>
      <c r="BQ323" s="58" t="str">
        <f t="shared" si="105"/>
        <v/>
      </c>
      <c r="BR323" s="58" t="str">
        <f t="shared" si="105"/>
        <v/>
      </c>
      <c r="BS323" s="58" t="str">
        <f t="shared" si="105"/>
        <v/>
      </c>
      <c r="BT323" s="58" t="str">
        <f t="shared" si="105"/>
        <v/>
      </c>
      <c r="BU323" s="58" t="str">
        <f t="shared" si="105"/>
        <v/>
      </c>
      <c r="BV323" s="59" t="str">
        <f t="shared" si="105"/>
        <v/>
      </c>
      <c r="BX323" s="7" t="str">
        <f ca="1">IFERROR(INDEX('Currency Market'!$BX$10:$BX$178, MATCH($BJ323, 'Currency Market'!$BB$10:$BB$178, 0)), "")</f>
        <v/>
      </c>
      <c r="BZ323" s="65" t="str">
        <f t="shared" si="99"/>
        <v/>
      </c>
    </row>
    <row r="324" spans="1:78" x14ac:dyDescent="0.55000000000000004">
      <c r="A324" s="11"/>
      <c r="B324" s="175" t="str">
        <f t="shared" si="88"/>
        <v/>
      </c>
      <c r="C324" s="176"/>
      <c r="D324" s="176"/>
      <c r="E324" s="176"/>
      <c r="F324" s="269"/>
      <c r="G324" s="270"/>
      <c r="H324" s="271"/>
      <c r="I324" s="271"/>
      <c r="J324" s="271"/>
      <c r="K324" s="271"/>
      <c r="L324" s="271"/>
      <c r="M324" s="271"/>
      <c r="N324" s="270"/>
      <c r="O324" s="270"/>
      <c r="P324" s="272" t="str">
        <f t="shared" si="94"/>
        <v/>
      </c>
      <c r="Q324" s="267"/>
      <c r="R324" s="267"/>
      <c r="S324" s="267"/>
      <c r="T324" s="267"/>
      <c r="U324" s="267"/>
      <c r="V324" s="267" t="str">
        <f t="shared" si="89"/>
        <v/>
      </c>
      <c r="W324" s="267"/>
      <c r="X324" s="267"/>
      <c r="Y324" s="267"/>
      <c r="Z324" s="267"/>
      <c r="AA324" s="267" t="str">
        <f t="shared" si="95"/>
        <v/>
      </c>
      <c r="AB324" s="267"/>
      <c r="AC324" s="267"/>
      <c r="AD324" s="267"/>
      <c r="AE324" s="267"/>
      <c r="AF324" s="267"/>
      <c r="AG324" s="269"/>
      <c r="AH324" s="270"/>
      <c r="AI324" s="270"/>
      <c r="AJ324" s="270"/>
      <c r="AK324" s="270"/>
      <c r="AL324" s="273"/>
      <c r="AM324" s="11"/>
      <c r="AN324" s="175" t="str">
        <f t="shared" si="96"/>
        <v/>
      </c>
      <c r="AO324" s="176"/>
      <c r="AP324" s="267" t="str">
        <f t="shared" si="90"/>
        <v/>
      </c>
      <c r="AQ324" s="267"/>
      <c r="AR324" s="267"/>
      <c r="AS324" s="267"/>
      <c r="AT324" s="267"/>
      <c r="AU324" s="267"/>
      <c r="AV324" s="265" t="str">
        <f t="shared" si="97"/>
        <v/>
      </c>
      <c r="AW324" s="266"/>
      <c r="AX324" s="267" t="str">
        <f t="shared" si="91"/>
        <v/>
      </c>
      <c r="AY324" s="267"/>
      <c r="AZ324" s="267"/>
      <c r="BA324" s="267"/>
      <c r="BB324" s="267"/>
      <c r="BC324" s="268"/>
      <c r="BD324" s="11"/>
      <c r="BF324" s="7" t="str">
        <f t="shared" si="92"/>
        <v/>
      </c>
      <c r="BJ324" s="45" t="str">
        <f t="shared" ca="1" si="93"/>
        <v>20/09/2021 08:00</v>
      </c>
      <c r="BK324" s="44" t="str">
        <f>IF($F324="", "", IFERROR(INDEX('Currency Market'!$BE$10:$BL$178, MATCH($BJ324, 'Currency Market'!$BB$10:$BB$178, 0), MATCH($F324, 'Currency Market'!$BE$9:$BL$9, 0)), ""))</f>
        <v/>
      </c>
      <c r="BL324" s="43" t="str">
        <f>IF($F324="", "", IFERROR(INDEX('Currency Market'!$BE$10:$BL$178, MATCH($BJ324, 'Currency Market'!$BB$10:$BB$178, 0), MATCH($N324, 'Currency Market'!$BE$9:$BL$9, 0)), ""))</f>
        <v/>
      </c>
      <c r="BN324" s="68" t="str">
        <f t="shared" si="98"/>
        <v/>
      </c>
      <c r="BO324" s="57" t="str">
        <f t="shared" si="105"/>
        <v/>
      </c>
      <c r="BP324" s="58" t="str">
        <f t="shared" si="105"/>
        <v/>
      </c>
      <c r="BQ324" s="58" t="str">
        <f t="shared" si="105"/>
        <v/>
      </c>
      <c r="BR324" s="58" t="str">
        <f t="shared" si="105"/>
        <v/>
      </c>
      <c r="BS324" s="58" t="str">
        <f t="shared" si="105"/>
        <v/>
      </c>
      <c r="BT324" s="58" t="str">
        <f t="shared" si="105"/>
        <v/>
      </c>
      <c r="BU324" s="58" t="str">
        <f t="shared" si="105"/>
        <v/>
      </c>
      <c r="BV324" s="59" t="str">
        <f t="shared" si="105"/>
        <v/>
      </c>
      <c r="BX324" s="7" t="str">
        <f ca="1">IFERROR(INDEX('Currency Market'!$BX$10:$BX$178, MATCH($BJ324, 'Currency Market'!$BB$10:$BB$178, 0)), "")</f>
        <v/>
      </c>
      <c r="BZ324" s="65" t="str">
        <f t="shared" si="99"/>
        <v/>
      </c>
    </row>
    <row r="325" spans="1:78" x14ac:dyDescent="0.55000000000000004">
      <c r="A325" s="11"/>
      <c r="B325" s="175" t="str">
        <f t="shared" si="88"/>
        <v/>
      </c>
      <c r="C325" s="176"/>
      <c r="D325" s="176"/>
      <c r="E325" s="176"/>
      <c r="F325" s="269"/>
      <c r="G325" s="270"/>
      <c r="H325" s="271"/>
      <c r="I325" s="271"/>
      <c r="J325" s="271"/>
      <c r="K325" s="271"/>
      <c r="L325" s="271"/>
      <c r="M325" s="271"/>
      <c r="N325" s="270"/>
      <c r="O325" s="270"/>
      <c r="P325" s="272" t="str">
        <f t="shared" si="94"/>
        <v/>
      </c>
      <c r="Q325" s="267"/>
      <c r="R325" s="267"/>
      <c r="S325" s="267"/>
      <c r="T325" s="267"/>
      <c r="U325" s="267"/>
      <c r="V325" s="267" t="str">
        <f t="shared" si="89"/>
        <v/>
      </c>
      <c r="W325" s="267"/>
      <c r="X325" s="267"/>
      <c r="Y325" s="267"/>
      <c r="Z325" s="267"/>
      <c r="AA325" s="267" t="str">
        <f t="shared" si="95"/>
        <v/>
      </c>
      <c r="AB325" s="267"/>
      <c r="AC325" s="267"/>
      <c r="AD325" s="267"/>
      <c r="AE325" s="267"/>
      <c r="AF325" s="267"/>
      <c r="AG325" s="269"/>
      <c r="AH325" s="270"/>
      <c r="AI325" s="270"/>
      <c r="AJ325" s="270"/>
      <c r="AK325" s="270"/>
      <c r="AL325" s="273"/>
      <c r="AM325" s="11"/>
      <c r="AN325" s="175" t="str">
        <f t="shared" si="96"/>
        <v/>
      </c>
      <c r="AO325" s="176"/>
      <c r="AP325" s="267" t="str">
        <f t="shared" si="90"/>
        <v/>
      </c>
      <c r="AQ325" s="267"/>
      <c r="AR325" s="267"/>
      <c r="AS325" s="267"/>
      <c r="AT325" s="267"/>
      <c r="AU325" s="267"/>
      <c r="AV325" s="265" t="str">
        <f t="shared" si="97"/>
        <v/>
      </c>
      <c r="AW325" s="266"/>
      <c r="AX325" s="267" t="str">
        <f t="shared" si="91"/>
        <v/>
      </c>
      <c r="AY325" s="267"/>
      <c r="AZ325" s="267"/>
      <c r="BA325" s="267"/>
      <c r="BB325" s="267"/>
      <c r="BC325" s="268"/>
      <c r="BD325" s="11"/>
      <c r="BF325" s="7" t="str">
        <f t="shared" si="92"/>
        <v/>
      </c>
      <c r="BJ325" s="45" t="str">
        <f t="shared" ca="1" si="93"/>
        <v>20/09/2021 08:00</v>
      </c>
      <c r="BK325" s="44" t="str">
        <f>IF($F325="", "", IFERROR(INDEX('Currency Market'!$BE$10:$BL$178, MATCH($BJ325, 'Currency Market'!$BB$10:$BB$178, 0), MATCH($F325, 'Currency Market'!$BE$9:$BL$9, 0)), ""))</f>
        <v/>
      </c>
      <c r="BL325" s="43" t="str">
        <f>IF($F325="", "", IFERROR(INDEX('Currency Market'!$BE$10:$BL$178, MATCH($BJ325, 'Currency Market'!$BB$10:$BB$178, 0), MATCH($N325, 'Currency Market'!$BE$9:$BL$9, 0)), ""))</f>
        <v/>
      </c>
      <c r="BN325" s="68" t="str">
        <f t="shared" si="98"/>
        <v/>
      </c>
      <c r="BO325" s="57" t="str">
        <f t="shared" si="105"/>
        <v/>
      </c>
      <c r="BP325" s="58" t="str">
        <f t="shared" si="105"/>
        <v/>
      </c>
      <c r="BQ325" s="58" t="str">
        <f t="shared" si="105"/>
        <v/>
      </c>
      <c r="BR325" s="58" t="str">
        <f t="shared" si="105"/>
        <v/>
      </c>
      <c r="BS325" s="58" t="str">
        <f t="shared" si="105"/>
        <v/>
      </c>
      <c r="BT325" s="58" t="str">
        <f t="shared" si="105"/>
        <v/>
      </c>
      <c r="BU325" s="58" t="str">
        <f t="shared" si="105"/>
        <v/>
      </c>
      <c r="BV325" s="59" t="str">
        <f t="shared" si="105"/>
        <v/>
      </c>
      <c r="BX325" s="7" t="str">
        <f ca="1">IFERROR(INDEX('Currency Market'!$BX$10:$BX$178, MATCH($BJ325, 'Currency Market'!$BB$10:$BB$178, 0)), "")</f>
        <v/>
      </c>
      <c r="BZ325" s="65" t="str">
        <f t="shared" si="99"/>
        <v/>
      </c>
    </row>
    <row r="326" spans="1:78" x14ac:dyDescent="0.55000000000000004">
      <c r="A326" s="11"/>
      <c r="B326" s="175" t="str">
        <f t="shared" si="88"/>
        <v/>
      </c>
      <c r="C326" s="176"/>
      <c r="D326" s="176"/>
      <c r="E326" s="176"/>
      <c r="F326" s="269"/>
      <c r="G326" s="270"/>
      <c r="H326" s="271"/>
      <c r="I326" s="271"/>
      <c r="J326" s="271"/>
      <c r="K326" s="271"/>
      <c r="L326" s="271"/>
      <c r="M326" s="271"/>
      <c r="N326" s="270"/>
      <c r="O326" s="270"/>
      <c r="P326" s="272" t="str">
        <f t="shared" si="94"/>
        <v/>
      </c>
      <c r="Q326" s="267"/>
      <c r="R326" s="267"/>
      <c r="S326" s="267"/>
      <c r="T326" s="267"/>
      <c r="U326" s="267"/>
      <c r="V326" s="267" t="str">
        <f t="shared" si="89"/>
        <v/>
      </c>
      <c r="W326" s="267"/>
      <c r="X326" s="267"/>
      <c r="Y326" s="267"/>
      <c r="Z326" s="267"/>
      <c r="AA326" s="267" t="str">
        <f t="shared" si="95"/>
        <v/>
      </c>
      <c r="AB326" s="267"/>
      <c r="AC326" s="267"/>
      <c r="AD326" s="267"/>
      <c r="AE326" s="267"/>
      <c r="AF326" s="267"/>
      <c r="AG326" s="269"/>
      <c r="AH326" s="270"/>
      <c r="AI326" s="270"/>
      <c r="AJ326" s="270"/>
      <c r="AK326" s="270"/>
      <c r="AL326" s="273"/>
      <c r="AM326" s="11"/>
      <c r="AN326" s="175" t="str">
        <f t="shared" si="96"/>
        <v/>
      </c>
      <c r="AO326" s="176"/>
      <c r="AP326" s="267" t="str">
        <f t="shared" si="90"/>
        <v/>
      </c>
      <c r="AQ326" s="267"/>
      <c r="AR326" s="267"/>
      <c r="AS326" s="267"/>
      <c r="AT326" s="267"/>
      <c r="AU326" s="267"/>
      <c r="AV326" s="265" t="str">
        <f t="shared" si="97"/>
        <v/>
      </c>
      <c r="AW326" s="266"/>
      <c r="AX326" s="267" t="str">
        <f t="shared" si="91"/>
        <v/>
      </c>
      <c r="AY326" s="267"/>
      <c r="AZ326" s="267"/>
      <c r="BA326" s="267"/>
      <c r="BB326" s="267"/>
      <c r="BC326" s="268"/>
      <c r="BD326" s="11"/>
      <c r="BF326" s="7" t="str">
        <f t="shared" si="92"/>
        <v/>
      </c>
      <c r="BJ326" s="45" t="str">
        <f t="shared" ca="1" si="93"/>
        <v>20/09/2021 08:00</v>
      </c>
      <c r="BK326" s="44" t="str">
        <f>IF($F326="", "", IFERROR(INDEX('Currency Market'!$BE$10:$BL$178, MATCH($BJ326, 'Currency Market'!$BB$10:$BB$178, 0), MATCH($F326, 'Currency Market'!$BE$9:$BL$9, 0)), ""))</f>
        <v/>
      </c>
      <c r="BL326" s="43" t="str">
        <f>IF($F326="", "", IFERROR(INDEX('Currency Market'!$BE$10:$BL$178, MATCH($BJ326, 'Currency Market'!$BB$10:$BB$178, 0), MATCH($N326, 'Currency Market'!$BE$9:$BL$9, 0)), ""))</f>
        <v/>
      </c>
      <c r="BN326" s="68" t="str">
        <f t="shared" si="98"/>
        <v/>
      </c>
      <c r="BO326" s="57" t="str">
        <f t="shared" si="105"/>
        <v/>
      </c>
      <c r="BP326" s="58" t="str">
        <f t="shared" si="105"/>
        <v/>
      </c>
      <c r="BQ326" s="58" t="str">
        <f t="shared" si="105"/>
        <v/>
      </c>
      <c r="BR326" s="58" t="str">
        <f t="shared" si="105"/>
        <v/>
      </c>
      <c r="BS326" s="58" t="str">
        <f t="shared" si="105"/>
        <v/>
      </c>
      <c r="BT326" s="58" t="str">
        <f t="shared" si="105"/>
        <v/>
      </c>
      <c r="BU326" s="58" t="str">
        <f t="shared" si="105"/>
        <v/>
      </c>
      <c r="BV326" s="59" t="str">
        <f t="shared" si="105"/>
        <v/>
      </c>
      <c r="BX326" s="7" t="str">
        <f ca="1">IFERROR(INDEX('Currency Market'!$BX$10:$BX$178, MATCH($BJ326, 'Currency Market'!$BB$10:$BB$178, 0)), "")</f>
        <v/>
      </c>
      <c r="BZ326" s="65" t="str">
        <f t="shared" si="99"/>
        <v/>
      </c>
    </row>
    <row r="327" spans="1:78" x14ac:dyDescent="0.55000000000000004">
      <c r="A327" s="11"/>
      <c r="B327" s="175" t="str">
        <f t="shared" si="88"/>
        <v/>
      </c>
      <c r="C327" s="176"/>
      <c r="D327" s="176"/>
      <c r="E327" s="176"/>
      <c r="F327" s="269"/>
      <c r="G327" s="270"/>
      <c r="H327" s="271"/>
      <c r="I327" s="271"/>
      <c r="J327" s="271"/>
      <c r="K327" s="271"/>
      <c r="L327" s="271"/>
      <c r="M327" s="271"/>
      <c r="N327" s="270"/>
      <c r="O327" s="270"/>
      <c r="P327" s="272" t="str">
        <f t="shared" si="94"/>
        <v/>
      </c>
      <c r="Q327" s="267"/>
      <c r="R327" s="267"/>
      <c r="S327" s="267"/>
      <c r="T327" s="267"/>
      <c r="U327" s="267"/>
      <c r="V327" s="267" t="str">
        <f t="shared" si="89"/>
        <v/>
      </c>
      <c r="W327" s="267"/>
      <c r="X327" s="267"/>
      <c r="Y327" s="267"/>
      <c r="Z327" s="267"/>
      <c r="AA327" s="267" t="str">
        <f t="shared" si="95"/>
        <v/>
      </c>
      <c r="AB327" s="267"/>
      <c r="AC327" s="267"/>
      <c r="AD327" s="267"/>
      <c r="AE327" s="267"/>
      <c r="AF327" s="267"/>
      <c r="AG327" s="269"/>
      <c r="AH327" s="270"/>
      <c r="AI327" s="270"/>
      <c r="AJ327" s="270"/>
      <c r="AK327" s="270"/>
      <c r="AL327" s="273"/>
      <c r="AM327" s="11"/>
      <c r="AN327" s="175" t="str">
        <f t="shared" si="96"/>
        <v/>
      </c>
      <c r="AO327" s="176"/>
      <c r="AP327" s="267" t="str">
        <f t="shared" si="90"/>
        <v/>
      </c>
      <c r="AQ327" s="267"/>
      <c r="AR327" s="267"/>
      <c r="AS327" s="267"/>
      <c r="AT327" s="267"/>
      <c r="AU327" s="267"/>
      <c r="AV327" s="265" t="str">
        <f t="shared" si="97"/>
        <v/>
      </c>
      <c r="AW327" s="266"/>
      <c r="AX327" s="267" t="str">
        <f t="shared" si="91"/>
        <v/>
      </c>
      <c r="AY327" s="267"/>
      <c r="AZ327" s="267"/>
      <c r="BA327" s="267"/>
      <c r="BB327" s="267"/>
      <c r="BC327" s="268"/>
      <c r="BD327" s="11"/>
      <c r="BF327" s="7" t="str">
        <f t="shared" si="92"/>
        <v/>
      </c>
      <c r="BJ327" s="45" t="str">
        <f t="shared" ca="1" si="93"/>
        <v>20/09/2021 08:00</v>
      </c>
      <c r="BK327" s="44" t="str">
        <f>IF($F327="", "", IFERROR(INDEX('Currency Market'!$BE$10:$BL$178, MATCH($BJ327, 'Currency Market'!$BB$10:$BB$178, 0), MATCH($F327, 'Currency Market'!$BE$9:$BL$9, 0)), ""))</f>
        <v/>
      </c>
      <c r="BL327" s="43" t="str">
        <f>IF($F327="", "", IFERROR(INDEX('Currency Market'!$BE$10:$BL$178, MATCH($BJ327, 'Currency Market'!$BB$10:$BB$178, 0), MATCH($N327, 'Currency Market'!$BE$9:$BL$9, 0)), ""))</f>
        <v/>
      </c>
      <c r="BN327" s="68" t="str">
        <f t="shared" si="98"/>
        <v/>
      </c>
      <c r="BO327" s="57" t="str">
        <f t="shared" si="105"/>
        <v/>
      </c>
      <c r="BP327" s="58" t="str">
        <f t="shared" si="105"/>
        <v/>
      </c>
      <c r="BQ327" s="58" t="str">
        <f t="shared" si="105"/>
        <v/>
      </c>
      <c r="BR327" s="58" t="str">
        <f t="shared" si="105"/>
        <v/>
      </c>
      <c r="BS327" s="58" t="str">
        <f t="shared" si="105"/>
        <v/>
      </c>
      <c r="BT327" s="58" t="str">
        <f t="shared" si="105"/>
        <v/>
      </c>
      <c r="BU327" s="58" t="str">
        <f t="shared" si="105"/>
        <v/>
      </c>
      <c r="BV327" s="59" t="str">
        <f t="shared" si="105"/>
        <v/>
      </c>
      <c r="BX327" s="7" t="str">
        <f ca="1">IFERROR(INDEX('Currency Market'!$BX$10:$BX$178, MATCH($BJ327, 'Currency Market'!$BB$10:$BB$178, 0)), "")</f>
        <v/>
      </c>
      <c r="BZ327" s="65" t="str">
        <f t="shared" si="99"/>
        <v/>
      </c>
    </row>
    <row r="328" spans="1:78" x14ac:dyDescent="0.55000000000000004">
      <c r="A328" s="11"/>
      <c r="B328" s="175" t="str">
        <f t="shared" si="88"/>
        <v/>
      </c>
      <c r="C328" s="176"/>
      <c r="D328" s="176"/>
      <c r="E328" s="176"/>
      <c r="F328" s="269"/>
      <c r="G328" s="270"/>
      <c r="H328" s="271"/>
      <c r="I328" s="271"/>
      <c r="J328" s="271"/>
      <c r="K328" s="271"/>
      <c r="L328" s="271"/>
      <c r="M328" s="271"/>
      <c r="N328" s="270"/>
      <c r="O328" s="270"/>
      <c r="P328" s="272" t="str">
        <f t="shared" si="94"/>
        <v/>
      </c>
      <c r="Q328" s="267"/>
      <c r="R328" s="267"/>
      <c r="S328" s="267"/>
      <c r="T328" s="267"/>
      <c r="U328" s="267"/>
      <c r="V328" s="267" t="str">
        <f t="shared" si="89"/>
        <v/>
      </c>
      <c r="W328" s="267"/>
      <c r="X328" s="267"/>
      <c r="Y328" s="267"/>
      <c r="Z328" s="267"/>
      <c r="AA328" s="267" t="str">
        <f t="shared" si="95"/>
        <v/>
      </c>
      <c r="AB328" s="267"/>
      <c r="AC328" s="267"/>
      <c r="AD328" s="267"/>
      <c r="AE328" s="267"/>
      <c r="AF328" s="267"/>
      <c r="AG328" s="269"/>
      <c r="AH328" s="270"/>
      <c r="AI328" s="270"/>
      <c r="AJ328" s="270"/>
      <c r="AK328" s="270"/>
      <c r="AL328" s="273"/>
      <c r="AM328" s="11"/>
      <c r="AN328" s="175" t="str">
        <f t="shared" si="96"/>
        <v/>
      </c>
      <c r="AO328" s="176"/>
      <c r="AP328" s="267" t="str">
        <f t="shared" si="90"/>
        <v/>
      </c>
      <c r="AQ328" s="267"/>
      <c r="AR328" s="267"/>
      <c r="AS328" s="267"/>
      <c r="AT328" s="267"/>
      <c r="AU328" s="267"/>
      <c r="AV328" s="265" t="str">
        <f t="shared" si="97"/>
        <v/>
      </c>
      <c r="AW328" s="266"/>
      <c r="AX328" s="267" t="str">
        <f t="shared" si="91"/>
        <v/>
      </c>
      <c r="AY328" s="267"/>
      <c r="AZ328" s="267"/>
      <c r="BA328" s="267"/>
      <c r="BB328" s="267"/>
      <c r="BC328" s="268"/>
      <c r="BD328" s="11"/>
      <c r="BF328" s="7" t="str">
        <f t="shared" si="92"/>
        <v/>
      </c>
      <c r="BJ328" s="45" t="str">
        <f t="shared" ca="1" si="93"/>
        <v>20/09/2021 08:00</v>
      </c>
      <c r="BK328" s="44" t="str">
        <f>IF($F328="", "", IFERROR(INDEX('Currency Market'!$BE$10:$BL$178, MATCH($BJ328, 'Currency Market'!$BB$10:$BB$178, 0), MATCH($F328, 'Currency Market'!$BE$9:$BL$9, 0)), ""))</f>
        <v/>
      </c>
      <c r="BL328" s="43" t="str">
        <f>IF($F328="", "", IFERROR(INDEX('Currency Market'!$BE$10:$BL$178, MATCH($BJ328, 'Currency Market'!$BB$10:$BB$178, 0), MATCH($N328, 'Currency Market'!$BE$9:$BL$9, 0)), ""))</f>
        <v/>
      </c>
      <c r="BN328" s="68" t="str">
        <f t="shared" si="98"/>
        <v/>
      </c>
      <c r="BO328" s="57" t="str">
        <f t="shared" si="105"/>
        <v/>
      </c>
      <c r="BP328" s="58" t="str">
        <f t="shared" si="105"/>
        <v/>
      </c>
      <c r="BQ328" s="58" t="str">
        <f t="shared" si="105"/>
        <v/>
      </c>
      <c r="BR328" s="58" t="str">
        <f t="shared" si="105"/>
        <v/>
      </c>
      <c r="BS328" s="58" t="str">
        <f t="shared" si="105"/>
        <v/>
      </c>
      <c r="BT328" s="58" t="str">
        <f t="shared" si="105"/>
        <v/>
      </c>
      <c r="BU328" s="58" t="str">
        <f t="shared" si="105"/>
        <v/>
      </c>
      <c r="BV328" s="59" t="str">
        <f t="shared" si="105"/>
        <v/>
      </c>
      <c r="BX328" s="7" t="str">
        <f ca="1">IFERROR(INDEX('Currency Market'!$BX$10:$BX$178, MATCH($BJ328, 'Currency Market'!$BB$10:$BB$178, 0)), "")</f>
        <v/>
      </c>
      <c r="BZ328" s="65" t="str">
        <f t="shared" si="99"/>
        <v/>
      </c>
    </row>
    <row r="329" spans="1:78" x14ac:dyDescent="0.55000000000000004">
      <c r="A329" s="11"/>
      <c r="B329" s="175" t="str">
        <f t="shared" si="88"/>
        <v/>
      </c>
      <c r="C329" s="176"/>
      <c r="D329" s="176"/>
      <c r="E329" s="176"/>
      <c r="F329" s="269"/>
      <c r="G329" s="270"/>
      <c r="H329" s="271"/>
      <c r="I329" s="271"/>
      <c r="J329" s="271"/>
      <c r="K329" s="271"/>
      <c r="L329" s="271"/>
      <c r="M329" s="271"/>
      <c r="N329" s="270"/>
      <c r="O329" s="270"/>
      <c r="P329" s="272" t="str">
        <f t="shared" si="94"/>
        <v/>
      </c>
      <c r="Q329" s="267"/>
      <c r="R329" s="267"/>
      <c r="S329" s="267"/>
      <c r="T329" s="267"/>
      <c r="U329" s="267"/>
      <c r="V329" s="267" t="str">
        <f t="shared" si="89"/>
        <v/>
      </c>
      <c r="W329" s="267"/>
      <c r="X329" s="267"/>
      <c r="Y329" s="267"/>
      <c r="Z329" s="267"/>
      <c r="AA329" s="267" t="str">
        <f t="shared" si="95"/>
        <v/>
      </c>
      <c r="AB329" s="267"/>
      <c r="AC329" s="267"/>
      <c r="AD329" s="267"/>
      <c r="AE329" s="267"/>
      <c r="AF329" s="267"/>
      <c r="AG329" s="269"/>
      <c r="AH329" s="270"/>
      <c r="AI329" s="270"/>
      <c r="AJ329" s="270"/>
      <c r="AK329" s="270"/>
      <c r="AL329" s="273"/>
      <c r="AM329" s="11"/>
      <c r="AN329" s="175" t="str">
        <f t="shared" si="96"/>
        <v/>
      </c>
      <c r="AO329" s="176"/>
      <c r="AP329" s="267" t="str">
        <f t="shared" si="90"/>
        <v/>
      </c>
      <c r="AQ329" s="267"/>
      <c r="AR329" s="267"/>
      <c r="AS329" s="267"/>
      <c r="AT329" s="267"/>
      <c r="AU329" s="267"/>
      <c r="AV329" s="265" t="str">
        <f t="shared" si="97"/>
        <v/>
      </c>
      <c r="AW329" s="266"/>
      <c r="AX329" s="267" t="str">
        <f t="shared" si="91"/>
        <v/>
      </c>
      <c r="AY329" s="267"/>
      <c r="AZ329" s="267"/>
      <c r="BA329" s="267"/>
      <c r="BB329" s="267"/>
      <c r="BC329" s="268"/>
      <c r="BD329" s="11"/>
      <c r="BF329" s="7" t="str">
        <f t="shared" si="92"/>
        <v/>
      </c>
      <c r="BJ329" s="45" t="str">
        <f t="shared" ca="1" si="93"/>
        <v>20/09/2021 08:00</v>
      </c>
      <c r="BK329" s="44" t="str">
        <f>IF($F329="", "", IFERROR(INDEX('Currency Market'!$BE$10:$BL$178, MATCH($BJ329, 'Currency Market'!$BB$10:$BB$178, 0), MATCH($F329, 'Currency Market'!$BE$9:$BL$9, 0)), ""))</f>
        <v/>
      </c>
      <c r="BL329" s="43" t="str">
        <f>IF($F329="", "", IFERROR(INDEX('Currency Market'!$BE$10:$BL$178, MATCH($BJ329, 'Currency Market'!$BB$10:$BB$178, 0), MATCH($N329, 'Currency Market'!$BE$9:$BL$9, 0)), ""))</f>
        <v/>
      </c>
      <c r="BN329" s="68" t="str">
        <f t="shared" si="98"/>
        <v/>
      </c>
      <c r="BO329" s="57" t="str">
        <f t="shared" si="105"/>
        <v/>
      </c>
      <c r="BP329" s="58" t="str">
        <f t="shared" si="105"/>
        <v/>
      </c>
      <c r="BQ329" s="58" t="str">
        <f t="shared" si="105"/>
        <v/>
      </c>
      <c r="BR329" s="58" t="str">
        <f t="shared" si="105"/>
        <v/>
      </c>
      <c r="BS329" s="58" t="str">
        <f t="shared" si="105"/>
        <v/>
      </c>
      <c r="BT329" s="58" t="str">
        <f t="shared" si="105"/>
        <v/>
      </c>
      <c r="BU329" s="58" t="str">
        <f t="shared" si="105"/>
        <v/>
      </c>
      <c r="BV329" s="59" t="str">
        <f t="shared" si="105"/>
        <v/>
      </c>
      <c r="BX329" s="7" t="str">
        <f ca="1">IFERROR(INDEX('Currency Market'!$BX$10:$BX$178, MATCH($BJ329, 'Currency Market'!$BB$10:$BB$178, 0)), "")</f>
        <v/>
      </c>
      <c r="BZ329" s="65" t="str">
        <f t="shared" si="99"/>
        <v/>
      </c>
    </row>
    <row r="330" spans="1:78" x14ac:dyDescent="0.55000000000000004">
      <c r="A330" s="11"/>
      <c r="B330" s="175" t="str">
        <f t="shared" si="88"/>
        <v/>
      </c>
      <c r="C330" s="176"/>
      <c r="D330" s="176"/>
      <c r="E330" s="176"/>
      <c r="F330" s="269"/>
      <c r="G330" s="270"/>
      <c r="H330" s="271"/>
      <c r="I330" s="271"/>
      <c r="J330" s="271"/>
      <c r="K330" s="271"/>
      <c r="L330" s="271"/>
      <c r="M330" s="271"/>
      <c r="N330" s="270"/>
      <c r="O330" s="270"/>
      <c r="P330" s="272" t="str">
        <f t="shared" si="94"/>
        <v/>
      </c>
      <c r="Q330" s="267"/>
      <c r="R330" s="267"/>
      <c r="S330" s="267"/>
      <c r="T330" s="267"/>
      <c r="U330" s="267"/>
      <c r="V330" s="267" t="str">
        <f t="shared" si="89"/>
        <v/>
      </c>
      <c r="W330" s="267"/>
      <c r="X330" s="267"/>
      <c r="Y330" s="267"/>
      <c r="Z330" s="267"/>
      <c r="AA330" s="267" t="str">
        <f t="shared" si="95"/>
        <v/>
      </c>
      <c r="AB330" s="267"/>
      <c r="AC330" s="267"/>
      <c r="AD330" s="267"/>
      <c r="AE330" s="267"/>
      <c r="AF330" s="267"/>
      <c r="AG330" s="269"/>
      <c r="AH330" s="270"/>
      <c r="AI330" s="270"/>
      <c r="AJ330" s="270"/>
      <c r="AK330" s="270"/>
      <c r="AL330" s="273"/>
      <c r="AM330" s="11"/>
      <c r="AN330" s="175" t="str">
        <f t="shared" si="96"/>
        <v/>
      </c>
      <c r="AO330" s="176"/>
      <c r="AP330" s="267" t="str">
        <f t="shared" si="90"/>
        <v/>
      </c>
      <c r="AQ330" s="267"/>
      <c r="AR330" s="267"/>
      <c r="AS330" s="267"/>
      <c r="AT330" s="267"/>
      <c r="AU330" s="267"/>
      <c r="AV330" s="265" t="str">
        <f t="shared" si="97"/>
        <v/>
      </c>
      <c r="AW330" s="266"/>
      <c r="AX330" s="267" t="str">
        <f t="shared" si="91"/>
        <v/>
      </c>
      <c r="AY330" s="267"/>
      <c r="AZ330" s="267"/>
      <c r="BA330" s="267"/>
      <c r="BB330" s="267"/>
      <c r="BC330" s="268"/>
      <c r="BD330" s="11"/>
      <c r="BF330" s="7" t="str">
        <f t="shared" si="92"/>
        <v/>
      </c>
      <c r="BJ330" s="45" t="str">
        <f t="shared" ca="1" si="93"/>
        <v>20/09/2021 08:00</v>
      </c>
      <c r="BK330" s="44" t="str">
        <f>IF($F330="", "", IFERROR(INDEX('Currency Market'!$BE$10:$BL$178, MATCH($BJ330, 'Currency Market'!$BB$10:$BB$178, 0), MATCH($F330, 'Currency Market'!$BE$9:$BL$9, 0)), ""))</f>
        <v/>
      </c>
      <c r="BL330" s="43" t="str">
        <f>IF($F330="", "", IFERROR(INDEX('Currency Market'!$BE$10:$BL$178, MATCH($BJ330, 'Currency Market'!$BB$10:$BB$178, 0), MATCH($N330, 'Currency Market'!$BE$9:$BL$9, 0)), ""))</f>
        <v/>
      </c>
      <c r="BN330" s="68" t="str">
        <f t="shared" si="98"/>
        <v/>
      </c>
      <c r="BO330" s="57" t="str">
        <f t="shared" si="105"/>
        <v/>
      </c>
      <c r="BP330" s="58" t="str">
        <f t="shared" si="105"/>
        <v/>
      </c>
      <c r="BQ330" s="58" t="str">
        <f t="shared" si="105"/>
        <v/>
      </c>
      <c r="BR330" s="58" t="str">
        <f t="shared" si="105"/>
        <v/>
      </c>
      <c r="BS330" s="58" t="str">
        <f t="shared" si="105"/>
        <v/>
      </c>
      <c r="BT330" s="58" t="str">
        <f t="shared" si="105"/>
        <v/>
      </c>
      <c r="BU330" s="58" t="str">
        <f t="shared" si="105"/>
        <v/>
      </c>
      <c r="BV330" s="59" t="str">
        <f t="shared" si="105"/>
        <v/>
      </c>
      <c r="BX330" s="7" t="str">
        <f ca="1">IFERROR(INDEX('Currency Market'!$BX$10:$BX$178, MATCH($BJ330, 'Currency Market'!$BB$10:$BB$178, 0)), "")</f>
        <v/>
      </c>
      <c r="BZ330" s="65" t="str">
        <f t="shared" si="99"/>
        <v/>
      </c>
    </row>
    <row r="331" spans="1:78" x14ac:dyDescent="0.55000000000000004">
      <c r="A331" s="11"/>
      <c r="B331" s="175" t="str">
        <f t="shared" si="88"/>
        <v/>
      </c>
      <c r="C331" s="176"/>
      <c r="D331" s="176"/>
      <c r="E331" s="176"/>
      <c r="F331" s="269"/>
      <c r="G331" s="270"/>
      <c r="H331" s="271"/>
      <c r="I331" s="271"/>
      <c r="J331" s="271"/>
      <c r="K331" s="271"/>
      <c r="L331" s="271"/>
      <c r="M331" s="271"/>
      <c r="N331" s="270"/>
      <c r="O331" s="270"/>
      <c r="P331" s="272" t="str">
        <f t="shared" si="94"/>
        <v/>
      </c>
      <c r="Q331" s="267"/>
      <c r="R331" s="267"/>
      <c r="S331" s="267"/>
      <c r="T331" s="267"/>
      <c r="U331" s="267"/>
      <c r="V331" s="267" t="str">
        <f t="shared" si="89"/>
        <v/>
      </c>
      <c r="W331" s="267"/>
      <c r="X331" s="267"/>
      <c r="Y331" s="267"/>
      <c r="Z331" s="267"/>
      <c r="AA331" s="267" t="str">
        <f t="shared" si="95"/>
        <v/>
      </c>
      <c r="AB331" s="267"/>
      <c r="AC331" s="267"/>
      <c r="AD331" s="267"/>
      <c r="AE331" s="267"/>
      <c r="AF331" s="267"/>
      <c r="AG331" s="269"/>
      <c r="AH331" s="270"/>
      <c r="AI331" s="270"/>
      <c r="AJ331" s="270"/>
      <c r="AK331" s="270"/>
      <c r="AL331" s="273"/>
      <c r="AM331" s="11"/>
      <c r="AN331" s="175" t="str">
        <f t="shared" si="96"/>
        <v/>
      </c>
      <c r="AO331" s="176"/>
      <c r="AP331" s="267" t="str">
        <f t="shared" si="90"/>
        <v/>
      </c>
      <c r="AQ331" s="267"/>
      <c r="AR331" s="267"/>
      <c r="AS331" s="267"/>
      <c r="AT331" s="267"/>
      <c r="AU331" s="267"/>
      <c r="AV331" s="265" t="str">
        <f t="shared" si="97"/>
        <v/>
      </c>
      <c r="AW331" s="266"/>
      <c r="AX331" s="267" t="str">
        <f t="shared" si="91"/>
        <v/>
      </c>
      <c r="AY331" s="267"/>
      <c r="AZ331" s="267"/>
      <c r="BA331" s="267"/>
      <c r="BB331" s="267"/>
      <c r="BC331" s="268"/>
      <c r="BD331" s="11"/>
      <c r="BF331" s="7" t="str">
        <f t="shared" si="92"/>
        <v/>
      </c>
      <c r="BJ331" s="45" t="str">
        <f t="shared" ca="1" si="93"/>
        <v>20/09/2021 08:00</v>
      </c>
      <c r="BK331" s="44" t="str">
        <f>IF($F331="", "", IFERROR(INDEX('Currency Market'!$BE$10:$BL$178, MATCH($BJ331, 'Currency Market'!$BB$10:$BB$178, 0), MATCH($F331, 'Currency Market'!$BE$9:$BL$9, 0)), ""))</f>
        <v/>
      </c>
      <c r="BL331" s="43" t="str">
        <f>IF($F331="", "", IFERROR(INDEX('Currency Market'!$BE$10:$BL$178, MATCH($BJ331, 'Currency Market'!$BB$10:$BB$178, 0), MATCH($N331, 'Currency Market'!$BE$9:$BL$9, 0)), ""))</f>
        <v/>
      </c>
      <c r="BN331" s="68" t="str">
        <f t="shared" si="98"/>
        <v/>
      </c>
      <c r="BO331" s="57" t="str">
        <f t="shared" si="105"/>
        <v/>
      </c>
      <c r="BP331" s="58" t="str">
        <f t="shared" si="105"/>
        <v/>
      </c>
      <c r="BQ331" s="58" t="str">
        <f t="shared" si="105"/>
        <v/>
      </c>
      <c r="BR331" s="58" t="str">
        <f t="shared" si="105"/>
        <v/>
      </c>
      <c r="BS331" s="58" t="str">
        <f t="shared" si="105"/>
        <v/>
      </c>
      <c r="BT331" s="58" t="str">
        <f t="shared" si="105"/>
        <v/>
      </c>
      <c r="BU331" s="58" t="str">
        <f t="shared" si="105"/>
        <v/>
      </c>
      <c r="BV331" s="59" t="str">
        <f t="shared" si="105"/>
        <v/>
      </c>
      <c r="BX331" s="7" t="str">
        <f ca="1">IFERROR(INDEX('Currency Market'!$BX$10:$BX$178, MATCH($BJ331, 'Currency Market'!$BB$10:$BB$178, 0)), "")</f>
        <v/>
      </c>
      <c r="BZ331" s="65" t="str">
        <f t="shared" si="99"/>
        <v/>
      </c>
    </row>
    <row r="332" spans="1:78" x14ac:dyDescent="0.55000000000000004">
      <c r="A332" s="11"/>
      <c r="B332" s="175" t="str">
        <f t="shared" si="88"/>
        <v/>
      </c>
      <c r="C332" s="176"/>
      <c r="D332" s="176"/>
      <c r="E332" s="176"/>
      <c r="F332" s="269"/>
      <c r="G332" s="270"/>
      <c r="H332" s="271"/>
      <c r="I332" s="271"/>
      <c r="J332" s="271"/>
      <c r="K332" s="271"/>
      <c r="L332" s="271"/>
      <c r="M332" s="271"/>
      <c r="N332" s="270"/>
      <c r="O332" s="270"/>
      <c r="P332" s="272" t="str">
        <f t="shared" si="94"/>
        <v/>
      </c>
      <c r="Q332" s="267"/>
      <c r="R332" s="267"/>
      <c r="S332" s="267"/>
      <c r="T332" s="267"/>
      <c r="U332" s="267"/>
      <c r="V332" s="267" t="str">
        <f t="shared" si="89"/>
        <v/>
      </c>
      <c r="W332" s="267"/>
      <c r="X332" s="267"/>
      <c r="Y332" s="267"/>
      <c r="Z332" s="267"/>
      <c r="AA332" s="267" t="str">
        <f t="shared" si="95"/>
        <v/>
      </c>
      <c r="AB332" s="267"/>
      <c r="AC332" s="267"/>
      <c r="AD332" s="267"/>
      <c r="AE332" s="267"/>
      <c r="AF332" s="267"/>
      <c r="AG332" s="269"/>
      <c r="AH332" s="270"/>
      <c r="AI332" s="270"/>
      <c r="AJ332" s="270"/>
      <c r="AK332" s="270"/>
      <c r="AL332" s="273"/>
      <c r="AM332" s="11"/>
      <c r="AN332" s="175" t="str">
        <f t="shared" si="96"/>
        <v/>
      </c>
      <c r="AO332" s="176"/>
      <c r="AP332" s="267" t="str">
        <f t="shared" si="90"/>
        <v/>
      </c>
      <c r="AQ332" s="267"/>
      <c r="AR332" s="267"/>
      <c r="AS332" s="267"/>
      <c r="AT332" s="267"/>
      <c r="AU332" s="267"/>
      <c r="AV332" s="265" t="str">
        <f t="shared" si="97"/>
        <v/>
      </c>
      <c r="AW332" s="266"/>
      <c r="AX332" s="267" t="str">
        <f t="shared" si="91"/>
        <v/>
      </c>
      <c r="AY332" s="267"/>
      <c r="AZ332" s="267"/>
      <c r="BA332" s="267"/>
      <c r="BB332" s="267"/>
      <c r="BC332" s="268"/>
      <c r="BD332" s="11"/>
      <c r="BF332" s="7" t="str">
        <f t="shared" si="92"/>
        <v/>
      </c>
      <c r="BJ332" s="45" t="str">
        <f t="shared" ca="1" si="93"/>
        <v>20/09/2021 08:00</v>
      </c>
      <c r="BK332" s="44" t="str">
        <f>IF($F332="", "", IFERROR(INDEX('Currency Market'!$BE$10:$BL$178, MATCH($BJ332, 'Currency Market'!$BB$10:$BB$178, 0), MATCH($F332, 'Currency Market'!$BE$9:$BL$9, 0)), ""))</f>
        <v/>
      </c>
      <c r="BL332" s="43" t="str">
        <f>IF($F332="", "", IFERROR(INDEX('Currency Market'!$BE$10:$BL$178, MATCH($BJ332, 'Currency Market'!$BB$10:$BB$178, 0), MATCH($N332, 'Currency Market'!$BE$9:$BL$9, 0)), ""))</f>
        <v/>
      </c>
      <c r="BN332" s="68" t="str">
        <f t="shared" si="98"/>
        <v/>
      </c>
      <c r="BO332" s="57" t="str">
        <f t="shared" si="105"/>
        <v/>
      </c>
      <c r="BP332" s="58" t="str">
        <f t="shared" si="105"/>
        <v/>
      </c>
      <c r="BQ332" s="58" t="str">
        <f t="shared" si="105"/>
        <v/>
      </c>
      <c r="BR332" s="58" t="str">
        <f t="shared" si="105"/>
        <v/>
      </c>
      <c r="BS332" s="58" t="str">
        <f t="shared" si="105"/>
        <v/>
      </c>
      <c r="BT332" s="58" t="str">
        <f t="shared" si="105"/>
        <v/>
      </c>
      <c r="BU332" s="58" t="str">
        <f t="shared" si="105"/>
        <v/>
      </c>
      <c r="BV332" s="59" t="str">
        <f t="shared" si="105"/>
        <v/>
      </c>
      <c r="BX332" s="7" t="str">
        <f ca="1">IFERROR(INDEX('Currency Market'!$BX$10:$BX$178, MATCH($BJ332, 'Currency Market'!$BB$10:$BB$178, 0)), "")</f>
        <v/>
      </c>
      <c r="BZ332" s="65" t="str">
        <f t="shared" si="99"/>
        <v/>
      </c>
    </row>
    <row r="333" spans="1:78" x14ac:dyDescent="0.55000000000000004">
      <c r="A333" s="11"/>
      <c r="B333" s="175" t="str">
        <f t="shared" ref="B333:B396" si="106">IF(AND(F333="", H333="", N333=""), "", IF($AG333="", $BF$3, $BF$4))</f>
        <v/>
      </c>
      <c r="C333" s="176"/>
      <c r="D333" s="176"/>
      <c r="E333" s="176"/>
      <c r="F333" s="269"/>
      <c r="G333" s="270"/>
      <c r="H333" s="271"/>
      <c r="I333" s="271"/>
      <c r="J333" s="271"/>
      <c r="K333" s="271"/>
      <c r="L333" s="271"/>
      <c r="M333" s="271"/>
      <c r="N333" s="270"/>
      <c r="O333" s="270"/>
      <c r="P333" s="272" t="str">
        <f t="shared" si="94"/>
        <v/>
      </c>
      <c r="Q333" s="267"/>
      <c r="R333" s="267"/>
      <c r="S333" s="267"/>
      <c r="T333" s="267"/>
      <c r="U333" s="267"/>
      <c r="V333" s="267" t="str">
        <f t="shared" ref="V333:V396" si="107">IFERROR(ROUND($P333*$BJ$7, 2), "")</f>
        <v/>
      </c>
      <c r="W333" s="267"/>
      <c r="X333" s="267"/>
      <c r="Y333" s="267"/>
      <c r="Z333" s="267"/>
      <c r="AA333" s="267" t="str">
        <f t="shared" si="95"/>
        <v/>
      </c>
      <c r="AB333" s="267"/>
      <c r="AC333" s="267"/>
      <c r="AD333" s="267"/>
      <c r="AE333" s="267"/>
      <c r="AF333" s="267"/>
      <c r="AG333" s="269"/>
      <c r="AH333" s="270"/>
      <c r="AI333" s="270"/>
      <c r="AJ333" s="270"/>
      <c r="AK333" s="270"/>
      <c r="AL333" s="273"/>
      <c r="AM333" s="11"/>
      <c r="AN333" s="175" t="str">
        <f t="shared" si="96"/>
        <v/>
      </c>
      <c r="AO333" s="176"/>
      <c r="AP333" s="267" t="str">
        <f t="shared" ref="AP333:AP396" si="108">IF($B333=$BF$3, IF(OR(F333="", H333=""), "", IFERROR(INDEX($BO$7:$BV$7, $BM$7, MATCH(F333, $BO$2:$BV$2, 0))-H333, "")), "")</f>
        <v/>
      </c>
      <c r="AQ333" s="267"/>
      <c r="AR333" s="267"/>
      <c r="AS333" s="267"/>
      <c r="AT333" s="267"/>
      <c r="AU333" s="267"/>
      <c r="AV333" s="265" t="str">
        <f t="shared" si="97"/>
        <v/>
      </c>
      <c r="AW333" s="266"/>
      <c r="AX333" s="267" t="str">
        <f t="shared" ref="AX333:AX396" si="109">IF($B333=$BF$3, IF(OR(N333="", AA333=""), "", IFERROR(INDEX($BO$7:$BV$7, $BM$7, MATCH(N333, $BO$2:$BV$2, 0))+AA333, "")), "")</f>
        <v/>
      </c>
      <c r="AY333" s="267"/>
      <c r="AZ333" s="267"/>
      <c r="BA333" s="267"/>
      <c r="BB333" s="267"/>
      <c r="BC333" s="268"/>
      <c r="BD333" s="11"/>
      <c r="BF333" s="7" t="str">
        <f t="shared" ref="BF333:BF396" si="110">IF(AND($B333=$BF$3, $AP333&gt;=0, $AX333&gt;=0), $BJ$4, "")</f>
        <v/>
      </c>
      <c r="BJ333" s="45" t="str">
        <f t="shared" ref="BJ333:BJ396" ca="1" si="111">IF($AG333="", $BJ$4, $AG333)</f>
        <v>20/09/2021 08:00</v>
      </c>
      <c r="BK333" s="44" t="str">
        <f>IF($F333="", "", IFERROR(INDEX('Currency Market'!$BE$10:$BL$178, MATCH($BJ333, 'Currency Market'!$BB$10:$BB$178, 0), MATCH($F333, 'Currency Market'!$BE$9:$BL$9, 0)), ""))</f>
        <v/>
      </c>
      <c r="BL333" s="43" t="str">
        <f>IF($F333="", "", IFERROR(INDEX('Currency Market'!$BE$10:$BL$178, MATCH($BJ333, 'Currency Market'!$BB$10:$BB$178, 0), MATCH($N333, 'Currency Market'!$BE$9:$BL$9, 0)), ""))</f>
        <v/>
      </c>
      <c r="BN333" s="68" t="str">
        <f t="shared" si="98"/>
        <v/>
      </c>
      <c r="BO333" s="57" t="str">
        <f t="shared" ref="BO333:BV342" si="112">IF($B333=$BF$4, IF($F333=BO$2, $H333*-1, IF($N333=BO$2, $AA333, "")), "")</f>
        <v/>
      </c>
      <c r="BP333" s="58" t="str">
        <f t="shared" si="112"/>
        <v/>
      </c>
      <c r="BQ333" s="58" t="str">
        <f t="shared" si="112"/>
        <v/>
      </c>
      <c r="BR333" s="58" t="str">
        <f t="shared" si="112"/>
        <v/>
      </c>
      <c r="BS333" s="58" t="str">
        <f t="shared" si="112"/>
        <v/>
      </c>
      <c r="BT333" s="58" t="str">
        <f t="shared" si="112"/>
        <v/>
      </c>
      <c r="BU333" s="58" t="str">
        <f t="shared" si="112"/>
        <v/>
      </c>
      <c r="BV333" s="59" t="str">
        <f t="shared" si="112"/>
        <v/>
      </c>
      <c r="BX333" s="7" t="str">
        <f ca="1">IFERROR(INDEX('Currency Market'!$BX$10:$BX$178, MATCH($BJ333, 'Currency Market'!$BB$10:$BB$178, 0)), "")</f>
        <v/>
      </c>
      <c r="BZ333" s="65" t="str">
        <f t="shared" si="99"/>
        <v/>
      </c>
    </row>
    <row r="334" spans="1:78" x14ac:dyDescent="0.55000000000000004">
      <c r="A334" s="11"/>
      <c r="B334" s="175" t="str">
        <f t="shared" si="106"/>
        <v/>
      </c>
      <c r="C334" s="176"/>
      <c r="D334" s="176"/>
      <c r="E334" s="176"/>
      <c r="F334" s="269"/>
      <c r="G334" s="270"/>
      <c r="H334" s="271"/>
      <c r="I334" s="271"/>
      <c r="J334" s="271"/>
      <c r="K334" s="271"/>
      <c r="L334" s="271"/>
      <c r="M334" s="271"/>
      <c r="N334" s="270"/>
      <c r="O334" s="270"/>
      <c r="P334" s="272" t="str">
        <f t="shared" ref="P334:P397" si="113">IF(OR(F334="", H334="", N334=""), "", IFERROR(ROUND($H334*$BK334/$BL334, 2), ""))</f>
        <v/>
      </c>
      <c r="Q334" s="267"/>
      <c r="R334" s="267"/>
      <c r="S334" s="267"/>
      <c r="T334" s="267"/>
      <c r="U334" s="267"/>
      <c r="V334" s="267" t="str">
        <f t="shared" si="107"/>
        <v/>
      </c>
      <c r="W334" s="267"/>
      <c r="X334" s="267"/>
      <c r="Y334" s="267"/>
      <c r="Z334" s="267"/>
      <c r="AA334" s="267" t="str">
        <f t="shared" ref="AA334:AA397" si="114">IF(OR(P334="", V334=""), "", P334-V334)</f>
        <v/>
      </c>
      <c r="AB334" s="267"/>
      <c r="AC334" s="267"/>
      <c r="AD334" s="267"/>
      <c r="AE334" s="267"/>
      <c r="AF334" s="267"/>
      <c r="AG334" s="269"/>
      <c r="AH334" s="270"/>
      <c r="AI334" s="270"/>
      <c r="AJ334" s="270"/>
      <c r="AK334" s="270"/>
      <c r="AL334" s="273"/>
      <c r="AM334" s="11"/>
      <c r="AN334" s="175" t="str">
        <f t="shared" ref="AN334:AN397" si="115">IF(AP334="", "", IF(F334="", "", F334))</f>
        <v/>
      </c>
      <c r="AO334" s="176"/>
      <c r="AP334" s="267" t="str">
        <f t="shared" si="108"/>
        <v/>
      </c>
      <c r="AQ334" s="267"/>
      <c r="AR334" s="267"/>
      <c r="AS334" s="267"/>
      <c r="AT334" s="267"/>
      <c r="AU334" s="267"/>
      <c r="AV334" s="265" t="str">
        <f t="shared" ref="AV334:AV397" si="116">IF(AX334="", "", IF(N334="", "", N334))</f>
        <v/>
      </c>
      <c r="AW334" s="266"/>
      <c r="AX334" s="267" t="str">
        <f t="shared" si="109"/>
        <v/>
      </c>
      <c r="AY334" s="267"/>
      <c r="AZ334" s="267"/>
      <c r="BA334" s="267"/>
      <c r="BB334" s="267"/>
      <c r="BC334" s="268"/>
      <c r="BD334" s="11"/>
      <c r="BF334" s="7" t="str">
        <f t="shared" si="110"/>
        <v/>
      </c>
      <c r="BJ334" s="45" t="str">
        <f t="shared" ca="1" si="111"/>
        <v>20/09/2021 08:00</v>
      </c>
      <c r="BK334" s="44" t="str">
        <f>IF($F334="", "", IFERROR(INDEX('Currency Market'!$BE$10:$BL$178, MATCH($BJ334, 'Currency Market'!$BB$10:$BB$178, 0), MATCH($F334, 'Currency Market'!$BE$9:$BL$9, 0)), ""))</f>
        <v/>
      </c>
      <c r="BL334" s="43" t="str">
        <f>IF($F334="", "", IFERROR(INDEX('Currency Market'!$BE$10:$BL$178, MATCH($BJ334, 'Currency Market'!$BB$10:$BB$178, 0), MATCH($N334, 'Currency Market'!$BE$9:$BL$9, 0)), ""))</f>
        <v/>
      </c>
      <c r="BN334" s="68" t="str">
        <f t="shared" ref="BN334:BN397" si="117">IF(OR(NOT(F334=""), NOT(H334=""), NOT(N334=""), NOT(AG334="")), "X", "")</f>
        <v/>
      </c>
      <c r="BO334" s="57" t="str">
        <f t="shared" si="112"/>
        <v/>
      </c>
      <c r="BP334" s="58" t="str">
        <f t="shared" si="112"/>
        <v/>
      </c>
      <c r="BQ334" s="58" t="str">
        <f t="shared" si="112"/>
        <v/>
      </c>
      <c r="BR334" s="58" t="str">
        <f t="shared" si="112"/>
        <v/>
      </c>
      <c r="BS334" s="58" t="str">
        <f t="shared" si="112"/>
        <v/>
      </c>
      <c r="BT334" s="58" t="str">
        <f t="shared" si="112"/>
        <v/>
      </c>
      <c r="BU334" s="58" t="str">
        <f t="shared" si="112"/>
        <v/>
      </c>
      <c r="BV334" s="59" t="str">
        <f t="shared" si="112"/>
        <v/>
      </c>
      <c r="BX334" s="7" t="str">
        <f ca="1">IFERROR(INDEX('Currency Market'!$BX$10:$BX$178, MATCH($BJ334, 'Currency Market'!$BB$10:$BB$178, 0)), "")</f>
        <v/>
      </c>
      <c r="BZ334" s="65" t="str">
        <f t="shared" ref="BZ334:BZ397" si="118">IF($B334=$BF$4, IF(OR($V334="", $BL334=""), "", IFERROR(ROUND($V334*$BL334/$BX334, 2), "")), "")</f>
        <v/>
      </c>
    </row>
    <row r="335" spans="1:78" x14ac:dyDescent="0.55000000000000004">
      <c r="A335" s="11"/>
      <c r="B335" s="175" t="str">
        <f t="shared" si="106"/>
        <v/>
      </c>
      <c r="C335" s="176"/>
      <c r="D335" s="176"/>
      <c r="E335" s="176"/>
      <c r="F335" s="269"/>
      <c r="G335" s="270"/>
      <c r="H335" s="271"/>
      <c r="I335" s="271"/>
      <c r="J335" s="271"/>
      <c r="K335" s="271"/>
      <c r="L335" s="271"/>
      <c r="M335" s="271"/>
      <c r="N335" s="270"/>
      <c r="O335" s="270"/>
      <c r="P335" s="272" t="str">
        <f t="shared" si="113"/>
        <v/>
      </c>
      <c r="Q335" s="267"/>
      <c r="R335" s="267"/>
      <c r="S335" s="267"/>
      <c r="T335" s="267"/>
      <c r="U335" s="267"/>
      <c r="V335" s="267" t="str">
        <f t="shared" si="107"/>
        <v/>
      </c>
      <c r="W335" s="267"/>
      <c r="X335" s="267"/>
      <c r="Y335" s="267"/>
      <c r="Z335" s="267"/>
      <c r="AA335" s="267" t="str">
        <f t="shared" si="114"/>
        <v/>
      </c>
      <c r="AB335" s="267"/>
      <c r="AC335" s="267"/>
      <c r="AD335" s="267"/>
      <c r="AE335" s="267"/>
      <c r="AF335" s="267"/>
      <c r="AG335" s="269"/>
      <c r="AH335" s="270"/>
      <c r="AI335" s="270"/>
      <c r="AJ335" s="270"/>
      <c r="AK335" s="270"/>
      <c r="AL335" s="273"/>
      <c r="AM335" s="11"/>
      <c r="AN335" s="175" t="str">
        <f t="shared" si="115"/>
        <v/>
      </c>
      <c r="AO335" s="176"/>
      <c r="AP335" s="267" t="str">
        <f t="shared" si="108"/>
        <v/>
      </c>
      <c r="AQ335" s="267"/>
      <c r="AR335" s="267"/>
      <c r="AS335" s="267"/>
      <c r="AT335" s="267"/>
      <c r="AU335" s="267"/>
      <c r="AV335" s="265" t="str">
        <f t="shared" si="116"/>
        <v/>
      </c>
      <c r="AW335" s="266"/>
      <c r="AX335" s="267" t="str">
        <f t="shared" si="109"/>
        <v/>
      </c>
      <c r="AY335" s="267"/>
      <c r="AZ335" s="267"/>
      <c r="BA335" s="267"/>
      <c r="BB335" s="267"/>
      <c r="BC335" s="268"/>
      <c r="BD335" s="11"/>
      <c r="BF335" s="7" t="str">
        <f t="shared" si="110"/>
        <v/>
      </c>
      <c r="BJ335" s="45" t="str">
        <f t="shared" ca="1" si="111"/>
        <v>20/09/2021 08:00</v>
      </c>
      <c r="BK335" s="44" t="str">
        <f>IF($F335="", "", IFERROR(INDEX('Currency Market'!$BE$10:$BL$178, MATCH($BJ335, 'Currency Market'!$BB$10:$BB$178, 0), MATCH($F335, 'Currency Market'!$BE$9:$BL$9, 0)), ""))</f>
        <v/>
      </c>
      <c r="BL335" s="43" t="str">
        <f>IF($F335="", "", IFERROR(INDEX('Currency Market'!$BE$10:$BL$178, MATCH($BJ335, 'Currency Market'!$BB$10:$BB$178, 0), MATCH($N335, 'Currency Market'!$BE$9:$BL$9, 0)), ""))</f>
        <v/>
      </c>
      <c r="BN335" s="68" t="str">
        <f t="shared" si="117"/>
        <v/>
      </c>
      <c r="BO335" s="57" t="str">
        <f t="shared" si="112"/>
        <v/>
      </c>
      <c r="BP335" s="58" t="str">
        <f t="shared" si="112"/>
        <v/>
      </c>
      <c r="BQ335" s="58" t="str">
        <f t="shared" si="112"/>
        <v/>
      </c>
      <c r="BR335" s="58" t="str">
        <f t="shared" si="112"/>
        <v/>
      </c>
      <c r="BS335" s="58" t="str">
        <f t="shared" si="112"/>
        <v/>
      </c>
      <c r="BT335" s="58" t="str">
        <f t="shared" si="112"/>
        <v/>
      </c>
      <c r="BU335" s="58" t="str">
        <f t="shared" si="112"/>
        <v/>
      </c>
      <c r="BV335" s="59" t="str">
        <f t="shared" si="112"/>
        <v/>
      </c>
      <c r="BX335" s="7" t="str">
        <f ca="1">IFERROR(INDEX('Currency Market'!$BX$10:$BX$178, MATCH($BJ335, 'Currency Market'!$BB$10:$BB$178, 0)), "")</f>
        <v/>
      </c>
      <c r="BZ335" s="65" t="str">
        <f t="shared" si="118"/>
        <v/>
      </c>
    </row>
    <row r="336" spans="1:78" x14ac:dyDescent="0.55000000000000004">
      <c r="A336" s="11"/>
      <c r="B336" s="175" t="str">
        <f t="shared" si="106"/>
        <v/>
      </c>
      <c r="C336" s="176"/>
      <c r="D336" s="176"/>
      <c r="E336" s="176"/>
      <c r="F336" s="269"/>
      <c r="G336" s="270"/>
      <c r="H336" s="271"/>
      <c r="I336" s="271"/>
      <c r="J336" s="271"/>
      <c r="K336" s="271"/>
      <c r="L336" s="271"/>
      <c r="M336" s="271"/>
      <c r="N336" s="270"/>
      <c r="O336" s="270"/>
      <c r="P336" s="272" t="str">
        <f t="shared" si="113"/>
        <v/>
      </c>
      <c r="Q336" s="267"/>
      <c r="R336" s="267"/>
      <c r="S336" s="267"/>
      <c r="T336" s="267"/>
      <c r="U336" s="267"/>
      <c r="V336" s="267" t="str">
        <f t="shared" si="107"/>
        <v/>
      </c>
      <c r="W336" s="267"/>
      <c r="X336" s="267"/>
      <c r="Y336" s="267"/>
      <c r="Z336" s="267"/>
      <c r="AA336" s="267" t="str">
        <f t="shared" si="114"/>
        <v/>
      </c>
      <c r="AB336" s="267"/>
      <c r="AC336" s="267"/>
      <c r="AD336" s="267"/>
      <c r="AE336" s="267"/>
      <c r="AF336" s="267"/>
      <c r="AG336" s="269"/>
      <c r="AH336" s="270"/>
      <c r="AI336" s="270"/>
      <c r="AJ336" s="270"/>
      <c r="AK336" s="270"/>
      <c r="AL336" s="273"/>
      <c r="AM336" s="11"/>
      <c r="AN336" s="175" t="str">
        <f t="shared" si="115"/>
        <v/>
      </c>
      <c r="AO336" s="176"/>
      <c r="AP336" s="267" t="str">
        <f t="shared" si="108"/>
        <v/>
      </c>
      <c r="AQ336" s="267"/>
      <c r="AR336" s="267"/>
      <c r="AS336" s="267"/>
      <c r="AT336" s="267"/>
      <c r="AU336" s="267"/>
      <c r="AV336" s="265" t="str">
        <f t="shared" si="116"/>
        <v/>
      </c>
      <c r="AW336" s="266"/>
      <c r="AX336" s="267" t="str">
        <f t="shared" si="109"/>
        <v/>
      </c>
      <c r="AY336" s="267"/>
      <c r="AZ336" s="267"/>
      <c r="BA336" s="267"/>
      <c r="BB336" s="267"/>
      <c r="BC336" s="268"/>
      <c r="BD336" s="11"/>
      <c r="BF336" s="7" t="str">
        <f t="shared" si="110"/>
        <v/>
      </c>
      <c r="BJ336" s="45" t="str">
        <f t="shared" ca="1" si="111"/>
        <v>20/09/2021 08:00</v>
      </c>
      <c r="BK336" s="44" t="str">
        <f>IF($F336="", "", IFERROR(INDEX('Currency Market'!$BE$10:$BL$178, MATCH($BJ336, 'Currency Market'!$BB$10:$BB$178, 0), MATCH($F336, 'Currency Market'!$BE$9:$BL$9, 0)), ""))</f>
        <v/>
      </c>
      <c r="BL336" s="43" t="str">
        <f>IF($F336="", "", IFERROR(INDEX('Currency Market'!$BE$10:$BL$178, MATCH($BJ336, 'Currency Market'!$BB$10:$BB$178, 0), MATCH($N336, 'Currency Market'!$BE$9:$BL$9, 0)), ""))</f>
        <v/>
      </c>
      <c r="BN336" s="68" t="str">
        <f t="shared" si="117"/>
        <v/>
      </c>
      <c r="BO336" s="57" t="str">
        <f t="shared" si="112"/>
        <v/>
      </c>
      <c r="BP336" s="58" t="str">
        <f t="shared" si="112"/>
        <v/>
      </c>
      <c r="BQ336" s="58" t="str">
        <f t="shared" si="112"/>
        <v/>
      </c>
      <c r="BR336" s="58" t="str">
        <f t="shared" si="112"/>
        <v/>
      </c>
      <c r="BS336" s="58" t="str">
        <f t="shared" si="112"/>
        <v/>
      </c>
      <c r="BT336" s="58" t="str">
        <f t="shared" si="112"/>
        <v/>
      </c>
      <c r="BU336" s="58" t="str">
        <f t="shared" si="112"/>
        <v/>
      </c>
      <c r="BV336" s="59" t="str">
        <f t="shared" si="112"/>
        <v/>
      </c>
      <c r="BX336" s="7" t="str">
        <f ca="1">IFERROR(INDEX('Currency Market'!$BX$10:$BX$178, MATCH($BJ336, 'Currency Market'!$BB$10:$BB$178, 0)), "")</f>
        <v/>
      </c>
      <c r="BZ336" s="65" t="str">
        <f t="shared" si="118"/>
        <v/>
      </c>
    </row>
    <row r="337" spans="1:78" x14ac:dyDescent="0.55000000000000004">
      <c r="A337" s="11"/>
      <c r="B337" s="175" t="str">
        <f t="shared" si="106"/>
        <v/>
      </c>
      <c r="C337" s="176"/>
      <c r="D337" s="176"/>
      <c r="E337" s="176"/>
      <c r="F337" s="269"/>
      <c r="G337" s="270"/>
      <c r="H337" s="271"/>
      <c r="I337" s="271"/>
      <c r="J337" s="271"/>
      <c r="K337" s="271"/>
      <c r="L337" s="271"/>
      <c r="M337" s="271"/>
      <c r="N337" s="270"/>
      <c r="O337" s="270"/>
      <c r="P337" s="272" t="str">
        <f t="shared" si="113"/>
        <v/>
      </c>
      <c r="Q337" s="267"/>
      <c r="R337" s="267"/>
      <c r="S337" s="267"/>
      <c r="T337" s="267"/>
      <c r="U337" s="267"/>
      <c r="V337" s="267" t="str">
        <f t="shared" si="107"/>
        <v/>
      </c>
      <c r="W337" s="267"/>
      <c r="X337" s="267"/>
      <c r="Y337" s="267"/>
      <c r="Z337" s="267"/>
      <c r="AA337" s="267" t="str">
        <f t="shared" si="114"/>
        <v/>
      </c>
      <c r="AB337" s="267"/>
      <c r="AC337" s="267"/>
      <c r="AD337" s="267"/>
      <c r="AE337" s="267"/>
      <c r="AF337" s="267"/>
      <c r="AG337" s="269"/>
      <c r="AH337" s="270"/>
      <c r="AI337" s="270"/>
      <c r="AJ337" s="270"/>
      <c r="AK337" s="270"/>
      <c r="AL337" s="273"/>
      <c r="AM337" s="11"/>
      <c r="AN337" s="175" t="str">
        <f t="shared" si="115"/>
        <v/>
      </c>
      <c r="AO337" s="176"/>
      <c r="AP337" s="267" t="str">
        <f t="shared" si="108"/>
        <v/>
      </c>
      <c r="AQ337" s="267"/>
      <c r="AR337" s="267"/>
      <c r="AS337" s="267"/>
      <c r="AT337" s="267"/>
      <c r="AU337" s="267"/>
      <c r="AV337" s="265" t="str">
        <f t="shared" si="116"/>
        <v/>
      </c>
      <c r="AW337" s="266"/>
      <c r="AX337" s="267" t="str">
        <f t="shared" si="109"/>
        <v/>
      </c>
      <c r="AY337" s="267"/>
      <c r="AZ337" s="267"/>
      <c r="BA337" s="267"/>
      <c r="BB337" s="267"/>
      <c r="BC337" s="268"/>
      <c r="BD337" s="11"/>
      <c r="BF337" s="7" t="str">
        <f t="shared" si="110"/>
        <v/>
      </c>
      <c r="BJ337" s="45" t="str">
        <f t="shared" ca="1" si="111"/>
        <v>20/09/2021 08:00</v>
      </c>
      <c r="BK337" s="44" t="str">
        <f>IF($F337="", "", IFERROR(INDEX('Currency Market'!$BE$10:$BL$178, MATCH($BJ337, 'Currency Market'!$BB$10:$BB$178, 0), MATCH($F337, 'Currency Market'!$BE$9:$BL$9, 0)), ""))</f>
        <v/>
      </c>
      <c r="BL337" s="43" t="str">
        <f>IF($F337="", "", IFERROR(INDEX('Currency Market'!$BE$10:$BL$178, MATCH($BJ337, 'Currency Market'!$BB$10:$BB$178, 0), MATCH($N337, 'Currency Market'!$BE$9:$BL$9, 0)), ""))</f>
        <v/>
      </c>
      <c r="BN337" s="68" t="str">
        <f t="shared" si="117"/>
        <v/>
      </c>
      <c r="BO337" s="57" t="str">
        <f t="shared" si="112"/>
        <v/>
      </c>
      <c r="BP337" s="58" t="str">
        <f t="shared" si="112"/>
        <v/>
      </c>
      <c r="BQ337" s="58" t="str">
        <f t="shared" si="112"/>
        <v/>
      </c>
      <c r="BR337" s="58" t="str">
        <f t="shared" si="112"/>
        <v/>
      </c>
      <c r="BS337" s="58" t="str">
        <f t="shared" si="112"/>
        <v/>
      </c>
      <c r="BT337" s="58" t="str">
        <f t="shared" si="112"/>
        <v/>
      </c>
      <c r="BU337" s="58" t="str">
        <f t="shared" si="112"/>
        <v/>
      </c>
      <c r="BV337" s="59" t="str">
        <f t="shared" si="112"/>
        <v/>
      </c>
      <c r="BX337" s="7" t="str">
        <f ca="1">IFERROR(INDEX('Currency Market'!$BX$10:$BX$178, MATCH($BJ337, 'Currency Market'!$BB$10:$BB$178, 0)), "")</f>
        <v/>
      </c>
      <c r="BZ337" s="65" t="str">
        <f t="shared" si="118"/>
        <v/>
      </c>
    </row>
    <row r="338" spans="1:78" x14ac:dyDescent="0.55000000000000004">
      <c r="A338" s="11"/>
      <c r="B338" s="175" t="str">
        <f t="shared" si="106"/>
        <v/>
      </c>
      <c r="C338" s="176"/>
      <c r="D338" s="176"/>
      <c r="E338" s="176"/>
      <c r="F338" s="269"/>
      <c r="G338" s="270"/>
      <c r="H338" s="271"/>
      <c r="I338" s="271"/>
      <c r="J338" s="271"/>
      <c r="K338" s="271"/>
      <c r="L338" s="271"/>
      <c r="M338" s="271"/>
      <c r="N338" s="270"/>
      <c r="O338" s="270"/>
      <c r="P338" s="272" t="str">
        <f t="shared" si="113"/>
        <v/>
      </c>
      <c r="Q338" s="267"/>
      <c r="R338" s="267"/>
      <c r="S338" s="267"/>
      <c r="T338" s="267"/>
      <c r="U338" s="267"/>
      <c r="V338" s="267" t="str">
        <f t="shared" si="107"/>
        <v/>
      </c>
      <c r="W338" s="267"/>
      <c r="X338" s="267"/>
      <c r="Y338" s="267"/>
      <c r="Z338" s="267"/>
      <c r="AA338" s="267" t="str">
        <f t="shared" si="114"/>
        <v/>
      </c>
      <c r="AB338" s="267"/>
      <c r="AC338" s="267"/>
      <c r="AD338" s="267"/>
      <c r="AE338" s="267"/>
      <c r="AF338" s="267"/>
      <c r="AG338" s="269"/>
      <c r="AH338" s="270"/>
      <c r="AI338" s="270"/>
      <c r="AJ338" s="270"/>
      <c r="AK338" s="270"/>
      <c r="AL338" s="273"/>
      <c r="AM338" s="11"/>
      <c r="AN338" s="175" t="str">
        <f t="shared" si="115"/>
        <v/>
      </c>
      <c r="AO338" s="176"/>
      <c r="AP338" s="267" t="str">
        <f t="shared" si="108"/>
        <v/>
      </c>
      <c r="AQ338" s="267"/>
      <c r="AR338" s="267"/>
      <c r="AS338" s="267"/>
      <c r="AT338" s="267"/>
      <c r="AU338" s="267"/>
      <c r="AV338" s="265" t="str">
        <f t="shared" si="116"/>
        <v/>
      </c>
      <c r="AW338" s="266"/>
      <c r="AX338" s="267" t="str">
        <f t="shared" si="109"/>
        <v/>
      </c>
      <c r="AY338" s="267"/>
      <c r="AZ338" s="267"/>
      <c r="BA338" s="267"/>
      <c r="BB338" s="267"/>
      <c r="BC338" s="268"/>
      <c r="BD338" s="11"/>
      <c r="BF338" s="7" t="str">
        <f t="shared" si="110"/>
        <v/>
      </c>
      <c r="BJ338" s="45" t="str">
        <f t="shared" ca="1" si="111"/>
        <v>20/09/2021 08:00</v>
      </c>
      <c r="BK338" s="44" t="str">
        <f>IF($F338="", "", IFERROR(INDEX('Currency Market'!$BE$10:$BL$178, MATCH($BJ338, 'Currency Market'!$BB$10:$BB$178, 0), MATCH($F338, 'Currency Market'!$BE$9:$BL$9, 0)), ""))</f>
        <v/>
      </c>
      <c r="BL338" s="43" t="str">
        <f>IF($F338="", "", IFERROR(INDEX('Currency Market'!$BE$10:$BL$178, MATCH($BJ338, 'Currency Market'!$BB$10:$BB$178, 0), MATCH($N338, 'Currency Market'!$BE$9:$BL$9, 0)), ""))</f>
        <v/>
      </c>
      <c r="BN338" s="68" t="str">
        <f t="shared" si="117"/>
        <v/>
      </c>
      <c r="BO338" s="57" t="str">
        <f t="shared" si="112"/>
        <v/>
      </c>
      <c r="BP338" s="58" t="str">
        <f t="shared" si="112"/>
        <v/>
      </c>
      <c r="BQ338" s="58" t="str">
        <f t="shared" si="112"/>
        <v/>
      </c>
      <c r="BR338" s="58" t="str">
        <f t="shared" si="112"/>
        <v/>
      </c>
      <c r="BS338" s="58" t="str">
        <f t="shared" si="112"/>
        <v/>
      </c>
      <c r="BT338" s="58" t="str">
        <f t="shared" si="112"/>
        <v/>
      </c>
      <c r="BU338" s="58" t="str">
        <f t="shared" si="112"/>
        <v/>
      </c>
      <c r="BV338" s="59" t="str">
        <f t="shared" si="112"/>
        <v/>
      </c>
      <c r="BX338" s="7" t="str">
        <f ca="1">IFERROR(INDEX('Currency Market'!$BX$10:$BX$178, MATCH($BJ338, 'Currency Market'!$BB$10:$BB$178, 0)), "")</f>
        <v/>
      </c>
      <c r="BZ338" s="65" t="str">
        <f t="shared" si="118"/>
        <v/>
      </c>
    </row>
    <row r="339" spans="1:78" x14ac:dyDescent="0.55000000000000004">
      <c r="A339" s="11"/>
      <c r="B339" s="175" t="str">
        <f t="shared" si="106"/>
        <v/>
      </c>
      <c r="C339" s="176"/>
      <c r="D339" s="176"/>
      <c r="E339" s="176"/>
      <c r="F339" s="269"/>
      <c r="G339" s="270"/>
      <c r="H339" s="271"/>
      <c r="I339" s="271"/>
      <c r="J339" s="271"/>
      <c r="K339" s="271"/>
      <c r="L339" s="271"/>
      <c r="M339" s="271"/>
      <c r="N339" s="270"/>
      <c r="O339" s="270"/>
      <c r="P339" s="272" t="str">
        <f t="shared" si="113"/>
        <v/>
      </c>
      <c r="Q339" s="267"/>
      <c r="R339" s="267"/>
      <c r="S339" s="267"/>
      <c r="T339" s="267"/>
      <c r="U339" s="267"/>
      <c r="V339" s="267" t="str">
        <f t="shared" si="107"/>
        <v/>
      </c>
      <c r="W339" s="267"/>
      <c r="X339" s="267"/>
      <c r="Y339" s="267"/>
      <c r="Z339" s="267"/>
      <c r="AA339" s="267" t="str">
        <f t="shared" si="114"/>
        <v/>
      </c>
      <c r="AB339" s="267"/>
      <c r="AC339" s="267"/>
      <c r="AD339" s="267"/>
      <c r="AE339" s="267"/>
      <c r="AF339" s="267"/>
      <c r="AG339" s="269"/>
      <c r="AH339" s="270"/>
      <c r="AI339" s="270"/>
      <c r="AJ339" s="270"/>
      <c r="AK339" s="270"/>
      <c r="AL339" s="273"/>
      <c r="AM339" s="11"/>
      <c r="AN339" s="175" t="str">
        <f t="shared" si="115"/>
        <v/>
      </c>
      <c r="AO339" s="176"/>
      <c r="AP339" s="267" t="str">
        <f t="shared" si="108"/>
        <v/>
      </c>
      <c r="AQ339" s="267"/>
      <c r="AR339" s="267"/>
      <c r="AS339" s="267"/>
      <c r="AT339" s="267"/>
      <c r="AU339" s="267"/>
      <c r="AV339" s="265" t="str">
        <f t="shared" si="116"/>
        <v/>
      </c>
      <c r="AW339" s="266"/>
      <c r="AX339" s="267" t="str">
        <f t="shared" si="109"/>
        <v/>
      </c>
      <c r="AY339" s="267"/>
      <c r="AZ339" s="267"/>
      <c r="BA339" s="267"/>
      <c r="BB339" s="267"/>
      <c r="BC339" s="268"/>
      <c r="BD339" s="11"/>
      <c r="BF339" s="7" t="str">
        <f t="shared" si="110"/>
        <v/>
      </c>
      <c r="BJ339" s="45" t="str">
        <f t="shared" ca="1" si="111"/>
        <v>20/09/2021 08:00</v>
      </c>
      <c r="BK339" s="44" t="str">
        <f>IF($F339="", "", IFERROR(INDEX('Currency Market'!$BE$10:$BL$178, MATCH($BJ339, 'Currency Market'!$BB$10:$BB$178, 0), MATCH($F339, 'Currency Market'!$BE$9:$BL$9, 0)), ""))</f>
        <v/>
      </c>
      <c r="BL339" s="43" t="str">
        <f>IF($F339="", "", IFERROR(INDEX('Currency Market'!$BE$10:$BL$178, MATCH($BJ339, 'Currency Market'!$BB$10:$BB$178, 0), MATCH($N339, 'Currency Market'!$BE$9:$BL$9, 0)), ""))</f>
        <v/>
      </c>
      <c r="BN339" s="68" t="str">
        <f t="shared" si="117"/>
        <v/>
      </c>
      <c r="BO339" s="57" t="str">
        <f t="shared" si="112"/>
        <v/>
      </c>
      <c r="BP339" s="58" t="str">
        <f t="shared" si="112"/>
        <v/>
      </c>
      <c r="BQ339" s="58" t="str">
        <f t="shared" si="112"/>
        <v/>
      </c>
      <c r="BR339" s="58" t="str">
        <f t="shared" si="112"/>
        <v/>
      </c>
      <c r="BS339" s="58" t="str">
        <f t="shared" si="112"/>
        <v/>
      </c>
      <c r="BT339" s="58" t="str">
        <f t="shared" si="112"/>
        <v/>
      </c>
      <c r="BU339" s="58" t="str">
        <f t="shared" si="112"/>
        <v/>
      </c>
      <c r="BV339" s="59" t="str">
        <f t="shared" si="112"/>
        <v/>
      </c>
      <c r="BX339" s="7" t="str">
        <f ca="1">IFERROR(INDEX('Currency Market'!$BX$10:$BX$178, MATCH($BJ339, 'Currency Market'!$BB$10:$BB$178, 0)), "")</f>
        <v/>
      </c>
      <c r="BZ339" s="65" t="str">
        <f t="shared" si="118"/>
        <v/>
      </c>
    </row>
    <row r="340" spans="1:78" x14ac:dyDescent="0.55000000000000004">
      <c r="A340" s="11"/>
      <c r="B340" s="175" t="str">
        <f t="shared" si="106"/>
        <v/>
      </c>
      <c r="C340" s="176"/>
      <c r="D340" s="176"/>
      <c r="E340" s="176"/>
      <c r="F340" s="269"/>
      <c r="G340" s="270"/>
      <c r="H340" s="271"/>
      <c r="I340" s="271"/>
      <c r="J340" s="271"/>
      <c r="K340" s="271"/>
      <c r="L340" s="271"/>
      <c r="M340" s="271"/>
      <c r="N340" s="270"/>
      <c r="O340" s="270"/>
      <c r="P340" s="272" t="str">
        <f t="shared" si="113"/>
        <v/>
      </c>
      <c r="Q340" s="267"/>
      <c r="R340" s="267"/>
      <c r="S340" s="267"/>
      <c r="T340" s="267"/>
      <c r="U340" s="267"/>
      <c r="V340" s="267" t="str">
        <f t="shared" si="107"/>
        <v/>
      </c>
      <c r="W340" s="267"/>
      <c r="X340" s="267"/>
      <c r="Y340" s="267"/>
      <c r="Z340" s="267"/>
      <c r="AA340" s="267" t="str">
        <f t="shared" si="114"/>
        <v/>
      </c>
      <c r="AB340" s="267"/>
      <c r="AC340" s="267"/>
      <c r="AD340" s="267"/>
      <c r="AE340" s="267"/>
      <c r="AF340" s="267"/>
      <c r="AG340" s="269"/>
      <c r="AH340" s="270"/>
      <c r="AI340" s="270"/>
      <c r="AJ340" s="270"/>
      <c r="AK340" s="270"/>
      <c r="AL340" s="273"/>
      <c r="AM340" s="11"/>
      <c r="AN340" s="175" t="str">
        <f t="shared" si="115"/>
        <v/>
      </c>
      <c r="AO340" s="176"/>
      <c r="AP340" s="267" t="str">
        <f t="shared" si="108"/>
        <v/>
      </c>
      <c r="AQ340" s="267"/>
      <c r="AR340" s="267"/>
      <c r="AS340" s="267"/>
      <c r="AT340" s="267"/>
      <c r="AU340" s="267"/>
      <c r="AV340" s="265" t="str">
        <f t="shared" si="116"/>
        <v/>
      </c>
      <c r="AW340" s="266"/>
      <c r="AX340" s="267" t="str">
        <f t="shared" si="109"/>
        <v/>
      </c>
      <c r="AY340" s="267"/>
      <c r="AZ340" s="267"/>
      <c r="BA340" s="267"/>
      <c r="BB340" s="267"/>
      <c r="BC340" s="268"/>
      <c r="BD340" s="11"/>
      <c r="BF340" s="7" t="str">
        <f t="shared" si="110"/>
        <v/>
      </c>
      <c r="BJ340" s="45" t="str">
        <f t="shared" ca="1" si="111"/>
        <v>20/09/2021 08:00</v>
      </c>
      <c r="BK340" s="44" t="str">
        <f>IF($F340="", "", IFERROR(INDEX('Currency Market'!$BE$10:$BL$178, MATCH($BJ340, 'Currency Market'!$BB$10:$BB$178, 0), MATCH($F340, 'Currency Market'!$BE$9:$BL$9, 0)), ""))</f>
        <v/>
      </c>
      <c r="BL340" s="43" t="str">
        <f>IF($F340="", "", IFERROR(INDEX('Currency Market'!$BE$10:$BL$178, MATCH($BJ340, 'Currency Market'!$BB$10:$BB$178, 0), MATCH($N340, 'Currency Market'!$BE$9:$BL$9, 0)), ""))</f>
        <v/>
      </c>
      <c r="BN340" s="68" t="str">
        <f t="shared" si="117"/>
        <v/>
      </c>
      <c r="BO340" s="57" t="str">
        <f t="shared" si="112"/>
        <v/>
      </c>
      <c r="BP340" s="58" t="str">
        <f t="shared" si="112"/>
        <v/>
      </c>
      <c r="BQ340" s="58" t="str">
        <f t="shared" si="112"/>
        <v/>
      </c>
      <c r="BR340" s="58" t="str">
        <f t="shared" si="112"/>
        <v/>
      </c>
      <c r="BS340" s="58" t="str">
        <f t="shared" si="112"/>
        <v/>
      </c>
      <c r="BT340" s="58" t="str">
        <f t="shared" si="112"/>
        <v/>
      </c>
      <c r="BU340" s="58" t="str">
        <f t="shared" si="112"/>
        <v/>
      </c>
      <c r="BV340" s="59" t="str">
        <f t="shared" si="112"/>
        <v/>
      </c>
      <c r="BX340" s="7" t="str">
        <f ca="1">IFERROR(INDEX('Currency Market'!$BX$10:$BX$178, MATCH($BJ340, 'Currency Market'!$BB$10:$BB$178, 0)), "")</f>
        <v/>
      </c>
      <c r="BZ340" s="65" t="str">
        <f t="shared" si="118"/>
        <v/>
      </c>
    </row>
    <row r="341" spans="1:78" x14ac:dyDescent="0.55000000000000004">
      <c r="A341" s="11"/>
      <c r="B341" s="175" t="str">
        <f t="shared" si="106"/>
        <v/>
      </c>
      <c r="C341" s="176"/>
      <c r="D341" s="176"/>
      <c r="E341" s="176"/>
      <c r="F341" s="269"/>
      <c r="G341" s="270"/>
      <c r="H341" s="271"/>
      <c r="I341" s="271"/>
      <c r="J341" s="271"/>
      <c r="K341" s="271"/>
      <c r="L341" s="271"/>
      <c r="M341" s="271"/>
      <c r="N341" s="270"/>
      <c r="O341" s="270"/>
      <c r="P341" s="272" t="str">
        <f t="shared" si="113"/>
        <v/>
      </c>
      <c r="Q341" s="267"/>
      <c r="R341" s="267"/>
      <c r="S341" s="267"/>
      <c r="T341" s="267"/>
      <c r="U341" s="267"/>
      <c r="V341" s="267" t="str">
        <f t="shared" si="107"/>
        <v/>
      </c>
      <c r="W341" s="267"/>
      <c r="X341" s="267"/>
      <c r="Y341" s="267"/>
      <c r="Z341" s="267"/>
      <c r="AA341" s="267" t="str">
        <f t="shared" si="114"/>
        <v/>
      </c>
      <c r="AB341" s="267"/>
      <c r="AC341" s="267"/>
      <c r="AD341" s="267"/>
      <c r="AE341" s="267"/>
      <c r="AF341" s="267"/>
      <c r="AG341" s="269"/>
      <c r="AH341" s="270"/>
      <c r="AI341" s="270"/>
      <c r="AJ341" s="270"/>
      <c r="AK341" s="270"/>
      <c r="AL341" s="273"/>
      <c r="AM341" s="11"/>
      <c r="AN341" s="175" t="str">
        <f t="shared" si="115"/>
        <v/>
      </c>
      <c r="AO341" s="176"/>
      <c r="AP341" s="267" t="str">
        <f t="shared" si="108"/>
        <v/>
      </c>
      <c r="AQ341" s="267"/>
      <c r="AR341" s="267"/>
      <c r="AS341" s="267"/>
      <c r="AT341" s="267"/>
      <c r="AU341" s="267"/>
      <c r="AV341" s="265" t="str">
        <f t="shared" si="116"/>
        <v/>
      </c>
      <c r="AW341" s="266"/>
      <c r="AX341" s="267" t="str">
        <f t="shared" si="109"/>
        <v/>
      </c>
      <c r="AY341" s="267"/>
      <c r="AZ341" s="267"/>
      <c r="BA341" s="267"/>
      <c r="BB341" s="267"/>
      <c r="BC341" s="268"/>
      <c r="BD341" s="11"/>
      <c r="BF341" s="7" t="str">
        <f t="shared" si="110"/>
        <v/>
      </c>
      <c r="BJ341" s="45" t="str">
        <f t="shared" ca="1" si="111"/>
        <v>20/09/2021 08:00</v>
      </c>
      <c r="BK341" s="44" t="str">
        <f>IF($F341="", "", IFERROR(INDEX('Currency Market'!$BE$10:$BL$178, MATCH($BJ341, 'Currency Market'!$BB$10:$BB$178, 0), MATCH($F341, 'Currency Market'!$BE$9:$BL$9, 0)), ""))</f>
        <v/>
      </c>
      <c r="BL341" s="43" t="str">
        <f>IF($F341="", "", IFERROR(INDEX('Currency Market'!$BE$10:$BL$178, MATCH($BJ341, 'Currency Market'!$BB$10:$BB$178, 0), MATCH($N341, 'Currency Market'!$BE$9:$BL$9, 0)), ""))</f>
        <v/>
      </c>
      <c r="BN341" s="68" t="str">
        <f t="shared" si="117"/>
        <v/>
      </c>
      <c r="BO341" s="57" t="str">
        <f t="shared" si="112"/>
        <v/>
      </c>
      <c r="BP341" s="58" t="str">
        <f t="shared" si="112"/>
        <v/>
      </c>
      <c r="BQ341" s="58" t="str">
        <f t="shared" si="112"/>
        <v/>
      </c>
      <c r="BR341" s="58" t="str">
        <f t="shared" si="112"/>
        <v/>
      </c>
      <c r="BS341" s="58" t="str">
        <f t="shared" si="112"/>
        <v/>
      </c>
      <c r="BT341" s="58" t="str">
        <f t="shared" si="112"/>
        <v/>
      </c>
      <c r="BU341" s="58" t="str">
        <f t="shared" si="112"/>
        <v/>
      </c>
      <c r="BV341" s="59" t="str">
        <f t="shared" si="112"/>
        <v/>
      </c>
      <c r="BX341" s="7" t="str">
        <f ca="1">IFERROR(INDEX('Currency Market'!$BX$10:$BX$178, MATCH($BJ341, 'Currency Market'!$BB$10:$BB$178, 0)), "")</f>
        <v/>
      </c>
      <c r="BZ341" s="65" t="str">
        <f t="shared" si="118"/>
        <v/>
      </c>
    </row>
    <row r="342" spans="1:78" x14ac:dyDescent="0.55000000000000004">
      <c r="A342" s="11"/>
      <c r="B342" s="175" t="str">
        <f t="shared" si="106"/>
        <v/>
      </c>
      <c r="C342" s="176"/>
      <c r="D342" s="176"/>
      <c r="E342" s="176"/>
      <c r="F342" s="269"/>
      <c r="G342" s="270"/>
      <c r="H342" s="271"/>
      <c r="I342" s="271"/>
      <c r="J342" s="271"/>
      <c r="K342" s="271"/>
      <c r="L342" s="271"/>
      <c r="M342" s="271"/>
      <c r="N342" s="270"/>
      <c r="O342" s="270"/>
      <c r="P342" s="272" t="str">
        <f t="shared" si="113"/>
        <v/>
      </c>
      <c r="Q342" s="267"/>
      <c r="R342" s="267"/>
      <c r="S342" s="267"/>
      <c r="T342" s="267"/>
      <c r="U342" s="267"/>
      <c r="V342" s="267" t="str">
        <f t="shared" si="107"/>
        <v/>
      </c>
      <c r="W342" s="267"/>
      <c r="X342" s="267"/>
      <c r="Y342" s="267"/>
      <c r="Z342" s="267"/>
      <c r="AA342" s="267" t="str">
        <f t="shared" si="114"/>
        <v/>
      </c>
      <c r="AB342" s="267"/>
      <c r="AC342" s="267"/>
      <c r="AD342" s="267"/>
      <c r="AE342" s="267"/>
      <c r="AF342" s="267"/>
      <c r="AG342" s="269"/>
      <c r="AH342" s="270"/>
      <c r="AI342" s="270"/>
      <c r="AJ342" s="270"/>
      <c r="AK342" s="270"/>
      <c r="AL342" s="273"/>
      <c r="AM342" s="11"/>
      <c r="AN342" s="175" t="str">
        <f t="shared" si="115"/>
        <v/>
      </c>
      <c r="AO342" s="176"/>
      <c r="AP342" s="267" t="str">
        <f t="shared" si="108"/>
        <v/>
      </c>
      <c r="AQ342" s="267"/>
      <c r="AR342" s="267"/>
      <c r="AS342" s="267"/>
      <c r="AT342" s="267"/>
      <c r="AU342" s="267"/>
      <c r="AV342" s="265" t="str">
        <f t="shared" si="116"/>
        <v/>
      </c>
      <c r="AW342" s="266"/>
      <c r="AX342" s="267" t="str">
        <f t="shared" si="109"/>
        <v/>
      </c>
      <c r="AY342" s="267"/>
      <c r="AZ342" s="267"/>
      <c r="BA342" s="267"/>
      <c r="BB342" s="267"/>
      <c r="BC342" s="268"/>
      <c r="BD342" s="11"/>
      <c r="BF342" s="7" t="str">
        <f t="shared" si="110"/>
        <v/>
      </c>
      <c r="BJ342" s="45" t="str">
        <f t="shared" ca="1" si="111"/>
        <v>20/09/2021 08:00</v>
      </c>
      <c r="BK342" s="44" t="str">
        <f>IF($F342="", "", IFERROR(INDEX('Currency Market'!$BE$10:$BL$178, MATCH($BJ342, 'Currency Market'!$BB$10:$BB$178, 0), MATCH($F342, 'Currency Market'!$BE$9:$BL$9, 0)), ""))</f>
        <v/>
      </c>
      <c r="BL342" s="43" t="str">
        <f>IF($F342="", "", IFERROR(INDEX('Currency Market'!$BE$10:$BL$178, MATCH($BJ342, 'Currency Market'!$BB$10:$BB$178, 0), MATCH($N342, 'Currency Market'!$BE$9:$BL$9, 0)), ""))</f>
        <v/>
      </c>
      <c r="BN342" s="68" t="str">
        <f t="shared" si="117"/>
        <v/>
      </c>
      <c r="BO342" s="57" t="str">
        <f t="shared" si="112"/>
        <v/>
      </c>
      <c r="BP342" s="58" t="str">
        <f t="shared" si="112"/>
        <v/>
      </c>
      <c r="BQ342" s="58" t="str">
        <f t="shared" si="112"/>
        <v/>
      </c>
      <c r="BR342" s="58" t="str">
        <f t="shared" si="112"/>
        <v/>
      </c>
      <c r="BS342" s="58" t="str">
        <f t="shared" si="112"/>
        <v/>
      </c>
      <c r="BT342" s="58" t="str">
        <f t="shared" si="112"/>
        <v/>
      </c>
      <c r="BU342" s="58" t="str">
        <f t="shared" si="112"/>
        <v/>
      </c>
      <c r="BV342" s="59" t="str">
        <f t="shared" si="112"/>
        <v/>
      </c>
      <c r="BX342" s="7" t="str">
        <f ca="1">IFERROR(INDEX('Currency Market'!$BX$10:$BX$178, MATCH($BJ342, 'Currency Market'!$BB$10:$BB$178, 0)), "")</f>
        <v/>
      </c>
      <c r="BZ342" s="65" t="str">
        <f t="shared" si="118"/>
        <v/>
      </c>
    </row>
    <row r="343" spans="1:78" x14ac:dyDescent="0.55000000000000004">
      <c r="A343" s="11"/>
      <c r="B343" s="175" t="str">
        <f t="shared" si="106"/>
        <v/>
      </c>
      <c r="C343" s="176"/>
      <c r="D343" s="176"/>
      <c r="E343" s="176"/>
      <c r="F343" s="269"/>
      <c r="G343" s="270"/>
      <c r="H343" s="271"/>
      <c r="I343" s="271"/>
      <c r="J343" s="271"/>
      <c r="K343" s="271"/>
      <c r="L343" s="271"/>
      <c r="M343" s="271"/>
      <c r="N343" s="270"/>
      <c r="O343" s="270"/>
      <c r="P343" s="272" t="str">
        <f t="shared" si="113"/>
        <v/>
      </c>
      <c r="Q343" s="267"/>
      <c r="R343" s="267"/>
      <c r="S343" s="267"/>
      <c r="T343" s="267"/>
      <c r="U343" s="267"/>
      <c r="V343" s="267" t="str">
        <f t="shared" si="107"/>
        <v/>
      </c>
      <c r="W343" s="267"/>
      <c r="X343" s="267"/>
      <c r="Y343" s="267"/>
      <c r="Z343" s="267"/>
      <c r="AA343" s="267" t="str">
        <f t="shared" si="114"/>
        <v/>
      </c>
      <c r="AB343" s="267"/>
      <c r="AC343" s="267"/>
      <c r="AD343" s="267"/>
      <c r="AE343" s="267"/>
      <c r="AF343" s="267"/>
      <c r="AG343" s="269"/>
      <c r="AH343" s="270"/>
      <c r="AI343" s="270"/>
      <c r="AJ343" s="270"/>
      <c r="AK343" s="270"/>
      <c r="AL343" s="273"/>
      <c r="AM343" s="11"/>
      <c r="AN343" s="175" t="str">
        <f t="shared" si="115"/>
        <v/>
      </c>
      <c r="AO343" s="176"/>
      <c r="AP343" s="267" t="str">
        <f t="shared" si="108"/>
        <v/>
      </c>
      <c r="AQ343" s="267"/>
      <c r="AR343" s="267"/>
      <c r="AS343" s="267"/>
      <c r="AT343" s="267"/>
      <c r="AU343" s="267"/>
      <c r="AV343" s="265" t="str">
        <f t="shared" si="116"/>
        <v/>
      </c>
      <c r="AW343" s="266"/>
      <c r="AX343" s="267" t="str">
        <f t="shared" si="109"/>
        <v/>
      </c>
      <c r="AY343" s="267"/>
      <c r="AZ343" s="267"/>
      <c r="BA343" s="267"/>
      <c r="BB343" s="267"/>
      <c r="BC343" s="268"/>
      <c r="BD343" s="11"/>
      <c r="BF343" s="7" t="str">
        <f t="shared" si="110"/>
        <v/>
      </c>
      <c r="BJ343" s="45" t="str">
        <f t="shared" ca="1" si="111"/>
        <v>20/09/2021 08:00</v>
      </c>
      <c r="BK343" s="44" t="str">
        <f>IF($F343="", "", IFERROR(INDEX('Currency Market'!$BE$10:$BL$178, MATCH($BJ343, 'Currency Market'!$BB$10:$BB$178, 0), MATCH($F343, 'Currency Market'!$BE$9:$BL$9, 0)), ""))</f>
        <v/>
      </c>
      <c r="BL343" s="43" t="str">
        <f>IF($F343="", "", IFERROR(INDEX('Currency Market'!$BE$10:$BL$178, MATCH($BJ343, 'Currency Market'!$BB$10:$BB$178, 0), MATCH($N343, 'Currency Market'!$BE$9:$BL$9, 0)), ""))</f>
        <v/>
      </c>
      <c r="BN343" s="68" t="str">
        <f t="shared" si="117"/>
        <v/>
      </c>
      <c r="BO343" s="57" t="str">
        <f t="shared" ref="BO343:BV352" si="119">IF($B343=$BF$4, IF($F343=BO$2, $H343*-1, IF($N343=BO$2, $AA343, "")), "")</f>
        <v/>
      </c>
      <c r="BP343" s="58" t="str">
        <f t="shared" si="119"/>
        <v/>
      </c>
      <c r="BQ343" s="58" t="str">
        <f t="shared" si="119"/>
        <v/>
      </c>
      <c r="BR343" s="58" t="str">
        <f t="shared" si="119"/>
        <v/>
      </c>
      <c r="BS343" s="58" t="str">
        <f t="shared" si="119"/>
        <v/>
      </c>
      <c r="BT343" s="58" t="str">
        <f t="shared" si="119"/>
        <v/>
      </c>
      <c r="BU343" s="58" t="str">
        <f t="shared" si="119"/>
        <v/>
      </c>
      <c r="BV343" s="59" t="str">
        <f t="shared" si="119"/>
        <v/>
      </c>
      <c r="BX343" s="7" t="str">
        <f ca="1">IFERROR(INDEX('Currency Market'!$BX$10:$BX$178, MATCH($BJ343, 'Currency Market'!$BB$10:$BB$178, 0)), "")</f>
        <v/>
      </c>
      <c r="BZ343" s="65" t="str">
        <f t="shared" si="118"/>
        <v/>
      </c>
    </row>
    <row r="344" spans="1:78" x14ac:dyDescent="0.55000000000000004">
      <c r="A344" s="11"/>
      <c r="B344" s="175" t="str">
        <f t="shared" si="106"/>
        <v/>
      </c>
      <c r="C344" s="176"/>
      <c r="D344" s="176"/>
      <c r="E344" s="176"/>
      <c r="F344" s="269"/>
      <c r="G344" s="270"/>
      <c r="H344" s="271"/>
      <c r="I344" s="271"/>
      <c r="J344" s="271"/>
      <c r="K344" s="271"/>
      <c r="L344" s="271"/>
      <c r="M344" s="271"/>
      <c r="N344" s="270"/>
      <c r="O344" s="270"/>
      <c r="P344" s="272" t="str">
        <f t="shared" si="113"/>
        <v/>
      </c>
      <c r="Q344" s="267"/>
      <c r="R344" s="267"/>
      <c r="S344" s="267"/>
      <c r="T344" s="267"/>
      <c r="U344" s="267"/>
      <c r="V344" s="267" t="str">
        <f t="shared" si="107"/>
        <v/>
      </c>
      <c r="W344" s="267"/>
      <c r="X344" s="267"/>
      <c r="Y344" s="267"/>
      <c r="Z344" s="267"/>
      <c r="AA344" s="267" t="str">
        <f t="shared" si="114"/>
        <v/>
      </c>
      <c r="AB344" s="267"/>
      <c r="AC344" s="267"/>
      <c r="AD344" s="267"/>
      <c r="AE344" s="267"/>
      <c r="AF344" s="267"/>
      <c r="AG344" s="269"/>
      <c r="AH344" s="270"/>
      <c r="AI344" s="270"/>
      <c r="AJ344" s="270"/>
      <c r="AK344" s="270"/>
      <c r="AL344" s="273"/>
      <c r="AM344" s="11"/>
      <c r="AN344" s="175" t="str">
        <f t="shared" si="115"/>
        <v/>
      </c>
      <c r="AO344" s="176"/>
      <c r="AP344" s="267" t="str">
        <f t="shared" si="108"/>
        <v/>
      </c>
      <c r="AQ344" s="267"/>
      <c r="AR344" s="267"/>
      <c r="AS344" s="267"/>
      <c r="AT344" s="267"/>
      <c r="AU344" s="267"/>
      <c r="AV344" s="265" t="str">
        <f t="shared" si="116"/>
        <v/>
      </c>
      <c r="AW344" s="266"/>
      <c r="AX344" s="267" t="str">
        <f t="shared" si="109"/>
        <v/>
      </c>
      <c r="AY344" s="267"/>
      <c r="AZ344" s="267"/>
      <c r="BA344" s="267"/>
      <c r="BB344" s="267"/>
      <c r="BC344" s="268"/>
      <c r="BD344" s="11"/>
      <c r="BF344" s="7" t="str">
        <f t="shared" si="110"/>
        <v/>
      </c>
      <c r="BJ344" s="45" t="str">
        <f t="shared" ca="1" si="111"/>
        <v>20/09/2021 08:00</v>
      </c>
      <c r="BK344" s="44" t="str">
        <f>IF($F344="", "", IFERROR(INDEX('Currency Market'!$BE$10:$BL$178, MATCH($BJ344, 'Currency Market'!$BB$10:$BB$178, 0), MATCH($F344, 'Currency Market'!$BE$9:$BL$9, 0)), ""))</f>
        <v/>
      </c>
      <c r="BL344" s="43" t="str">
        <f>IF($F344="", "", IFERROR(INDEX('Currency Market'!$BE$10:$BL$178, MATCH($BJ344, 'Currency Market'!$BB$10:$BB$178, 0), MATCH($N344, 'Currency Market'!$BE$9:$BL$9, 0)), ""))</f>
        <v/>
      </c>
      <c r="BN344" s="68" t="str">
        <f t="shared" si="117"/>
        <v/>
      </c>
      <c r="BO344" s="57" t="str">
        <f t="shared" si="119"/>
        <v/>
      </c>
      <c r="BP344" s="58" t="str">
        <f t="shared" si="119"/>
        <v/>
      </c>
      <c r="BQ344" s="58" t="str">
        <f t="shared" si="119"/>
        <v/>
      </c>
      <c r="BR344" s="58" t="str">
        <f t="shared" si="119"/>
        <v/>
      </c>
      <c r="BS344" s="58" t="str">
        <f t="shared" si="119"/>
        <v/>
      </c>
      <c r="BT344" s="58" t="str">
        <f t="shared" si="119"/>
        <v/>
      </c>
      <c r="BU344" s="58" t="str">
        <f t="shared" si="119"/>
        <v/>
      </c>
      <c r="BV344" s="59" t="str">
        <f t="shared" si="119"/>
        <v/>
      </c>
      <c r="BX344" s="7" t="str">
        <f ca="1">IFERROR(INDEX('Currency Market'!$BX$10:$BX$178, MATCH($BJ344, 'Currency Market'!$BB$10:$BB$178, 0)), "")</f>
        <v/>
      </c>
      <c r="BZ344" s="65" t="str">
        <f t="shared" si="118"/>
        <v/>
      </c>
    </row>
    <row r="345" spans="1:78" x14ac:dyDescent="0.55000000000000004">
      <c r="A345" s="11"/>
      <c r="B345" s="175" t="str">
        <f t="shared" si="106"/>
        <v/>
      </c>
      <c r="C345" s="176"/>
      <c r="D345" s="176"/>
      <c r="E345" s="176"/>
      <c r="F345" s="269"/>
      <c r="G345" s="270"/>
      <c r="H345" s="271"/>
      <c r="I345" s="271"/>
      <c r="J345" s="271"/>
      <c r="K345" s="271"/>
      <c r="L345" s="271"/>
      <c r="M345" s="271"/>
      <c r="N345" s="270"/>
      <c r="O345" s="270"/>
      <c r="P345" s="272" t="str">
        <f t="shared" si="113"/>
        <v/>
      </c>
      <c r="Q345" s="267"/>
      <c r="R345" s="267"/>
      <c r="S345" s="267"/>
      <c r="T345" s="267"/>
      <c r="U345" s="267"/>
      <c r="V345" s="267" t="str">
        <f t="shared" si="107"/>
        <v/>
      </c>
      <c r="W345" s="267"/>
      <c r="X345" s="267"/>
      <c r="Y345" s="267"/>
      <c r="Z345" s="267"/>
      <c r="AA345" s="267" t="str">
        <f t="shared" si="114"/>
        <v/>
      </c>
      <c r="AB345" s="267"/>
      <c r="AC345" s="267"/>
      <c r="AD345" s="267"/>
      <c r="AE345" s="267"/>
      <c r="AF345" s="267"/>
      <c r="AG345" s="269"/>
      <c r="AH345" s="270"/>
      <c r="AI345" s="270"/>
      <c r="AJ345" s="270"/>
      <c r="AK345" s="270"/>
      <c r="AL345" s="273"/>
      <c r="AM345" s="11"/>
      <c r="AN345" s="175" t="str">
        <f t="shared" si="115"/>
        <v/>
      </c>
      <c r="AO345" s="176"/>
      <c r="AP345" s="267" t="str">
        <f t="shared" si="108"/>
        <v/>
      </c>
      <c r="AQ345" s="267"/>
      <c r="AR345" s="267"/>
      <c r="AS345" s="267"/>
      <c r="AT345" s="267"/>
      <c r="AU345" s="267"/>
      <c r="AV345" s="265" t="str">
        <f t="shared" si="116"/>
        <v/>
      </c>
      <c r="AW345" s="266"/>
      <c r="AX345" s="267" t="str">
        <f t="shared" si="109"/>
        <v/>
      </c>
      <c r="AY345" s="267"/>
      <c r="AZ345" s="267"/>
      <c r="BA345" s="267"/>
      <c r="BB345" s="267"/>
      <c r="BC345" s="268"/>
      <c r="BD345" s="11"/>
      <c r="BF345" s="7" t="str">
        <f t="shared" si="110"/>
        <v/>
      </c>
      <c r="BJ345" s="45" t="str">
        <f t="shared" ca="1" si="111"/>
        <v>20/09/2021 08:00</v>
      </c>
      <c r="BK345" s="44" t="str">
        <f>IF($F345="", "", IFERROR(INDEX('Currency Market'!$BE$10:$BL$178, MATCH($BJ345, 'Currency Market'!$BB$10:$BB$178, 0), MATCH($F345, 'Currency Market'!$BE$9:$BL$9, 0)), ""))</f>
        <v/>
      </c>
      <c r="BL345" s="43" t="str">
        <f>IF($F345="", "", IFERROR(INDEX('Currency Market'!$BE$10:$BL$178, MATCH($BJ345, 'Currency Market'!$BB$10:$BB$178, 0), MATCH($N345, 'Currency Market'!$BE$9:$BL$9, 0)), ""))</f>
        <v/>
      </c>
      <c r="BN345" s="68" t="str">
        <f t="shared" si="117"/>
        <v/>
      </c>
      <c r="BO345" s="57" t="str">
        <f t="shared" si="119"/>
        <v/>
      </c>
      <c r="BP345" s="58" t="str">
        <f t="shared" si="119"/>
        <v/>
      </c>
      <c r="BQ345" s="58" t="str">
        <f t="shared" si="119"/>
        <v/>
      </c>
      <c r="BR345" s="58" t="str">
        <f t="shared" si="119"/>
        <v/>
      </c>
      <c r="BS345" s="58" t="str">
        <f t="shared" si="119"/>
        <v/>
      </c>
      <c r="BT345" s="58" t="str">
        <f t="shared" si="119"/>
        <v/>
      </c>
      <c r="BU345" s="58" t="str">
        <f t="shared" si="119"/>
        <v/>
      </c>
      <c r="BV345" s="59" t="str">
        <f t="shared" si="119"/>
        <v/>
      </c>
      <c r="BX345" s="7" t="str">
        <f ca="1">IFERROR(INDEX('Currency Market'!$BX$10:$BX$178, MATCH($BJ345, 'Currency Market'!$BB$10:$BB$178, 0)), "")</f>
        <v/>
      </c>
      <c r="BZ345" s="65" t="str">
        <f t="shared" si="118"/>
        <v/>
      </c>
    </row>
    <row r="346" spans="1:78" x14ac:dyDescent="0.55000000000000004">
      <c r="A346" s="11"/>
      <c r="B346" s="175" t="str">
        <f t="shared" si="106"/>
        <v/>
      </c>
      <c r="C346" s="176"/>
      <c r="D346" s="176"/>
      <c r="E346" s="176"/>
      <c r="F346" s="269"/>
      <c r="G346" s="270"/>
      <c r="H346" s="271"/>
      <c r="I346" s="271"/>
      <c r="J346" s="271"/>
      <c r="K346" s="271"/>
      <c r="L346" s="271"/>
      <c r="M346" s="271"/>
      <c r="N346" s="270"/>
      <c r="O346" s="270"/>
      <c r="P346" s="272" t="str">
        <f t="shared" si="113"/>
        <v/>
      </c>
      <c r="Q346" s="267"/>
      <c r="R346" s="267"/>
      <c r="S346" s="267"/>
      <c r="T346" s="267"/>
      <c r="U346" s="267"/>
      <c r="V346" s="267" t="str">
        <f t="shared" si="107"/>
        <v/>
      </c>
      <c r="W346" s="267"/>
      <c r="X346" s="267"/>
      <c r="Y346" s="267"/>
      <c r="Z346" s="267"/>
      <c r="AA346" s="267" t="str">
        <f t="shared" si="114"/>
        <v/>
      </c>
      <c r="AB346" s="267"/>
      <c r="AC346" s="267"/>
      <c r="AD346" s="267"/>
      <c r="AE346" s="267"/>
      <c r="AF346" s="267"/>
      <c r="AG346" s="269"/>
      <c r="AH346" s="270"/>
      <c r="AI346" s="270"/>
      <c r="AJ346" s="270"/>
      <c r="AK346" s="270"/>
      <c r="AL346" s="273"/>
      <c r="AM346" s="11"/>
      <c r="AN346" s="175" t="str">
        <f t="shared" si="115"/>
        <v/>
      </c>
      <c r="AO346" s="176"/>
      <c r="AP346" s="267" t="str">
        <f t="shared" si="108"/>
        <v/>
      </c>
      <c r="AQ346" s="267"/>
      <c r="AR346" s="267"/>
      <c r="AS346" s="267"/>
      <c r="AT346" s="267"/>
      <c r="AU346" s="267"/>
      <c r="AV346" s="265" t="str">
        <f t="shared" si="116"/>
        <v/>
      </c>
      <c r="AW346" s="266"/>
      <c r="AX346" s="267" t="str">
        <f t="shared" si="109"/>
        <v/>
      </c>
      <c r="AY346" s="267"/>
      <c r="AZ346" s="267"/>
      <c r="BA346" s="267"/>
      <c r="BB346" s="267"/>
      <c r="BC346" s="268"/>
      <c r="BD346" s="11"/>
      <c r="BF346" s="7" t="str">
        <f t="shared" si="110"/>
        <v/>
      </c>
      <c r="BJ346" s="45" t="str">
        <f t="shared" ca="1" si="111"/>
        <v>20/09/2021 08:00</v>
      </c>
      <c r="BK346" s="44" t="str">
        <f>IF($F346="", "", IFERROR(INDEX('Currency Market'!$BE$10:$BL$178, MATCH($BJ346, 'Currency Market'!$BB$10:$BB$178, 0), MATCH($F346, 'Currency Market'!$BE$9:$BL$9, 0)), ""))</f>
        <v/>
      </c>
      <c r="BL346" s="43" t="str">
        <f>IF($F346="", "", IFERROR(INDEX('Currency Market'!$BE$10:$BL$178, MATCH($BJ346, 'Currency Market'!$BB$10:$BB$178, 0), MATCH($N346, 'Currency Market'!$BE$9:$BL$9, 0)), ""))</f>
        <v/>
      </c>
      <c r="BN346" s="68" t="str">
        <f t="shared" si="117"/>
        <v/>
      </c>
      <c r="BO346" s="57" t="str">
        <f t="shared" si="119"/>
        <v/>
      </c>
      <c r="BP346" s="58" t="str">
        <f t="shared" si="119"/>
        <v/>
      </c>
      <c r="BQ346" s="58" t="str">
        <f t="shared" si="119"/>
        <v/>
      </c>
      <c r="BR346" s="58" t="str">
        <f t="shared" si="119"/>
        <v/>
      </c>
      <c r="BS346" s="58" t="str">
        <f t="shared" si="119"/>
        <v/>
      </c>
      <c r="BT346" s="58" t="str">
        <f t="shared" si="119"/>
        <v/>
      </c>
      <c r="BU346" s="58" t="str">
        <f t="shared" si="119"/>
        <v/>
      </c>
      <c r="BV346" s="59" t="str">
        <f t="shared" si="119"/>
        <v/>
      </c>
      <c r="BX346" s="7" t="str">
        <f ca="1">IFERROR(INDEX('Currency Market'!$BX$10:$BX$178, MATCH($BJ346, 'Currency Market'!$BB$10:$BB$178, 0)), "")</f>
        <v/>
      </c>
      <c r="BZ346" s="65" t="str">
        <f t="shared" si="118"/>
        <v/>
      </c>
    </row>
    <row r="347" spans="1:78" x14ac:dyDescent="0.55000000000000004">
      <c r="A347" s="11"/>
      <c r="B347" s="175" t="str">
        <f t="shared" si="106"/>
        <v/>
      </c>
      <c r="C347" s="176"/>
      <c r="D347" s="176"/>
      <c r="E347" s="176"/>
      <c r="F347" s="269"/>
      <c r="G347" s="270"/>
      <c r="H347" s="271"/>
      <c r="I347" s="271"/>
      <c r="J347" s="271"/>
      <c r="K347" s="271"/>
      <c r="L347" s="271"/>
      <c r="M347" s="271"/>
      <c r="N347" s="270"/>
      <c r="O347" s="270"/>
      <c r="P347" s="272" t="str">
        <f t="shared" si="113"/>
        <v/>
      </c>
      <c r="Q347" s="267"/>
      <c r="R347" s="267"/>
      <c r="S347" s="267"/>
      <c r="T347" s="267"/>
      <c r="U347" s="267"/>
      <c r="V347" s="267" t="str">
        <f t="shared" si="107"/>
        <v/>
      </c>
      <c r="W347" s="267"/>
      <c r="X347" s="267"/>
      <c r="Y347" s="267"/>
      <c r="Z347" s="267"/>
      <c r="AA347" s="267" t="str">
        <f t="shared" si="114"/>
        <v/>
      </c>
      <c r="AB347" s="267"/>
      <c r="AC347" s="267"/>
      <c r="AD347" s="267"/>
      <c r="AE347" s="267"/>
      <c r="AF347" s="267"/>
      <c r="AG347" s="269"/>
      <c r="AH347" s="270"/>
      <c r="AI347" s="270"/>
      <c r="AJ347" s="270"/>
      <c r="AK347" s="270"/>
      <c r="AL347" s="273"/>
      <c r="AM347" s="11"/>
      <c r="AN347" s="175" t="str">
        <f t="shared" si="115"/>
        <v/>
      </c>
      <c r="AO347" s="176"/>
      <c r="AP347" s="267" t="str">
        <f t="shared" si="108"/>
        <v/>
      </c>
      <c r="AQ347" s="267"/>
      <c r="AR347" s="267"/>
      <c r="AS347" s="267"/>
      <c r="AT347" s="267"/>
      <c r="AU347" s="267"/>
      <c r="AV347" s="265" t="str">
        <f t="shared" si="116"/>
        <v/>
      </c>
      <c r="AW347" s="266"/>
      <c r="AX347" s="267" t="str">
        <f t="shared" si="109"/>
        <v/>
      </c>
      <c r="AY347" s="267"/>
      <c r="AZ347" s="267"/>
      <c r="BA347" s="267"/>
      <c r="BB347" s="267"/>
      <c r="BC347" s="268"/>
      <c r="BD347" s="11"/>
      <c r="BF347" s="7" t="str">
        <f t="shared" si="110"/>
        <v/>
      </c>
      <c r="BJ347" s="45" t="str">
        <f t="shared" ca="1" si="111"/>
        <v>20/09/2021 08:00</v>
      </c>
      <c r="BK347" s="44" t="str">
        <f>IF($F347="", "", IFERROR(INDEX('Currency Market'!$BE$10:$BL$178, MATCH($BJ347, 'Currency Market'!$BB$10:$BB$178, 0), MATCH($F347, 'Currency Market'!$BE$9:$BL$9, 0)), ""))</f>
        <v/>
      </c>
      <c r="BL347" s="43" t="str">
        <f>IF($F347="", "", IFERROR(INDEX('Currency Market'!$BE$10:$BL$178, MATCH($BJ347, 'Currency Market'!$BB$10:$BB$178, 0), MATCH($N347, 'Currency Market'!$BE$9:$BL$9, 0)), ""))</f>
        <v/>
      </c>
      <c r="BN347" s="68" t="str">
        <f t="shared" si="117"/>
        <v/>
      </c>
      <c r="BO347" s="57" t="str">
        <f t="shared" si="119"/>
        <v/>
      </c>
      <c r="BP347" s="58" t="str">
        <f t="shared" si="119"/>
        <v/>
      </c>
      <c r="BQ347" s="58" t="str">
        <f t="shared" si="119"/>
        <v/>
      </c>
      <c r="BR347" s="58" t="str">
        <f t="shared" si="119"/>
        <v/>
      </c>
      <c r="BS347" s="58" t="str">
        <f t="shared" si="119"/>
        <v/>
      </c>
      <c r="BT347" s="58" t="str">
        <f t="shared" si="119"/>
        <v/>
      </c>
      <c r="BU347" s="58" t="str">
        <f t="shared" si="119"/>
        <v/>
      </c>
      <c r="BV347" s="59" t="str">
        <f t="shared" si="119"/>
        <v/>
      </c>
      <c r="BX347" s="7" t="str">
        <f ca="1">IFERROR(INDEX('Currency Market'!$BX$10:$BX$178, MATCH($BJ347, 'Currency Market'!$BB$10:$BB$178, 0)), "")</f>
        <v/>
      </c>
      <c r="BZ347" s="65" t="str">
        <f t="shared" si="118"/>
        <v/>
      </c>
    </row>
    <row r="348" spans="1:78" x14ac:dyDescent="0.55000000000000004">
      <c r="A348" s="11"/>
      <c r="B348" s="175" t="str">
        <f t="shared" si="106"/>
        <v/>
      </c>
      <c r="C348" s="176"/>
      <c r="D348" s="176"/>
      <c r="E348" s="176"/>
      <c r="F348" s="269"/>
      <c r="G348" s="270"/>
      <c r="H348" s="271"/>
      <c r="I348" s="271"/>
      <c r="J348" s="271"/>
      <c r="K348" s="271"/>
      <c r="L348" s="271"/>
      <c r="M348" s="271"/>
      <c r="N348" s="270"/>
      <c r="O348" s="270"/>
      <c r="P348" s="272" t="str">
        <f t="shared" si="113"/>
        <v/>
      </c>
      <c r="Q348" s="267"/>
      <c r="R348" s="267"/>
      <c r="S348" s="267"/>
      <c r="T348" s="267"/>
      <c r="U348" s="267"/>
      <c r="V348" s="267" t="str">
        <f t="shared" si="107"/>
        <v/>
      </c>
      <c r="W348" s="267"/>
      <c r="X348" s="267"/>
      <c r="Y348" s="267"/>
      <c r="Z348" s="267"/>
      <c r="AA348" s="267" t="str">
        <f t="shared" si="114"/>
        <v/>
      </c>
      <c r="AB348" s="267"/>
      <c r="AC348" s="267"/>
      <c r="AD348" s="267"/>
      <c r="AE348" s="267"/>
      <c r="AF348" s="267"/>
      <c r="AG348" s="269"/>
      <c r="AH348" s="270"/>
      <c r="AI348" s="270"/>
      <c r="AJ348" s="270"/>
      <c r="AK348" s="270"/>
      <c r="AL348" s="273"/>
      <c r="AM348" s="11"/>
      <c r="AN348" s="175" t="str">
        <f t="shared" si="115"/>
        <v/>
      </c>
      <c r="AO348" s="176"/>
      <c r="AP348" s="267" t="str">
        <f t="shared" si="108"/>
        <v/>
      </c>
      <c r="AQ348" s="267"/>
      <c r="AR348" s="267"/>
      <c r="AS348" s="267"/>
      <c r="AT348" s="267"/>
      <c r="AU348" s="267"/>
      <c r="AV348" s="265" t="str">
        <f t="shared" si="116"/>
        <v/>
      </c>
      <c r="AW348" s="266"/>
      <c r="AX348" s="267" t="str">
        <f t="shared" si="109"/>
        <v/>
      </c>
      <c r="AY348" s="267"/>
      <c r="AZ348" s="267"/>
      <c r="BA348" s="267"/>
      <c r="BB348" s="267"/>
      <c r="BC348" s="268"/>
      <c r="BD348" s="11"/>
      <c r="BF348" s="7" t="str">
        <f t="shared" si="110"/>
        <v/>
      </c>
      <c r="BJ348" s="45" t="str">
        <f t="shared" ca="1" si="111"/>
        <v>20/09/2021 08:00</v>
      </c>
      <c r="BK348" s="44" t="str">
        <f>IF($F348="", "", IFERROR(INDEX('Currency Market'!$BE$10:$BL$178, MATCH($BJ348, 'Currency Market'!$BB$10:$BB$178, 0), MATCH($F348, 'Currency Market'!$BE$9:$BL$9, 0)), ""))</f>
        <v/>
      </c>
      <c r="BL348" s="43" t="str">
        <f>IF($F348="", "", IFERROR(INDEX('Currency Market'!$BE$10:$BL$178, MATCH($BJ348, 'Currency Market'!$BB$10:$BB$178, 0), MATCH($N348, 'Currency Market'!$BE$9:$BL$9, 0)), ""))</f>
        <v/>
      </c>
      <c r="BN348" s="68" t="str">
        <f t="shared" si="117"/>
        <v/>
      </c>
      <c r="BO348" s="57" t="str">
        <f t="shared" si="119"/>
        <v/>
      </c>
      <c r="BP348" s="58" t="str">
        <f t="shared" si="119"/>
        <v/>
      </c>
      <c r="BQ348" s="58" t="str">
        <f t="shared" si="119"/>
        <v/>
      </c>
      <c r="BR348" s="58" t="str">
        <f t="shared" si="119"/>
        <v/>
      </c>
      <c r="BS348" s="58" t="str">
        <f t="shared" si="119"/>
        <v/>
      </c>
      <c r="BT348" s="58" t="str">
        <f t="shared" si="119"/>
        <v/>
      </c>
      <c r="BU348" s="58" t="str">
        <f t="shared" si="119"/>
        <v/>
      </c>
      <c r="BV348" s="59" t="str">
        <f t="shared" si="119"/>
        <v/>
      </c>
      <c r="BX348" s="7" t="str">
        <f ca="1">IFERROR(INDEX('Currency Market'!$BX$10:$BX$178, MATCH($BJ348, 'Currency Market'!$BB$10:$BB$178, 0)), "")</f>
        <v/>
      </c>
      <c r="BZ348" s="65" t="str">
        <f t="shared" si="118"/>
        <v/>
      </c>
    </row>
    <row r="349" spans="1:78" x14ac:dyDescent="0.55000000000000004">
      <c r="A349" s="11"/>
      <c r="B349" s="175" t="str">
        <f t="shared" si="106"/>
        <v/>
      </c>
      <c r="C349" s="176"/>
      <c r="D349" s="176"/>
      <c r="E349" s="176"/>
      <c r="F349" s="269"/>
      <c r="G349" s="270"/>
      <c r="H349" s="271"/>
      <c r="I349" s="271"/>
      <c r="J349" s="271"/>
      <c r="K349" s="271"/>
      <c r="L349" s="271"/>
      <c r="M349" s="271"/>
      <c r="N349" s="270"/>
      <c r="O349" s="270"/>
      <c r="P349" s="272" t="str">
        <f t="shared" si="113"/>
        <v/>
      </c>
      <c r="Q349" s="267"/>
      <c r="R349" s="267"/>
      <c r="S349" s="267"/>
      <c r="T349" s="267"/>
      <c r="U349" s="267"/>
      <c r="V349" s="267" t="str">
        <f t="shared" si="107"/>
        <v/>
      </c>
      <c r="W349" s="267"/>
      <c r="X349" s="267"/>
      <c r="Y349" s="267"/>
      <c r="Z349" s="267"/>
      <c r="AA349" s="267" t="str">
        <f t="shared" si="114"/>
        <v/>
      </c>
      <c r="AB349" s="267"/>
      <c r="AC349" s="267"/>
      <c r="AD349" s="267"/>
      <c r="AE349" s="267"/>
      <c r="AF349" s="267"/>
      <c r="AG349" s="269"/>
      <c r="AH349" s="270"/>
      <c r="AI349" s="270"/>
      <c r="AJ349" s="270"/>
      <c r="AK349" s="270"/>
      <c r="AL349" s="273"/>
      <c r="AM349" s="11"/>
      <c r="AN349" s="175" t="str">
        <f t="shared" si="115"/>
        <v/>
      </c>
      <c r="AO349" s="176"/>
      <c r="AP349" s="267" t="str">
        <f t="shared" si="108"/>
        <v/>
      </c>
      <c r="AQ349" s="267"/>
      <c r="AR349" s="267"/>
      <c r="AS349" s="267"/>
      <c r="AT349" s="267"/>
      <c r="AU349" s="267"/>
      <c r="AV349" s="265" t="str">
        <f t="shared" si="116"/>
        <v/>
      </c>
      <c r="AW349" s="266"/>
      <c r="AX349" s="267" t="str">
        <f t="shared" si="109"/>
        <v/>
      </c>
      <c r="AY349" s="267"/>
      <c r="AZ349" s="267"/>
      <c r="BA349" s="267"/>
      <c r="BB349" s="267"/>
      <c r="BC349" s="268"/>
      <c r="BD349" s="11"/>
      <c r="BF349" s="7" t="str">
        <f t="shared" si="110"/>
        <v/>
      </c>
      <c r="BJ349" s="45" t="str">
        <f t="shared" ca="1" si="111"/>
        <v>20/09/2021 08:00</v>
      </c>
      <c r="BK349" s="44" t="str">
        <f>IF($F349="", "", IFERROR(INDEX('Currency Market'!$BE$10:$BL$178, MATCH($BJ349, 'Currency Market'!$BB$10:$BB$178, 0), MATCH($F349, 'Currency Market'!$BE$9:$BL$9, 0)), ""))</f>
        <v/>
      </c>
      <c r="BL349" s="43" t="str">
        <f>IF($F349="", "", IFERROR(INDEX('Currency Market'!$BE$10:$BL$178, MATCH($BJ349, 'Currency Market'!$BB$10:$BB$178, 0), MATCH($N349, 'Currency Market'!$BE$9:$BL$9, 0)), ""))</f>
        <v/>
      </c>
      <c r="BN349" s="68" t="str">
        <f t="shared" si="117"/>
        <v/>
      </c>
      <c r="BO349" s="57" t="str">
        <f t="shared" si="119"/>
        <v/>
      </c>
      <c r="BP349" s="58" t="str">
        <f t="shared" si="119"/>
        <v/>
      </c>
      <c r="BQ349" s="58" t="str">
        <f t="shared" si="119"/>
        <v/>
      </c>
      <c r="BR349" s="58" t="str">
        <f t="shared" si="119"/>
        <v/>
      </c>
      <c r="BS349" s="58" t="str">
        <f t="shared" si="119"/>
        <v/>
      </c>
      <c r="BT349" s="58" t="str">
        <f t="shared" si="119"/>
        <v/>
      </c>
      <c r="BU349" s="58" t="str">
        <f t="shared" si="119"/>
        <v/>
      </c>
      <c r="BV349" s="59" t="str">
        <f t="shared" si="119"/>
        <v/>
      </c>
      <c r="BX349" s="7" t="str">
        <f ca="1">IFERROR(INDEX('Currency Market'!$BX$10:$BX$178, MATCH($BJ349, 'Currency Market'!$BB$10:$BB$178, 0)), "")</f>
        <v/>
      </c>
      <c r="BZ349" s="65" t="str">
        <f t="shared" si="118"/>
        <v/>
      </c>
    </row>
    <row r="350" spans="1:78" x14ac:dyDescent="0.55000000000000004">
      <c r="A350" s="11"/>
      <c r="B350" s="175" t="str">
        <f t="shared" si="106"/>
        <v/>
      </c>
      <c r="C350" s="176"/>
      <c r="D350" s="176"/>
      <c r="E350" s="176"/>
      <c r="F350" s="269"/>
      <c r="G350" s="270"/>
      <c r="H350" s="271"/>
      <c r="I350" s="271"/>
      <c r="J350" s="271"/>
      <c r="K350" s="271"/>
      <c r="L350" s="271"/>
      <c r="M350" s="271"/>
      <c r="N350" s="270"/>
      <c r="O350" s="270"/>
      <c r="P350" s="272" t="str">
        <f t="shared" si="113"/>
        <v/>
      </c>
      <c r="Q350" s="267"/>
      <c r="R350" s="267"/>
      <c r="S350" s="267"/>
      <c r="T350" s="267"/>
      <c r="U350" s="267"/>
      <c r="V350" s="267" t="str">
        <f t="shared" si="107"/>
        <v/>
      </c>
      <c r="W350" s="267"/>
      <c r="X350" s="267"/>
      <c r="Y350" s="267"/>
      <c r="Z350" s="267"/>
      <c r="AA350" s="267" t="str">
        <f t="shared" si="114"/>
        <v/>
      </c>
      <c r="AB350" s="267"/>
      <c r="AC350" s="267"/>
      <c r="AD350" s="267"/>
      <c r="AE350" s="267"/>
      <c r="AF350" s="267"/>
      <c r="AG350" s="269"/>
      <c r="AH350" s="270"/>
      <c r="AI350" s="270"/>
      <c r="AJ350" s="270"/>
      <c r="AK350" s="270"/>
      <c r="AL350" s="273"/>
      <c r="AM350" s="11"/>
      <c r="AN350" s="175" t="str">
        <f t="shared" si="115"/>
        <v/>
      </c>
      <c r="AO350" s="176"/>
      <c r="AP350" s="267" t="str">
        <f t="shared" si="108"/>
        <v/>
      </c>
      <c r="AQ350" s="267"/>
      <c r="AR350" s="267"/>
      <c r="AS350" s="267"/>
      <c r="AT350" s="267"/>
      <c r="AU350" s="267"/>
      <c r="AV350" s="265" t="str">
        <f t="shared" si="116"/>
        <v/>
      </c>
      <c r="AW350" s="266"/>
      <c r="AX350" s="267" t="str">
        <f t="shared" si="109"/>
        <v/>
      </c>
      <c r="AY350" s="267"/>
      <c r="AZ350" s="267"/>
      <c r="BA350" s="267"/>
      <c r="BB350" s="267"/>
      <c r="BC350" s="268"/>
      <c r="BD350" s="11"/>
      <c r="BF350" s="7" t="str">
        <f t="shared" si="110"/>
        <v/>
      </c>
      <c r="BJ350" s="45" t="str">
        <f t="shared" ca="1" si="111"/>
        <v>20/09/2021 08:00</v>
      </c>
      <c r="BK350" s="44" t="str">
        <f>IF($F350="", "", IFERROR(INDEX('Currency Market'!$BE$10:$BL$178, MATCH($BJ350, 'Currency Market'!$BB$10:$BB$178, 0), MATCH($F350, 'Currency Market'!$BE$9:$BL$9, 0)), ""))</f>
        <v/>
      </c>
      <c r="BL350" s="43" t="str">
        <f>IF($F350="", "", IFERROR(INDEX('Currency Market'!$BE$10:$BL$178, MATCH($BJ350, 'Currency Market'!$BB$10:$BB$178, 0), MATCH($N350, 'Currency Market'!$BE$9:$BL$9, 0)), ""))</f>
        <v/>
      </c>
      <c r="BN350" s="68" t="str">
        <f t="shared" si="117"/>
        <v/>
      </c>
      <c r="BO350" s="57" t="str">
        <f t="shared" si="119"/>
        <v/>
      </c>
      <c r="BP350" s="58" t="str">
        <f t="shared" si="119"/>
        <v/>
      </c>
      <c r="BQ350" s="58" t="str">
        <f t="shared" si="119"/>
        <v/>
      </c>
      <c r="BR350" s="58" t="str">
        <f t="shared" si="119"/>
        <v/>
      </c>
      <c r="BS350" s="58" t="str">
        <f t="shared" si="119"/>
        <v/>
      </c>
      <c r="BT350" s="58" t="str">
        <f t="shared" si="119"/>
        <v/>
      </c>
      <c r="BU350" s="58" t="str">
        <f t="shared" si="119"/>
        <v/>
      </c>
      <c r="BV350" s="59" t="str">
        <f t="shared" si="119"/>
        <v/>
      </c>
      <c r="BX350" s="7" t="str">
        <f ca="1">IFERROR(INDEX('Currency Market'!$BX$10:$BX$178, MATCH($BJ350, 'Currency Market'!$BB$10:$BB$178, 0)), "")</f>
        <v/>
      </c>
      <c r="BZ350" s="65" t="str">
        <f t="shared" si="118"/>
        <v/>
      </c>
    </row>
    <row r="351" spans="1:78" x14ac:dyDescent="0.55000000000000004">
      <c r="A351" s="11"/>
      <c r="B351" s="175" t="str">
        <f t="shared" si="106"/>
        <v/>
      </c>
      <c r="C351" s="176"/>
      <c r="D351" s="176"/>
      <c r="E351" s="176"/>
      <c r="F351" s="269"/>
      <c r="G351" s="270"/>
      <c r="H351" s="271"/>
      <c r="I351" s="271"/>
      <c r="J351" s="271"/>
      <c r="K351" s="271"/>
      <c r="L351" s="271"/>
      <c r="M351" s="271"/>
      <c r="N351" s="270"/>
      <c r="O351" s="270"/>
      <c r="P351" s="272" t="str">
        <f t="shared" si="113"/>
        <v/>
      </c>
      <c r="Q351" s="267"/>
      <c r="R351" s="267"/>
      <c r="S351" s="267"/>
      <c r="T351" s="267"/>
      <c r="U351" s="267"/>
      <c r="V351" s="267" t="str">
        <f t="shared" si="107"/>
        <v/>
      </c>
      <c r="W351" s="267"/>
      <c r="X351" s="267"/>
      <c r="Y351" s="267"/>
      <c r="Z351" s="267"/>
      <c r="AA351" s="267" t="str">
        <f t="shared" si="114"/>
        <v/>
      </c>
      <c r="AB351" s="267"/>
      <c r="AC351" s="267"/>
      <c r="AD351" s="267"/>
      <c r="AE351" s="267"/>
      <c r="AF351" s="267"/>
      <c r="AG351" s="269"/>
      <c r="AH351" s="270"/>
      <c r="AI351" s="270"/>
      <c r="AJ351" s="270"/>
      <c r="AK351" s="270"/>
      <c r="AL351" s="273"/>
      <c r="AM351" s="11"/>
      <c r="AN351" s="175" t="str">
        <f t="shared" si="115"/>
        <v/>
      </c>
      <c r="AO351" s="176"/>
      <c r="AP351" s="267" t="str">
        <f t="shared" si="108"/>
        <v/>
      </c>
      <c r="AQ351" s="267"/>
      <c r="AR351" s="267"/>
      <c r="AS351" s="267"/>
      <c r="AT351" s="267"/>
      <c r="AU351" s="267"/>
      <c r="AV351" s="265" t="str">
        <f t="shared" si="116"/>
        <v/>
      </c>
      <c r="AW351" s="266"/>
      <c r="AX351" s="267" t="str">
        <f t="shared" si="109"/>
        <v/>
      </c>
      <c r="AY351" s="267"/>
      <c r="AZ351" s="267"/>
      <c r="BA351" s="267"/>
      <c r="BB351" s="267"/>
      <c r="BC351" s="268"/>
      <c r="BD351" s="11"/>
      <c r="BF351" s="7" t="str">
        <f t="shared" si="110"/>
        <v/>
      </c>
      <c r="BJ351" s="45" t="str">
        <f t="shared" ca="1" si="111"/>
        <v>20/09/2021 08:00</v>
      </c>
      <c r="BK351" s="44" t="str">
        <f>IF($F351="", "", IFERROR(INDEX('Currency Market'!$BE$10:$BL$178, MATCH($BJ351, 'Currency Market'!$BB$10:$BB$178, 0), MATCH($F351, 'Currency Market'!$BE$9:$BL$9, 0)), ""))</f>
        <v/>
      </c>
      <c r="BL351" s="43" t="str">
        <f>IF($F351="", "", IFERROR(INDEX('Currency Market'!$BE$10:$BL$178, MATCH($BJ351, 'Currency Market'!$BB$10:$BB$178, 0), MATCH($N351, 'Currency Market'!$BE$9:$BL$9, 0)), ""))</f>
        <v/>
      </c>
      <c r="BN351" s="68" t="str">
        <f t="shared" si="117"/>
        <v/>
      </c>
      <c r="BO351" s="57" t="str">
        <f t="shared" si="119"/>
        <v/>
      </c>
      <c r="BP351" s="58" t="str">
        <f t="shared" si="119"/>
        <v/>
      </c>
      <c r="BQ351" s="58" t="str">
        <f t="shared" si="119"/>
        <v/>
      </c>
      <c r="BR351" s="58" t="str">
        <f t="shared" si="119"/>
        <v/>
      </c>
      <c r="BS351" s="58" t="str">
        <f t="shared" si="119"/>
        <v/>
      </c>
      <c r="BT351" s="58" t="str">
        <f t="shared" si="119"/>
        <v/>
      </c>
      <c r="BU351" s="58" t="str">
        <f t="shared" si="119"/>
        <v/>
      </c>
      <c r="BV351" s="59" t="str">
        <f t="shared" si="119"/>
        <v/>
      </c>
      <c r="BX351" s="7" t="str">
        <f ca="1">IFERROR(INDEX('Currency Market'!$BX$10:$BX$178, MATCH($BJ351, 'Currency Market'!$BB$10:$BB$178, 0)), "")</f>
        <v/>
      </c>
      <c r="BZ351" s="65" t="str">
        <f t="shared" si="118"/>
        <v/>
      </c>
    </row>
    <row r="352" spans="1:78" x14ac:dyDescent="0.55000000000000004">
      <c r="A352" s="11"/>
      <c r="B352" s="175" t="str">
        <f t="shared" si="106"/>
        <v/>
      </c>
      <c r="C352" s="176"/>
      <c r="D352" s="176"/>
      <c r="E352" s="176"/>
      <c r="F352" s="269"/>
      <c r="G352" s="270"/>
      <c r="H352" s="271"/>
      <c r="I352" s="271"/>
      <c r="J352" s="271"/>
      <c r="K352" s="271"/>
      <c r="L352" s="271"/>
      <c r="M352" s="271"/>
      <c r="N352" s="270"/>
      <c r="O352" s="270"/>
      <c r="P352" s="272" t="str">
        <f t="shared" si="113"/>
        <v/>
      </c>
      <c r="Q352" s="267"/>
      <c r="R352" s="267"/>
      <c r="S352" s="267"/>
      <c r="T352" s="267"/>
      <c r="U352" s="267"/>
      <c r="V352" s="267" t="str">
        <f t="shared" si="107"/>
        <v/>
      </c>
      <c r="W352" s="267"/>
      <c r="X352" s="267"/>
      <c r="Y352" s="267"/>
      <c r="Z352" s="267"/>
      <c r="AA352" s="267" t="str">
        <f t="shared" si="114"/>
        <v/>
      </c>
      <c r="AB352" s="267"/>
      <c r="AC352" s="267"/>
      <c r="AD352" s="267"/>
      <c r="AE352" s="267"/>
      <c r="AF352" s="267"/>
      <c r="AG352" s="269"/>
      <c r="AH352" s="270"/>
      <c r="AI352" s="270"/>
      <c r="AJ352" s="270"/>
      <c r="AK352" s="270"/>
      <c r="AL352" s="273"/>
      <c r="AM352" s="11"/>
      <c r="AN352" s="175" t="str">
        <f t="shared" si="115"/>
        <v/>
      </c>
      <c r="AO352" s="176"/>
      <c r="AP352" s="267" t="str">
        <f t="shared" si="108"/>
        <v/>
      </c>
      <c r="AQ352" s="267"/>
      <c r="AR352" s="267"/>
      <c r="AS352" s="267"/>
      <c r="AT352" s="267"/>
      <c r="AU352" s="267"/>
      <c r="AV352" s="265" t="str">
        <f t="shared" si="116"/>
        <v/>
      </c>
      <c r="AW352" s="266"/>
      <c r="AX352" s="267" t="str">
        <f t="shared" si="109"/>
        <v/>
      </c>
      <c r="AY352" s="267"/>
      <c r="AZ352" s="267"/>
      <c r="BA352" s="267"/>
      <c r="BB352" s="267"/>
      <c r="BC352" s="268"/>
      <c r="BD352" s="11"/>
      <c r="BF352" s="7" t="str">
        <f t="shared" si="110"/>
        <v/>
      </c>
      <c r="BJ352" s="45" t="str">
        <f t="shared" ca="1" si="111"/>
        <v>20/09/2021 08:00</v>
      </c>
      <c r="BK352" s="44" t="str">
        <f>IF($F352="", "", IFERROR(INDEX('Currency Market'!$BE$10:$BL$178, MATCH($BJ352, 'Currency Market'!$BB$10:$BB$178, 0), MATCH($F352, 'Currency Market'!$BE$9:$BL$9, 0)), ""))</f>
        <v/>
      </c>
      <c r="BL352" s="43" t="str">
        <f>IF($F352="", "", IFERROR(INDEX('Currency Market'!$BE$10:$BL$178, MATCH($BJ352, 'Currency Market'!$BB$10:$BB$178, 0), MATCH($N352, 'Currency Market'!$BE$9:$BL$9, 0)), ""))</f>
        <v/>
      </c>
      <c r="BN352" s="68" t="str">
        <f t="shared" si="117"/>
        <v/>
      </c>
      <c r="BO352" s="57" t="str">
        <f t="shared" si="119"/>
        <v/>
      </c>
      <c r="BP352" s="58" t="str">
        <f t="shared" si="119"/>
        <v/>
      </c>
      <c r="BQ352" s="58" t="str">
        <f t="shared" si="119"/>
        <v/>
      </c>
      <c r="BR352" s="58" t="str">
        <f t="shared" si="119"/>
        <v/>
      </c>
      <c r="BS352" s="58" t="str">
        <f t="shared" si="119"/>
        <v/>
      </c>
      <c r="BT352" s="58" t="str">
        <f t="shared" si="119"/>
        <v/>
      </c>
      <c r="BU352" s="58" t="str">
        <f t="shared" si="119"/>
        <v/>
      </c>
      <c r="BV352" s="59" t="str">
        <f t="shared" si="119"/>
        <v/>
      </c>
      <c r="BX352" s="7" t="str">
        <f ca="1">IFERROR(INDEX('Currency Market'!$BX$10:$BX$178, MATCH($BJ352, 'Currency Market'!$BB$10:$BB$178, 0)), "")</f>
        <v/>
      </c>
      <c r="BZ352" s="65" t="str">
        <f t="shared" si="118"/>
        <v/>
      </c>
    </row>
    <row r="353" spans="1:78" x14ac:dyDescent="0.55000000000000004">
      <c r="A353" s="11"/>
      <c r="B353" s="175" t="str">
        <f t="shared" si="106"/>
        <v/>
      </c>
      <c r="C353" s="176"/>
      <c r="D353" s="176"/>
      <c r="E353" s="176"/>
      <c r="F353" s="269"/>
      <c r="G353" s="270"/>
      <c r="H353" s="271"/>
      <c r="I353" s="271"/>
      <c r="J353" s="271"/>
      <c r="K353" s="271"/>
      <c r="L353" s="271"/>
      <c r="M353" s="271"/>
      <c r="N353" s="270"/>
      <c r="O353" s="270"/>
      <c r="P353" s="272" t="str">
        <f t="shared" si="113"/>
        <v/>
      </c>
      <c r="Q353" s="267"/>
      <c r="R353" s="267"/>
      <c r="S353" s="267"/>
      <c r="T353" s="267"/>
      <c r="U353" s="267"/>
      <c r="V353" s="267" t="str">
        <f t="shared" si="107"/>
        <v/>
      </c>
      <c r="W353" s="267"/>
      <c r="X353" s="267"/>
      <c r="Y353" s="267"/>
      <c r="Z353" s="267"/>
      <c r="AA353" s="267" t="str">
        <f t="shared" si="114"/>
        <v/>
      </c>
      <c r="AB353" s="267"/>
      <c r="AC353" s="267"/>
      <c r="AD353" s="267"/>
      <c r="AE353" s="267"/>
      <c r="AF353" s="267"/>
      <c r="AG353" s="269"/>
      <c r="AH353" s="270"/>
      <c r="AI353" s="270"/>
      <c r="AJ353" s="270"/>
      <c r="AK353" s="270"/>
      <c r="AL353" s="273"/>
      <c r="AM353" s="11"/>
      <c r="AN353" s="175" t="str">
        <f t="shared" si="115"/>
        <v/>
      </c>
      <c r="AO353" s="176"/>
      <c r="AP353" s="267" t="str">
        <f t="shared" si="108"/>
        <v/>
      </c>
      <c r="AQ353" s="267"/>
      <c r="AR353" s="267"/>
      <c r="AS353" s="267"/>
      <c r="AT353" s="267"/>
      <c r="AU353" s="267"/>
      <c r="AV353" s="265" t="str">
        <f t="shared" si="116"/>
        <v/>
      </c>
      <c r="AW353" s="266"/>
      <c r="AX353" s="267" t="str">
        <f t="shared" si="109"/>
        <v/>
      </c>
      <c r="AY353" s="267"/>
      <c r="AZ353" s="267"/>
      <c r="BA353" s="267"/>
      <c r="BB353" s="267"/>
      <c r="BC353" s="268"/>
      <c r="BD353" s="11"/>
      <c r="BF353" s="7" t="str">
        <f t="shared" si="110"/>
        <v/>
      </c>
      <c r="BJ353" s="45" t="str">
        <f t="shared" ca="1" si="111"/>
        <v>20/09/2021 08:00</v>
      </c>
      <c r="BK353" s="44" t="str">
        <f>IF($F353="", "", IFERROR(INDEX('Currency Market'!$BE$10:$BL$178, MATCH($BJ353, 'Currency Market'!$BB$10:$BB$178, 0), MATCH($F353, 'Currency Market'!$BE$9:$BL$9, 0)), ""))</f>
        <v/>
      </c>
      <c r="BL353" s="43" t="str">
        <f>IF($F353="", "", IFERROR(INDEX('Currency Market'!$BE$10:$BL$178, MATCH($BJ353, 'Currency Market'!$BB$10:$BB$178, 0), MATCH($N353, 'Currency Market'!$BE$9:$BL$9, 0)), ""))</f>
        <v/>
      </c>
      <c r="BN353" s="68" t="str">
        <f t="shared" si="117"/>
        <v/>
      </c>
      <c r="BO353" s="57" t="str">
        <f t="shared" ref="BO353:BV362" si="120">IF($B353=$BF$4, IF($F353=BO$2, $H353*-1, IF($N353=BO$2, $AA353, "")), "")</f>
        <v/>
      </c>
      <c r="BP353" s="58" t="str">
        <f t="shared" si="120"/>
        <v/>
      </c>
      <c r="BQ353" s="58" t="str">
        <f t="shared" si="120"/>
        <v/>
      </c>
      <c r="BR353" s="58" t="str">
        <f t="shared" si="120"/>
        <v/>
      </c>
      <c r="BS353" s="58" t="str">
        <f t="shared" si="120"/>
        <v/>
      </c>
      <c r="BT353" s="58" t="str">
        <f t="shared" si="120"/>
        <v/>
      </c>
      <c r="BU353" s="58" t="str">
        <f t="shared" si="120"/>
        <v/>
      </c>
      <c r="BV353" s="59" t="str">
        <f t="shared" si="120"/>
        <v/>
      </c>
      <c r="BX353" s="7" t="str">
        <f ca="1">IFERROR(INDEX('Currency Market'!$BX$10:$BX$178, MATCH($BJ353, 'Currency Market'!$BB$10:$BB$178, 0)), "")</f>
        <v/>
      </c>
      <c r="BZ353" s="65" t="str">
        <f t="shared" si="118"/>
        <v/>
      </c>
    </row>
    <row r="354" spans="1:78" x14ac:dyDescent="0.55000000000000004">
      <c r="A354" s="11"/>
      <c r="B354" s="175" t="str">
        <f t="shared" si="106"/>
        <v/>
      </c>
      <c r="C354" s="176"/>
      <c r="D354" s="176"/>
      <c r="E354" s="176"/>
      <c r="F354" s="269"/>
      <c r="G354" s="270"/>
      <c r="H354" s="271"/>
      <c r="I354" s="271"/>
      <c r="J354" s="271"/>
      <c r="K354" s="271"/>
      <c r="L354" s="271"/>
      <c r="M354" s="271"/>
      <c r="N354" s="270"/>
      <c r="O354" s="270"/>
      <c r="P354" s="272" t="str">
        <f t="shared" si="113"/>
        <v/>
      </c>
      <c r="Q354" s="267"/>
      <c r="R354" s="267"/>
      <c r="S354" s="267"/>
      <c r="T354" s="267"/>
      <c r="U354" s="267"/>
      <c r="V354" s="267" t="str">
        <f t="shared" si="107"/>
        <v/>
      </c>
      <c r="W354" s="267"/>
      <c r="X354" s="267"/>
      <c r="Y354" s="267"/>
      <c r="Z354" s="267"/>
      <c r="AA354" s="267" t="str">
        <f t="shared" si="114"/>
        <v/>
      </c>
      <c r="AB354" s="267"/>
      <c r="AC354" s="267"/>
      <c r="AD354" s="267"/>
      <c r="AE354" s="267"/>
      <c r="AF354" s="267"/>
      <c r="AG354" s="269"/>
      <c r="AH354" s="270"/>
      <c r="AI354" s="270"/>
      <c r="AJ354" s="270"/>
      <c r="AK354" s="270"/>
      <c r="AL354" s="273"/>
      <c r="AM354" s="11"/>
      <c r="AN354" s="175" t="str">
        <f t="shared" si="115"/>
        <v/>
      </c>
      <c r="AO354" s="176"/>
      <c r="AP354" s="267" t="str">
        <f t="shared" si="108"/>
        <v/>
      </c>
      <c r="AQ354" s="267"/>
      <c r="AR354" s="267"/>
      <c r="AS354" s="267"/>
      <c r="AT354" s="267"/>
      <c r="AU354" s="267"/>
      <c r="AV354" s="265" t="str">
        <f t="shared" si="116"/>
        <v/>
      </c>
      <c r="AW354" s="266"/>
      <c r="AX354" s="267" t="str">
        <f t="shared" si="109"/>
        <v/>
      </c>
      <c r="AY354" s="267"/>
      <c r="AZ354" s="267"/>
      <c r="BA354" s="267"/>
      <c r="BB354" s="267"/>
      <c r="BC354" s="268"/>
      <c r="BD354" s="11"/>
      <c r="BF354" s="7" t="str">
        <f t="shared" si="110"/>
        <v/>
      </c>
      <c r="BJ354" s="45" t="str">
        <f t="shared" ca="1" si="111"/>
        <v>20/09/2021 08:00</v>
      </c>
      <c r="BK354" s="44" t="str">
        <f>IF($F354="", "", IFERROR(INDEX('Currency Market'!$BE$10:$BL$178, MATCH($BJ354, 'Currency Market'!$BB$10:$BB$178, 0), MATCH($F354, 'Currency Market'!$BE$9:$BL$9, 0)), ""))</f>
        <v/>
      </c>
      <c r="BL354" s="43" t="str">
        <f>IF($F354="", "", IFERROR(INDEX('Currency Market'!$BE$10:$BL$178, MATCH($BJ354, 'Currency Market'!$BB$10:$BB$178, 0), MATCH($N354, 'Currency Market'!$BE$9:$BL$9, 0)), ""))</f>
        <v/>
      </c>
      <c r="BN354" s="68" t="str">
        <f t="shared" si="117"/>
        <v/>
      </c>
      <c r="BO354" s="57" t="str">
        <f t="shared" si="120"/>
        <v/>
      </c>
      <c r="BP354" s="58" t="str">
        <f t="shared" si="120"/>
        <v/>
      </c>
      <c r="BQ354" s="58" t="str">
        <f t="shared" si="120"/>
        <v/>
      </c>
      <c r="BR354" s="58" t="str">
        <f t="shared" si="120"/>
        <v/>
      </c>
      <c r="BS354" s="58" t="str">
        <f t="shared" si="120"/>
        <v/>
      </c>
      <c r="BT354" s="58" t="str">
        <f t="shared" si="120"/>
        <v/>
      </c>
      <c r="BU354" s="58" t="str">
        <f t="shared" si="120"/>
        <v/>
      </c>
      <c r="BV354" s="59" t="str">
        <f t="shared" si="120"/>
        <v/>
      </c>
      <c r="BX354" s="7" t="str">
        <f ca="1">IFERROR(INDEX('Currency Market'!$BX$10:$BX$178, MATCH($BJ354, 'Currency Market'!$BB$10:$BB$178, 0)), "")</f>
        <v/>
      </c>
      <c r="BZ354" s="65" t="str">
        <f t="shared" si="118"/>
        <v/>
      </c>
    </row>
    <row r="355" spans="1:78" x14ac:dyDescent="0.55000000000000004">
      <c r="A355" s="11"/>
      <c r="B355" s="175" t="str">
        <f t="shared" si="106"/>
        <v/>
      </c>
      <c r="C355" s="176"/>
      <c r="D355" s="176"/>
      <c r="E355" s="176"/>
      <c r="F355" s="269"/>
      <c r="G355" s="270"/>
      <c r="H355" s="271"/>
      <c r="I355" s="271"/>
      <c r="J355" s="271"/>
      <c r="K355" s="271"/>
      <c r="L355" s="271"/>
      <c r="M355" s="271"/>
      <c r="N355" s="270"/>
      <c r="O355" s="270"/>
      <c r="P355" s="272" t="str">
        <f t="shared" si="113"/>
        <v/>
      </c>
      <c r="Q355" s="267"/>
      <c r="R355" s="267"/>
      <c r="S355" s="267"/>
      <c r="T355" s="267"/>
      <c r="U355" s="267"/>
      <c r="V355" s="267" t="str">
        <f t="shared" si="107"/>
        <v/>
      </c>
      <c r="W355" s="267"/>
      <c r="X355" s="267"/>
      <c r="Y355" s="267"/>
      <c r="Z355" s="267"/>
      <c r="AA355" s="267" t="str">
        <f t="shared" si="114"/>
        <v/>
      </c>
      <c r="AB355" s="267"/>
      <c r="AC355" s="267"/>
      <c r="AD355" s="267"/>
      <c r="AE355" s="267"/>
      <c r="AF355" s="267"/>
      <c r="AG355" s="269"/>
      <c r="AH355" s="270"/>
      <c r="AI355" s="270"/>
      <c r="AJ355" s="270"/>
      <c r="AK355" s="270"/>
      <c r="AL355" s="273"/>
      <c r="AM355" s="11"/>
      <c r="AN355" s="175" t="str">
        <f t="shared" si="115"/>
        <v/>
      </c>
      <c r="AO355" s="176"/>
      <c r="AP355" s="267" t="str">
        <f t="shared" si="108"/>
        <v/>
      </c>
      <c r="AQ355" s="267"/>
      <c r="AR355" s="267"/>
      <c r="AS355" s="267"/>
      <c r="AT355" s="267"/>
      <c r="AU355" s="267"/>
      <c r="AV355" s="265" t="str">
        <f t="shared" si="116"/>
        <v/>
      </c>
      <c r="AW355" s="266"/>
      <c r="AX355" s="267" t="str">
        <f t="shared" si="109"/>
        <v/>
      </c>
      <c r="AY355" s="267"/>
      <c r="AZ355" s="267"/>
      <c r="BA355" s="267"/>
      <c r="BB355" s="267"/>
      <c r="BC355" s="268"/>
      <c r="BD355" s="11"/>
      <c r="BF355" s="7" t="str">
        <f t="shared" si="110"/>
        <v/>
      </c>
      <c r="BJ355" s="45" t="str">
        <f t="shared" ca="1" si="111"/>
        <v>20/09/2021 08:00</v>
      </c>
      <c r="BK355" s="44" t="str">
        <f>IF($F355="", "", IFERROR(INDEX('Currency Market'!$BE$10:$BL$178, MATCH($BJ355, 'Currency Market'!$BB$10:$BB$178, 0), MATCH($F355, 'Currency Market'!$BE$9:$BL$9, 0)), ""))</f>
        <v/>
      </c>
      <c r="BL355" s="43" t="str">
        <f>IF($F355="", "", IFERROR(INDEX('Currency Market'!$BE$10:$BL$178, MATCH($BJ355, 'Currency Market'!$BB$10:$BB$178, 0), MATCH($N355, 'Currency Market'!$BE$9:$BL$9, 0)), ""))</f>
        <v/>
      </c>
      <c r="BN355" s="68" t="str">
        <f t="shared" si="117"/>
        <v/>
      </c>
      <c r="BO355" s="57" t="str">
        <f t="shared" si="120"/>
        <v/>
      </c>
      <c r="BP355" s="58" t="str">
        <f t="shared" si="120"/>
        <v/>
      </c>
      <c r="BQ355" s="58" t="str">
        <f t="shared" si="120"/>
        <v/>
      </c>
      <c r="BR355" s="58" t="str">
        <f t="shared" si="120"/>
        <v/>
      </c>
      <c r="BS355" s="58" t="str">
        <f t="shared" si="120"/>
        <v/>
      </c>
      <c r="BT355" s="58" t="str">
        <f t="shared" si="120"/>
        <v/>
      </c>
      <c r="BU355" s="58" t="str">
        <f t="shared" si="120"/>
        <v/>
      </c>
      <c r="BV355" s="59" t="str">
        <f t="shared" si="120"/>
        <v/>
      </c>
      <c r="BX355" s="7" t="str">
        <f ca="1">IFERROR(INDEX('Currency Market'!$BX$10:$BX$178, MATCH($BJ355, 'Currency Market'!$BB$10:$BB$178, 0)), "")</f>
        <v/>
      </c>
      <c r="BZ355" s="65" t="str">
        <f t="shared" si="118"/>
        <v/>
      </c>
    </row>
    <row r="356" spans="1:78" x14ac:dyDescent="0.55000000000000004">
      <c r="A356" s="11"/>
      <c r="B356" s="175" t="str">
        <f t="shared" si="106"/>
        <v/>
      </c>
      <c r="C356" s="176"/>
      <c r="D356" s="176"/>
      <c r="E356" s="176"/>
      <c r="F356" s="269"/>
      <c r="G356" s="270"/>
      <c r="H356" s="271"/>
      <c r="I356" s="271"/>
      <c r="J356" s="271"/>
      <c r="K356" s="271"/>
      <c r="L356" s="271"/>
      <c r="M356" s="271"/>
      <c r="N356" s="270"/>
      <c r="O356" s="270"/>
      <c r="P356" s="272" t="str">
        <f t="shared" si="113"/>
        <v/>
      </c>
      <c r="Q356" s="267"/>
      <c r="R356" s="267"/>
      <c r="S356" s="267"/>
      <c r="T356" s="267"/>
      <c r="U356" s="267"/>
      <c r="V356" s="267" t="str">
        <f t="shared" si="107"/>
        <v/>
      </c>
      <c r="W356" s="267"/>
      <c r="X356" s="267"/>
      <c r="Y356" s="267"/>
      <c r="Z356" s="267"/>
      <c r="AA356" s="267" t="str">
        <f t="shared" si="114"/>
        <v/>
      </c>
      <c r="AB356" s="267"/>
      <c r="AC356" s="267"/>
      <c r="AD356" s="267"/>
      <c r="AE356" s="267"/>
      <c r="AF356" s="267"/>
      <c r="AG356" s="269"/>
      <c r="AH356" s="270"/>
      <c r="AI356" s="270"/>
      <c r="AJ356" s="270"/>
      <c r="AK356" s="270"/>
      <c r="AL356" s="273"/>
      <c r="AM356" s="11"/>
      <c r="AN356" s="175" t="str">
        <f t="shared" si="115"/>
        <v/>
      </c>
      <c r="AO356" s="176"/>
      <c r="AP356" s="267" t="str">
        <f t="shared" si="108"/>
        <v/>
      </c>
      <c r="AQ356" s="267"/>
      <c r="AR356" s="267"/>
      <c r="AS356" s="267"/>
      <c r="AT356" s="267"/>
      <c r="AU356" s="267"/>
      <c r="AV356" s="265" t="str">
        <f t="shared" si="116"/>
        <v/>
      </c>
      <c r="AW356" s="266"/>
      <c r="AX356" s="267" t="str">
        <f t="shared" si="109"/>
        <v/>
      </c>
      <c r="AY356" s="267"/>
      <c r="AZ356" s="267"/>
      <c r="BA356" s="267"/>
      <c r="BB356" s="267"/>
      <c r="BC356" s="268"/>
      <c r="BD356" s="11"/>
      <c r="BF356" s="7" t="str">
        <f t="shared" si="110"/>
        <v/>
      </c>
      <c r="BJ356" s="45" t="str">
        <f t="shared" ca="1" si="111"/>
        <v>20/09/2021 08:00</v>
      </c>
      <c r="BK356" s="44" t="str">
        <f>IF($F356="", "", IFERROR(INDEX('Currency Market'!$BE$10:$BL$178, MATCH($BJ356, 'Currency Market'!$BB$10:$BB$178, 0), MATCH($F356, 'Currency Market'!$BE$9:$BL$9, 0)), ""))</f>
        <v/>
      </c>
      <c r="BL356" s="43" t="str">
        <f>IF($F356="", "", IFERROR(INDEX('Currency Market'!$BE$10:$BL$178, MATCH($BJ356, 'Currency Market'!$BB$10:$BB$178, 0), MATCH($N356, 'Currency Market'!$BE$9:$BL$9, 0)), ""))</f>
        <v/>
      </c>
      <c r="BN356" s="68" t="str">
        <f t="shared" si="117"/>
        <v/>
      </c>
      <c r="BO356" s="57" t="str">
        <f t="shared" si="120"/>
        <v/>
      </c>
      <c r="BP356" s="58" t="str">
        <f t="shared" si="120"/>
        <v/>
      </c>
      <c r="BQ356" s="58" t="str">
        <f t="shared" si="120"/>
        <v/>
      </c>
      <c r="BR356" s="58" t="str">
        <f t="shared" si="120"/>
        <v/>
      </c>
      <c r="BS356" s="58" t="str">
        <f t="shared" si="120"/>
        <v/>
      </c>
      <c r="BT356" s="58" t="str">
        <f t="shared" si="120"/>
        <v/>
      </c>
      <c r="BU356" s="58" t="str">
        <f t="shared" si="120"/>
        <v/>
      </c>
      <c r="BV356" s="59" t="str">
        <f t="shared" si="120"/>
        <v/>
      </c>
      <c r="BX356" s="7" t="str">
        <f ca="1">IFERROR(INDEX('Currency Market'!$BX$10:$BX$178, MATCH($BJ356, 'Currency Market'!$BB$10:$BB$178, 0)), "")</f>
        <v/>
      </c>
      <c r="BZ356" s="65" t="str">
        <f t="shared" si="118"/>
        <v/>
      </c>
    </row>
    <row r="357" spans="1:78" x14ac:dyDescent="0.55000000000000004">
      <c r="A357" s="11"/>
      <c r="B357" s="175" t="str">
        <f t="shared" si="106"/>
        <v/>
      </c>
      <c r="C357" s="176"/>
      <c r="D357" s="176"/>
      <c r="E357" s="176"/>
      <c r="F357" s="269"/>
      <c r="G357" s="270"/>
      <c r="H357" s="271"/>
      <c r="I357" s="271"/>
      <c r="J357" s="271"/>
      <c r="K357" s="271"/>
      <c r="L357" s="271"/>
      <c r="M357" s="271"/>
      <c r="N357" s="270"/>
      <c r="O357" s="270"/>
      <c r="P357" s="272" t="str">
        <f t="shared" si="113"/>
        <v/>
      </c>
      <c r="Q357" s="267"/>
      <c r="R357" s="267"/>
      <c r="S357" s="267"/>
      <c r="T357" s="267"/>
      <c r="U357" s="267"/>
      <c r="V357" s="267" t="str">
        <f t="shared" si="107"/>
        <v/>
      </c>
      <c r="W357" s="267"/>
      <c r="X357" s="267"/>
      <c r="Y357" s="267"/>
      <c r="Z357" s="267"/>
      <c r="AA357" s="267" t="str">
        <f t="shared" si="114"/>
        <v/>
      </c>
      <c r="AB357" s="267"/>
      <c r="AC357" s="267"/>
      <c r="AD357" s="267"/>
      <c r="AE357" s="267"/>
      <c r="AF357" s="267"/>
      <c r="AG357" s="269"/>
      <c r="AH357" s="270"/>
      <c r="AI357" s="270"/>
      <c r="AJ357" s="270"/>
      <c r="AK357" s="270"/>
      <c r="AL357" s="273"/>
      <c r="AM357" s="11"/>
      <c r="AN357" s="175" t="str">
        <f t="shared" si="115"/>
        <v/>
      </c>
      <c r="AO357" s="176"/>
      <c r="AP357" s="267" t="str">
        <f t="shared" si="108"/>
        <v/>
      </c>
      <c r="AQ357" s="267"/>
      <c r="AR357" s="267"/>
      <c r="AS357" s="267"/>
      <c r="AT357" s="267"/>
      <c r="AU357" s="267"/>
      <c r="AV357" s="265" t="str">
        <f t="shared" si="116"/>
        <v/>
      </c>
      <c r="AW357" s="266"/>
      <c r="AX357" s="267" t="str">
        <f t="shared" si="109"/>
        <v/>
      </c>
      <c r="AY357" s="267"/>
      <c r="AZ357" s="267"/>
      <c r="BA357" s="267"/>
      <c r="BB357" s="267"/>
      <c r="BC357" s="268"/>
      <c r="BD357" s="11"/>
      <c r="BF357" s="7" t="str">
        <f t="shared" si="110"/>
        <v/>
      </c>
      <c r="BJ357" s="45" t="str">
        <f t="shared" ca="1" si="111"/>
        <v>20/09/2021 08:00</v>
      </c>
      <c r="BK357" s="44" t="str">
        <f>IF($F357="", "", IFERROR(INDEX('Currency Market'!$BE$10:$BL$178, MATCH($BJ357, 'Currency Market'!$BB$10:$BB$178, 0), MATCH($F357, 'Currency Market'!$BE$9:$BL$9, 0)), ""))</f>
        <v/>
      </c>
      <c r="BL357" s="43" t="str">
        <f>IF($F357="", "", IFERROR(INDEX('Currency Market'!$BE$10:$BL$178, MATCH($BJ357, 'Currency Market'!$BB$10:$BB$178, 0), MATCH($N357, 'Currency Market'!$BE$9:$BL$9, 0)), ""))</f>
        <v/>
      </c>
      <c r="BN357" s="68" t="str">
        <f t="shared" si="117"/>
        <v/>
      </c>
      <c r="BO357" s="57" t="str">
        <f t="shared" si="120"/>
        <v/>
      </c>
      <c r="BP357" s="58" t="str">
        <f t="shared" si="120"/>
        <v/>
      </c>
      <c r="BQ357" s="58" t="str">
        <f t="shared" si="120"/>
        <v/>
      </c>
      <c r="BR357" s="58" t="str">
        <f t="shared" si="120"/>
        <v/>
      </c>
      <c r="BS357" s="58" t="str">
        <f t="shared" si="120"/>
        <v/>
      </c>
      <c r="BT357" s="58" t="str">
        <f t="shared" si="120"/>
        <v/>
      </c>
      <c r="BU357" s="58" t="str">
        <f t="shared" si="120"/>
        <v/>
      </c>
      <c r="BV357" s="59" t="str">
        <f t="shared" si="120"/>
        <v/>
      </c>
      <c r="BX357" s="7" t="str">
        <f ca="1">IFERROR(INDEX('Currency Market'!$BX$10:$BX$178, MATCH($BJ357, 'Currency Market'!$BB$10:$BB$178, 0)), "")</f>
        <v/>
      </c>
      <c r="BZ357" s="65" t="str">
        <f t="shared" si="118"/>
        <v/>
      </c>
    </row>
    <row r="358" spans="1:78" x14ac:dyDescent="0.55000000000000004">
      <c r="A358" s="11"/>
      <c r="B358" s="175" t="str">
        <f t="shared" si="106"/>
        <v/>
      </c>
      <c r="C358" s="176"/>
      <c r="D358" s="176"/>
      <c r="E358" s="176"/>
      <c r="F358" s="269"/>
      <c r="G358" s="270"/>
      <c r="H358" s="271"/>
      <c r="I358" s="271"/>
      <c r="J358" s="271"/>
      <c r="K358" s="271"/>
      <c r="L358" s="271"/>
      <c r="M358" s="271"/>
      <c r="N358" s="270"/>
      <c r="O358" s="270"/>
      <c r="P358" s="272" t="str">
        <f t="shared" si="113"/>
        <v/>
      </c>
      <c r="Q358" s="267"/>
      <c r="R358" s="267"/>
      <c r="S358" s="267"/>
      <c r="T358" s="267"/>
      <c r="U358" s="267"/>
      <c r="V358" s="267" t="str">
        <f t="shared" si="107"/>
        <v/>
      </c>
      <c r="W358" s="267"/>
      <c r="X358" s="267"/>
      <c r="Y358" s="267"/>
      <c r="Z358" s="267"/>
      <c r="AA358" s="267" t="str">
        <f t="shared" si="114"/>
        <v/>
      </c>
      <c r="AB358" s="267"/>
      <c r="AC358" s="267"/>
      <c r="AD358" s="267"/>
      <c r="AE358" s="267"/>
      <c r="AF358" s="267"/>
      <c r="AG358" s="269"/>
      <c r="AH358" s="270"/>
      <c r="AI358" s="270"/>
      <c r="AJ358" s="270"/>
      <c r="AK358" s="270"/>
      <c r="AL358" s="273"/>
      <c r="AM358" s="11"/>
      <c r="AN358" s="175" t="str">
        <f t="shared" si="115"/>
        <v/>
      </c>
      <c r="AO358" s="176"/>
      <c r="AP358" s="267" t="str">
        <f t="shared" si="108"/>
        <v/>
      </c>
      <c r="AQ358" s="267"/>
      <c r="AR358" s="267"/>
      <c r="AS358" s="267"/>
      <c r="AT358" s="267"/>
      <c r="AU358" s="267"/>
      <c r="AV358" s="265" t="str">
        <f t="shared" si="116"/>
        <v/>
      </c>
      <c r="AW358" s="266"/>
      <c r="AX358" s="267" t="str">
        <f t="shared" si="109"/>
        <v/>
      </c>
      <c r="AY358" s="267"/>
      <c r="AZ358" s="267"/>
      <c r="BA358" s="267"/>
      <c r="BB358" s="267"/>
      <c r="BC358" s="268"/>
      <c r="BD358" s="11"/>
      <c r="BF358" s="7" t="str">
        <f t="shared" si="110"/>
        <v/>
      </c>
      <c r="BJ358" s="45" t="str">
        <f t="shared" ca="1" si="111"/>
        <v>20/09/2021 08:00</v>
      </c>
      <c r="BK358" s="44" t="str">
        <f>IF($F358="", "", IFERROR(INDEX('Currency Market'!$BE$10:$BL$178, MATCH($BJ358, 'Currency Market'!$BB$10:$BB$178, 0), MATCH($F358, 'Currency Market'!$BE$9:$BL$9, 0)), ""))</f>
        <v/>
      </c>
      <c r="BL358" s="43" t="str">
        <f>IF($F358="", "", IFERROR(INDEX('Currency Market'!$BE$10:$BL$178, MATCH($BJ358, 'Currency Market'!$BB$10:$BB$178, 0), MATCH($N358, 'Currency Market'!$BE$9:$BL$9, 0)), ""))</f>
        <v/>
      </c>
      <c r="BN358" s="68" t="str">
        <f t="shared" si="117"/>
        <v/>
      </c>
      <c r="BO358" s="57" t="str">
        <f t="shared" si="120"/>
        <v/>
      </c>
      <c r="BP358" s="58" t="str">
        <f t="shared" si="120"/>
        <v/>
      </c>
      <c r="BQ358" s="58" t="str">
        <f t="shared" si="120"/>
        <v/>
      </c>
      <c r="BR358" s="58" t="str">
        <f t="shared" si="120"/>
        <v/>
      </c>
      <c r="BS358" s="58" t="str">
        <f t="shared" si="120"/>
        <v/>
      </c>
      <c r="BT358" s="58" t="str">
        <f t="shared" si="120"/>
        <v/>
      </c>
      <c r="BU358" s="58" t="str">
        <f t="shared" si="120"/>
        <v/>
      </c>
      <c r="BV358" s="59" t="str">
        <f t="shared" si="120"/>
        <v/>
      </c>
      <c r="BX358" s="7" t="str">
        <f ca="1">IFERROR(INDEX('Currency Market'!$BX$10:$BX$178, MATCH($BJ358, 'Currency Market'!$BB$10:$BB$178, 0)), "")</f>
        <v/>
      </c>
      <c r="BZ358" s="65" t="str">
        <f t="shared" si="118"/>
        <v/>
      </c>
    </row>
    <row r="359" spans="1:78" x14ac:dyDescent="0.55000000000000004">
      <c r="A359" s="11"/>
      <c r="B359" s="175" t="str">
        <f t="shared" si="106"/>
        <v/>
      </c>
      <c r="C359" s="176"/>
      <c r="D359" s="176"/>
      <c r="E359" s="176"/>
      <c r="F359" s="269"/>
      <c r="G359" s="270"/>
      <c r="H359" s="271"/>
      <c r="I359" s="271"/>
      <c r="J359" s="271"/>
      <c r="K359" s="271"/>
      <c r="L359" s="271"/>
      <c r="M359" s="271"/>
      <c r="N359" s="270"/>
      <c r="O359" s="270"/>
      <c r="P359" s="272" t="str">
        <f t="shared" si="113"/>
        <v/>
      </c>
      <c r="Q359" s="267"/>
      <c r="R359" s="267"/>
      <c r="S359" s="267"/>
      <c r="T359" s="267"/>
      <c r="U359" s="267"/>
      <c r="V359" s="267" t="str">
        <f t="shared" si="107"/>
        <v/>
      </c>
      <c r="W359" s="267"/>
      <c r="X359" s="267"/>
      <c r="Y359" s="267"/>
      <c r="Z359" s="267"/>
      <c r="AA359" s="267" t="str">
        <f t="shared" si="114"/>
        <v/>
      </c>
      <c r="AB359" s="267"/>
      <c r="AC359" s="267"/>
      <c r="AD359" s="267"/>
      <c r="AE359" s="267"/>
      <c r="AF359" s="267"/>
      <c r="AG359" s="269"/>
      <c r="AH359" s="270"/>
      <c r="AI359" s="270"/>
      <c r="AJ359" s="270"/>
      <c r="AK359" s="270"/>
      <c r="AL359" s="273"/>
      <c r="AM359" s="11"/>
      <c r="AN359" s="175" t="str">
        <f t="shared" si="115"/>
        <v/>
      </c>
      <c r="AO359" s="176"/>
      <c r="AP359" s="267" t="str">
        <f t="shared" si="108"/>
        <v/>
      </c>
      <c r="AQ359" s="267"/>
      <c r="AR359" s="267"/>
      <c r="AS359" s="267"/>
      <c r="AT359" s="267"/>
      <c r="AU359" s="267"/>
      <c r="AV359" s="265" t="str">
        <f t="shared" si="116"/>
        <v/>
      </c>
      <c r="AW359" s="266"/>
      <c r="AX359" s="267" t="str">
        <f t="shared" si="109"/>
        <v/>
      </c>
      <c r="AY359" s="267"/>
      <c r="AZ359" s="267"/>
      <c r="BA359" s="267"/>
      <c r="BB359" s="267"/>
      <c r="BC359" s="268"/>
      <c r="BD359" s="11"/>
      <c r="BF359" s="7" t="str">
        <f t="shared" si="110"/>
        <v/>
      </c>
      <c r="BJ359" s="45" t="str">
        <f t="shared" ca="1" si="111"/>
        <v>20/09/2021 08:00</v>
      </c>
      <c r="BK359" s="44" t="str">
        <f>IF($F359="", "", IFERROR(INDEX('Currency Market'!$BE$10:$BL$178, MATCH($BJ359, 'Currency Market'!$BB$10:$BB$178, 0), MATCH($F359, 'Currency Market'!$BE$9:$BL$9, 0)), ""))</f>
        <v/>
      </c>
      <c r="BL359" s="43" t="str">
        <f>IF($F359="", "", IFERROR(INDEX('Currency Market'!$BE$10:$BL$178, MATCH($BJ359, 'Currency Market'!$BB$10:$BB$178, 0), MATCH($N359, 'Currency Market'!$BE$9:$BL$9, 0)), ""))</f>
        <v/>
      </c>
      <c r="BN359" s="68" t="str">
        <f t="shared" si="117"/>
        <v/>
      </c>
      <c r="BO359" s="57" t="str">
        <f t="shared" si="120"/>
        <v/>
      </c>
      <c r="BP359" s="58" t="str">
        <f t="shared" si="120"/>
        <v/>
      </c>
      <c r="BQ359" s="58" t="str">
        <f t="shared" si="120"/>
        <v/>
      </c>
      <c r="BR359" s="58" t="str">
        <f t="shared" si="120"/>
        <v/>
      </c>
      <c r="BS359" s="58" t="str">
        <f t="shared" si="120"/>
        <v/>
      </c>
      <c r="BT359" s="58" t="str">
        <f t="shared" si="120"/>
        <v/>
      </c>
      <c r="BU359" s="58" t="str">
        <f t="shared" si="120"/>
        <v/>
      </c>
      <c r="BV359" s="59" t="str">
        <f t="shared" si="120"/>
        <v/>
      </c>
      <c r="BX359" s="7" t="str">
        <f ca="1">IFERROR(INDEX('Currency Market'!$BX$10:$BX$178, MATCH($BJ359, 'Currency Market'!$BB$10:$BB$178, 0)), "")</f>
        <v/>
      </c>
      <c r="BZ359" s="65" t="str">
        <f t="shared" si="118"/>
        <v/>
      </c>
    </row>
    <row r="360" spans="1:78" x14ac:dyDescent="0.55000000000000004">
      <c r="A360" s="11"/>
      <c r="B360" s="175" t="str">
        <f t="shared" si="106"/>
        <v/>
      </c>
      <c r="C360" s="176"/>
      <c r="D360" s="176"/>
      <c r="E360" s="176"/>
      <c r="F360" s="269"/>
      <c r="G360" s="270"/>
      <c r="H360" s="271"/>
      <c r="I360" s="271"/>
      <c r="J360" s="271"/>
      <c r="K360" s="271"/>
      <c r="L360" s="271"/>
      <c r="M360" s="271"/>
      <c r="N360" s="270"/>
      <c r="O360" s="270"/>
      <c r="P360" s="272" t="str">
        <f t="shared" si="113"/>
        <v/>
      </c>
      <c r="Q360" s="267"/>
      <c r="R360" s="267"/>
      <c r="S360" s="267"/>
      <c r="T360" s="267"/>
      <c r="U360" s="267"/>
      <c r="V360" s="267" t="str">
        <f t="shared" si="107"/>
        <v/>
      </c>
      <c r="W360" s="267"/>
      <c r="X360" s="267"/>
      <c r="Y360" s="267"/>
      <c r="Z360" s="267"/>
      <c r="AA360" s="267" t="str">
        <f t="shared" si="114"/>
        <v/>
      </c>
      <c r="AB360" s="267"/>
      <c r="AC360" s="267"/>
      <c r="AD360" s="267"/>
      <c r="AE360" s="267"/>
      <c r="AF360" s="267"/>
      <c r="AG360" s="269"/>
      <c r="AH360" s="270"/>
      <c r="AI360" s="270"/>
      <c r="AJ360" s="270"/>
      <c r="AK360" s="270"/>
      <c r="AL360" s="273"/>
      <c r="AM360" s="11"/>
      <c r="AN360" s="175" t="str">
        <f t="shared" si="115"/>
        <v/>
      </c>
      <c r="AO360" s="176"/>
      <c r="AP360" s="267" t="str">
        <f t="shared" si="108"/>
        <v/>
      </c>
      <c r="AQ360" s="267"/>
      <c r="AR360" s="267"/>
      <c r="AS360" s="267"/>
      <c r="AT360" s="267"/>
      <c r="AU360" s="267"/>
      <c r="AV360" s="265" t="str">
        <f t="shared" si="116"/>
        <v/>
      </c>
      <c r="AW360" s="266"/>
      <c r="AX360" s="267" t="str">
        <f t="shared" si="109"/>
        <v/>
      </c>
      <c r="AY360" s="267"/>
      <c r="AZ360" s="267"/>
      <c r="BA360" s="267"/>
      <c r="BB360" s="267"/>
      <c r="BC360" s="268"/>
      <c r="BD360" s="11"/>
      <c r="BF360" s="7" t="str">
        <f t="shared" si="110"/>
        <v/>
      </c>
      <c r="BJ360" s="45" t="str">
        <f t="shared" ca="1" si="111"/>
        <v>20/09/2021 08:00</v>
      </c>
      <c r="BK360" s="44" t="str">
        <f>IF($F360="", "", IFERROR(INDEX('Currency Market'!$BE$10:$BL$178, MATCH($BJ360, 'Currency Market'!$BB$10:$BB$178, 0), MATCH($F360, 'Currency Market'!$BE$9:$BL$9, 0)), ""))</f>
        <v/>
      </c>
      <c r="BL360" s="43" t="str">
        <f>IF($F360="", "", IFERROR(INDEX('Currency Market'!$BE$10:$BL$178, MATCH($BJ360, 'Currency Market'!$BB$10:$BB$178, 0), MATCH($N360, 'Currency Market'!$BE$9:$BL$9, 0)), ""))</f>
        <v/>
      </c>
      <c r="BN360" s="68" t="str">
        <f t="shared" si="117"/>
        <v/>
      </c>
      <c r="BO360" s="57" t="str">
        <f t="shared" si="120"/>
        <v/>
      </c>
      <c r="BP360" s="58" t="str">
        <f t="shared" si="120"/>
        <v/>
      </c>
      <c r="BQ360" s="58" t="str">
        <f t="shared" si="120"/>
        <v/>
      </c>
      <c r="BR360" s="58" t="str">
        <f t="shared" si="120"/>
        <v/>
      </c>
      <c r="BS360" s="58" t="str">
        <f t="shared" si="120"/>
        <v/>
      </c>
      <c r="BT360" s="58" t="str">
        <f t="shared" si="120"/>
        <v/>
      </c>
      <c r="BU360" s="58" t="str">
        <f t="shared" si="120"/>
        <v/>
      </c>
      <c r="BV360" s="59" t="str">
        <f t="shared" si="120"/>
        <v/>
      </c>
      <c r="BX360" s="7" t="str">
        <f ca="1">IFERROR(INDEX('Currency Market'!$BX$10:$BX$178, MATCH($BJ360, 'Currency Market'!$BB$10:$BB$178, 0)), "")</f>
        <v/>
      </c>
      <c r="BZ360" s="65" t="str">
        <f t="shared" si="118"/>
        <v/>
      </c>
    </row>
    <row r="361" spans="1:78" x14ac:dyDescent="0.55000000000000004">
      <c r="A361" s="11"/>
      <c r="B361" s="175" t="str">
        <f t="shared" si="106"/>
        <v/>
      </c>
      <c r="C361" s="176"/>
      <c r="D361" s="176"/>
      <c r="E361" s="176"/>
      <c r="F361" s="269"/>
      <c r="G361" s="270"/>
      <c r="H361" s="271"/>
      <c r="I361" s="271"/>
      <c r="J361" s="271"/>
      <c r="K361" s="271"/>
      <c r="L361" s="271"/>
      <c r="M361" s="271"/>
      <c r="N361" s="270"/>
      <c r="O361" s="270"/>
      <c r="P361" s="272" t="str">
        <f t="shared" si="113"/>
        <v/>
      </c>
      <c r="Q361" s="267"/>
      <c r="R361" s="267"/>
      <c r="S361" s="267"/>
      <c r="T361" s="267"/>
      <c r="U361" s="267"/>
      <c r="V361" s="267" t="str">
        <f t="shared" si="107"/>
        <v/>
      </c>
      <c r="W361" s="267"/>
      <c r="X361" s="267"/>
      <c r="Y361" s="267"/>
      <c r="Z361" s="267"/>
      <c r="AA361" s="267" t="str">
        <f t="shared" si="114"/>
        <v/>
      </c>
      <c r="AB361" s="267"/>
      <c r="AC361" s="267"/>
      <c r="AD361" s="267"/>
      <c r="AE361" s="267"/>
      <c r="AF361" s="267"/>
      <c r="AG361" s="269"/>
      <c r="AH361" s="270"/>
      <c r="AI361" s="270"/>
      <c r="AJ361" s="270"/>
      <c r="AK361" s="270"/>
      <c r="AL361" s="273"/>
      <c r="AM361" s="11"/>
      <c r="AN361" s="175" t="str">
        <f t="shared" si="115"/>
        <v/>
      </c>
      <c r="AO361" s="176"/>
      <c r="AP361" s="267" t="str">
        <f t="shared" si="108"/>
        <v/>
      </c>
      <c r="AQ361" s="267"/>
      <c r="AR361" s="267"/>
      <c r="AS361" s="267"/>
      <c r="AT361" s="267"/>
      <c r="AU361" s="267"/>
      <c r="AV361" s="265" t="str">
        <f t="shared" si="116"/>
        <v/>
      </c>
      <c r="AW361" s="266"/>
      <c r="AX361" s="267" t="str">
        <f t="shared" si="109"/>
        <v/>
      </c>
      <c r="AY361" s="267"/>
      <c r="AZ361" s="267"/>
      <c r="BA361" s="267"/>
      <c r="BB361" s="267"/>
      <c r="BC361" s="268"/>
      <c r="BD361" s="11"/>
      <c r="BF361" s="7" t="str">
        <f t="shared" si="110"/>
        <v/>
      </c>
      <c r="BJ361" s="45" t="str">
        <f t="shared" ca="1" si="111"/>
        <v>20/09/2021 08:00</v>
      </c>
      <c r="BK361" s="44" t="str">
        <f>IF($F361="", "", IFERROR(INDEX('Currency Market'!$BE$10:$BL$178, MATCH($BJ361, 'Currency Market'!$BB$10:$BB$178, 0), MATCH($F361, 'Currency Market'!$BE$9:$BL$9, 0)), ""))</f>
        <v/>
      </c>
      <c r="BL361" s="43" t="str">
        <f>IF($F361="", "", IFERROR(INDEX('Currency Market'!$BE$10:$BL$178, MATCH($BJ361, 'Currency Market'!$BB$10:$BB$178, 0), MATCH($N361, 'Currency Market'!$BE$9:$BL$9, 0)), ""))</f>
        <v/>
      </c>
      <c r="BN361" s="68" t="str">
        <f t="shared" si="117"/>
        <v/>
      </c>
      <c r="BO361" s="57" t="str">
        <f t="shared" si="120"/>
        <v/>
      </c>
      <c r="BP361" s="58" t="str">
        <f t="shared" si="120"/>
        <v/>
      </c>
      <c r="BQ361" s="58" t="str">
        <f t="shared" si="120"/>
        <v/>
      </c>
      <c r="BR361" s="58" t="str">
        <f t="shared" si="120"/>
        <v/>
      </c>
      <c r="BS361" s="58" t="str">
        <f t="shared" si="120"/>
        <v/>
      </c>
      <c r="BT361" s="58" t="str">
        <f t="shared" si="120"/>
        <v/>
      </c>
      <c r="BU361" s="58" t="str">
        <f t="shared" si="120"/>
        <v/>
      </c>
      <c r="BV361" s="59" t="str">
        <f t="shared" si="120"/>
        <v/>
      </c>
      <c r="BX361" s="7" t="str">
        <f ca="1">IFERROR(INDEX('Currency Market'!$BX$10:$BX$178, MATCH($BJ361, 'Currency Market'!$BB$10:$BB$178, 0)), "")</f>
        <v/>
      </c>
      <c r="BZ361" s="65" t="str">
        <f t="shared" si="118"/>
        <v/>
      </c>
    </row>
    <row r="362" spans="1:78" x14ac:dyDescent="0.55000000000000004">
      <c r="A362" s="11"/>
      <c r="B362" s="175" t="str">
        <f t="shared" si="106"/>
        <v/>
      </c>
      <c r="C362" s="176"/>
      <c r="D362" s="176"/>
      <c r="E362" s="176"/>
      <c r="F362" s="269"/>
      <c r="G362" s="270"/>
      <c r="H362" s="271"/>
      <c r="I362" s="271"/>
      <c r="J362" s="271"/>
      <c r="K362" s="271"/>
      <c r="L362" s="271"/>
      <c r="M362" s="271"/>
      <c r="N362" s="270"/>
      <c r="O362" s="270"/>
      <c r="P362" s="272" t="str">
        <f t="shared" si="113"/>
        <v/>
      </c>
      <c r="Q362" s="267"/>
      <c r="R362" s="267"/>
      <c r="S362" s="267"/>
      <c r="T362" s="267"/>
      <c r="U362" s="267"/>
      <c r="V362" s="267" t="str">
        <f t="shared" si="107"/>
        <v/>
      </c>
      <c r="W362" s="267"/>
      <c r="X362" s="267"/>
      <c r="Y362" s="267"/>
      <c r="Z362" s="267"/>
      <c r="AA362" s="267" t="str">
        <f t="shared" si="114"/>
        <v/>
      </c>
      <c r="AB362" s="267"/>
      <c r="AC362" s="267"/>
      <c r="AD362" s="267"/>
      <c r="AE362" s="267"/>
      <c r="AF362" s="267"/>
      <c r="AG362" s="269"/>
      <c r="AH362" s="270"/>
      <c r="AI362" s="270"/>
      <c r="AJ362" s="270"/>
      <c r="AK362" s="270"/>
      <c r="AL362" s="273"/>
      <c r="AM362" s="11"/>
      <c r="AN362" s="175" t="str">
        <f t="shared" si="115"/>
        <v/>
      </c>
      <c r="AO362" s="176"/>
      <c r="AP362" s="267" t="str">
        <f t="shared" si="108"/>
        <v/>
      </c>
      <c r="AQ362" s="267"/>
      <c r="AR362" s="267"/>
      <c r="AS362" s="267"/>
      <c r="AT362" s="267"/>
      <c r="AU362" s="267"/>
      <c r="AV362" s="265" t="str">
        <f t="shared" si="116"/>
        <v/>
      </c>
      <c r="AW362" s="266"/>
      <c r="AX362" s="267" t="str">
        <f t="shared" si="109"/>
        <v/>
      </c>
      <c r="AY362" s="267"/>
      <c r="AZ362" s="267"/>
      <c r="BA362" s="267"/>
      <c r="BB362" s="267"/>
      <c r="BC362" s="268"/>
      <c r="BD362" s="11"/>
      <c r="BF362" s="7" t="str">
        <f t="shared" si="110"/>
        <v/>
      </c>
      <c r="BJ362" s="45" t="str">
        <f t="shared" ca="1" si="111"/>
        <v>20/09/2021 08:00</v>
      </c>
      <c r="BK362" s="44" t="str">
        <f>IF($F362="", "", IFERROR(INDEX('Currency Market'!$BE$10:$BL$178, MATCH($BJ362, 'Currency Market'!$BB$10:$BB$178, 0), MATCH($F362, 'Currency Market'!$BE$9:$BL$9, 0)), ""))</f>
        <v/>
      </c>
      <c r="BL362" s="43" t="str">
        <f>IF($F362="", "", IFERROR(INDEX('Currency Market'!$BE$10:$BL$178, MATCH($BJ362, 'Currency Market'!$BB$10:$BB$178, 0), MATCH($N362, 'Currency Market'!$BE$9:$BL$9, 0)), ""))</f>
        <v/>
      </c>
      <c r="BN362" s="68" t="str">
        <f t="shared" si="117"/>
        <v/>
      </c>
      <c r="BO362" s="57" t="str">
        <f t="shared" si="120"/>
        <v/>
      </c>
      <c r="BP362" s="58" t="str">
        <f t="shared" si="120"/>
        <v/>
      </c>
      <c r="BQ362" s="58" t="str">
        <f t="shared" si="120"/>
        <v/>
      </c>
      <c r="BR362" s="58" t="str">
        <f t="shared" si="120"/>
        <v/>
      </c>
      <c r="BS362" s="58" t="str">
        <f t="shared" si="120"/>
        <v/>
      </c>
      <c r="BT362" s="58" t="str">
        <f t="shared" si="120"/>
        <v/>
      </c>
      <c r="BU362" s="58" t="str">
        <f t="shared" si="120"/>
        <v/>
      </c>
      <c r="BV362" s="59" t="str">
        <f t="shared" si="120"/>
        <v/>
      </c>
      <c r="BX362" s="7" t="str">
        <f ca="1">IFERROR(INDEX('Currency Market'!$BX$10:$BX$178, MATCH($BJ362, 'Currency Market'!$BB$10:$BB$178, 0)), "")</f>
        <v/>
      </c>
      <c r="BZ362" s="65" t="str">
        <f t="shared" si="118"/>
        <v/>
      </c>
    </row>
    <row r="363" spans="1:78" x14ac:dyDescent="0.55000000000000004">
      <c r="A363" s="11"/>
      <c r="B363" s="175" t="str">
        <f t="shared" si="106"/>
        <v/>
      </c>
      <c r="C363" s="176"/>
      <c r="D363" s="176"/>
      <c r="E363" s="176"/>
      <c r="F363" s="269"/>
      <c r="G363" s="270"/>
      <c r="H363" s="271"/>
      <c r="I363" s="271"/>
      <c r="J363" s="271"/>
      <c r="K363" s="271"/>
      <c r="L363" s="271"/>
      <c r="M363" s="271"/>
      <c r="N363" s="270"/>
      <c r="O363" s="270"/>
      <c r="P363" s="272" t="str">
        <f t="shared" si="113"/>
        <v/>
      </c>
      <c r="Q363" s="267"/>
      <c r="R363" s="267"/>
      <c r="S363" s="267"/>
      <c r="T363" s="267"/>
      <c r="U363" s="267"/>
      <c r="V363" s="267" t="str">
        <f t="shared" si="107"/>
        <v/>
      </c>
      <c r="W363" s="267"/>
      <c r="X363" s="267"/>
      <c r="Y363" s="267"/>
      <c r="Z363" s="267"/>
      <c r="AA363" s="267" t="str">
        <f t="shared" si="114"/>
        <v/>
      </c>
      <c r="AB363" s="267"/>
      <c r="AC363" s="267"/>
      <c r="AD363" s="267"/>
      <c r="AE363" s="267"/>
      <c r="AF363" s="267"/>
      <c r="AG363" s="269"/>
      <c r="AH363" s="270"/>
      <c r="AI363" s="270"/>
      <c r="AJ363" s="270"/>
      <c r="AK363" s="270"/>
      <c r="AL363" s="273"/>
      <c r="AM363" s="11"/>
      <c r="AN363" s="175" t="str">
        <f t="shared" si="115"/>
        <v/>
      </c>
      <c r="AO363" s="176"/>
      <c r="AP363" s="267" t="str">
        <f t="shared" si="108"/>
        <v/>
      </c>
      <c r="AQ363" s="267"/>
      <c r="AR363" s="267"/>
      <c r="AS363" s="267"/>
      <c r="AT363" s="267"/>
      <c r="AU363" s="267"/>
      <c r="AV363" s="265" t="str">
        <f t="shared" si="116"/>
        <v/>
      </c>
      <c r="AW363" s="266"/>
      <c r="AX363" s="267" t="str">
        <f t="shared" si="109"/>
        <v/>
      </c>
      <c r="AY363" s="267"/>
      <c r="AZ363" s="267"/>
      <c r="BA363" s="267"/>
      <c r="BB363" s="267"/>
      <c r="BC363" s="268"/>
      <c r="BD363" s="11"/>
      <c r="BF363" s="7" t="str">
        <f t="shared" si="110"/>
        <v/>
      </c>
      <c r="BJ363" s="45" t="str">
        <f t="shared" ca="1" si="111"/>
        <v>20/09/2021 08:00</v>
      </c>
      <c r="BK363" s="44" t="str">
        <f>IF($F363="", "", IFERROR(INDEX('Currency Market'!$BE$10:$BL$178, MATCH($BJ363, 'Currency Market'!$BB$10:$BB$178, 0), MATCH($F363, 'Currency Market'!$BE$9:$BL$9, 0)), ""))</f>
        <v/>
      </c>
      <c r="BL363" s="43" t="str">
        <f>IF($F363="", "", IFERROR(INDEX('Currency Market'!$BE$10:$BL$178, MATCH($BJ363, 'Currency Market'!$BB$10:$BB$178, 0), MATCH($N363, 'Currency Market'!$BE$9:$BL$9, 0)), ""))</f>
        <v/>
      </c>
      <c r="BN363" s="68" t="str">
        <f t="shared" si="117"/>
        <v/>
      </c>
      <c r="BO363" s="57" t="str">
        <f t="shared" ref="BO363:BV372" si="121">IF($B363=$BF$4, IF($F363=BO$2, $H363*-1, IF($N363=BO$2, $AA363, "")), "")</f>
        <v/>
      </c>
      <c r="BP363" s="58" t="str">
        <f t="shared" si="121"/>
        <v/>
      </c>
      <c r="BQ363" s="58" t="str">
        <f t="shared" si="121"/>
        <v/>
      </c>
      <c r="BR363" s="58" t="str">
        <f t="shared" si="121"/>
        <v/>
      </c>
      <c r="BS363" s="58" t="str">
        <f t="shared" si="121"/>
        <v/>
      </c>
      <c r="BT363" s="58" t="str">
        <f t="shared" si="121"/>
        <v/>
      </c>
      <c r="BU363" s="58" t="str">
        <f t="shared" si="121"/>
        <v/>
      </c>
      <c r="BV363" s="59" t="str">
        <f t="shared" si="121"/>
        <v/>
      </c>
      <c r="BX363" s="7" t="str">
        <f ca="1">IFERROR(INDEX('Currency Market'!$BX$10:$BX$178, MATCH($BJ363, 'Currency Market'!$BB$10:$BB$178, 0)), "")</f>
        <v/>
      </c>
      <c r="BZ363" s="65" t="str">
        <f t="shared" si="118"/>
        <v/>
      </c>
    </row>
    <row r="364" spans="1:78" x14ac:dyDescent="0.55000000000000004">
      <c r="A364" s="11"/>
      <c r="B364" s="175" t="str">
        <f t="shared" si="106"/>
        <v/>
      </c>
      <c r="C364" s="176"/>
      <c r="D364" s="176"/>
      <c r="E364" s="176"/>
      <c r="F364" s="269"/>
      <c r="G364" s="270"/>
      <c r="H364" s="271"/>
      <c r="I364" s="271"/>
      <c r="J364" s="271"/>
      <c r="K364" s="271"/>
      <c r="L364" s="271"/>
      <c r="M364" s="271"/>
      <c r="N364" s="270"/>
      <c r="O364" s="270"/>
      <c r="P364" s="272" t="str">
        <f t="shared" si="113"/>
        <v/>
      </c>
      <c r="Q364" s="267"/>
      <c r="R364" s="267"/>
      <c r="S364" s="267"/>
      <c r="T364" s="267"/>
      <c r="U364" s="267"/>
      <c r="V364" s="267" t="str">
        <f t="shared" si="107"/>
        <v/>
      </c>
      <c r="W364" s="267"/>
      <c r="X364" s="267"/>
      <c r="Y364" s="267"/>
      <c r="Z364" s="267"/>
      <c r="AA364" s="267" t="str">
        <f t="shared" si="114"/>
        <v/>
      </c>
      <c r="AB364" s="267"/>
      <c r="AC364" s="267"/>
      <c r="AD364" s="267"/>
      <c r="AE364" s="267"/>
      <c r="AF364" s="267"/>
      <c r="AG364" s="269"/>
      <c r="AH364" s="270"/>
      <c r="AI364" s="270"/>
      <c r="AJ364" s="270"/>
      <c r="AK364" s="270"/>
      <c r="AL364" s="273"/>
      <c r="AM364" s="11"/>
      <c r="AN364" s="175" t="str">
        <f t="shared" si="115"/>
        <v/>
      </c>
      <c r="AO364" s="176"/>
      <c r="AP364" s="267" t="str">
        <f t="shared" si="108"/>
        <v/>
      </c>
      <c r="AQ364" s="267"/>
      <c r="AR364" s="267"/>
      <c r="AS364" s="267"/>
      <c r="AT364" s="267"/>
      <c r="AU364" s="267"/>
      <c r="AV364" s="265" t="str">
        <f t="shared" si="116"/>
        <v/>
      </c>
      <c r="AW364" s="266"/>
      <c r="AX364" s="267" t="str">
        <f t="shared" si="109"/>
        <v/>
      </c>
      <c r="AY364" s="267"/>
      <c r="AZ364" s="267"/>
      <c r="BA364" s="267"/>
      <c r="BB364" s="267"/>
      <c r="BC364" s="268"/>
      <c r="BD364" s="11"/>
      <c r="BF364" s="7" t="str">
        <f t="shared" si="110"/>
        <v/>
      </c>
      <c r="BJ364" s="45" t="str">
        <f t="shared" ca="1" si="111"/>
        <v>20/09/2021 08:00</v>
      </c>
      <c r="BK364" s="44" t="str">
        <f>IF($F364="", "", IFERROR(INDEX('Currency Market'!$BE$10:$BL$178, MATCH($BJ364, 'Currency Market'!$BB$10:$BB$178, 0), MATCH($F364, 'Currency Market'!$BE$9:$BL$9, 0)), ""))</f>
        <v/>
      </c>
      <c r="BL364" s="43" t="str">
        <f>IF($F364="", "", IFERROR(INDEX('Currency Market'!$BE$10:$BL$178, MATCH($BJ364, 'Currency Market'!$BB$10:$BB$178, 0), MATCH($N364, 'Currency Market'!$BE$9:$BL$9, 0)), ""))</f>
        <v/>
      </c>
      <c r="BN364" s="68" t="str">
        <f t="shared" si="117"/>
        <v/>
      </c>
      <c r="BO364" s="57" t="str">
        <f t="shared" si="121"/>
        <v/>
      </c>
      <c r="BP364" s="58" t="str">
        <f t="shared" si="121"/>
        <v/>
      </c>
      <c r="BQ364" s="58" t="str">
        <f t="shared" si="121"/>
        <v/>
      </c>
      <c r="BR364" s="58" t="str">
        <f t="shared" si="121"/>
        <v/>
      </c>
      <c r="BS364" s="58" t="str">
        <f t="shared" si="121"/>
        <v/>
      </c>
      <c r="BT364" s="58" t="str">
        <f t="shared" si="121"/>
        <v/>
      </c>
      <c r="BU364" s="58" t="str">
        <f t="shared" si="121"/>
        <v/>
      </c>
      <c r="BV364" s="59" t="str">
        <f t="shared" si="121"/>
        <v/>
      </c>
      <c r="BX364" s="7" t="str">
        <f ca="1">IFERROR(INDEX('Currency Market'!$BX$10:$BX$178, MATCH($BJ364, 'Currency Market'!$BB$10:$BB$178, 0)), "")</f>
        <v/>
      </c>
      <c r="BZ364" s="65" t="str">
        <f t="shared" si="118"/>
        <v/>
      </c>
    </row>
    <row r="365" spans="1:78" x14ac:dyDescent="0.55000000000000004">
      <c r="A365" s="11"/>
      <c r="B365" s="175" t="str">
        <f t="shared" si="106"/>
        <v/>
      </c>
      <c r="C365" s="176"/>
      <c r="D365" s="176"/>
      <c r="E365" s="176"/>
      <c r="F365" s="269"/>
      <c r="G365" s="270"/>
      <c r="H365" s="271"/>
      <c r="I365" s="271"/>
      <c r="J365" s="271"/>
      <c r="K365" s="271"/>
      <c r="L365" s="271"/>
      <c r="M365" s="271"/>
      <c r="N365" s="270"/>
      <c r="O365" s="270"/>
      <c r="P365" s="272" t="str">
        <f t="shared" si="113"/>
        <v/>
      </c>
      <c r="Q365" s="267"/>
      <c r="R365" s="267"/>
      <c r="S365" s="267"/>
      <c r="T365" s="267"/>
      <c r="U365" s="267"/>
      <c r="V365" s="267" t="str">
        <f t="shared" si="107"/>
        <v/>
      </c>
      <c r="W365" s="267"/>
      <c r="X365" s="267"/>
      <c r="Y365" s="267"/>
      <c r="Z365" s="267"/>
      <c r="AA365" s="267" t="str">
        <f t="shared" si="114"/>
        <v/>
      </c>
      <c r="AB365" s="267"/>
      <c r="AC365" s="267"/>
      <c r="AD365" s="267"/>
      <c r="AE365" s="267"/>
      <c r="AF365" s="267"/>
      <c r="AG365" s="269"/>
      <c r="AH365" s="270"/>
      <c r="AI365" s="270"/>
      <c r="AJ365" s="270"/>
      <c r="AK365" s="270"/>
      <c r="AL365" s="273"/>
      <c r="AM365" s="11"/>
      <c r="AN365" s="175" t="str">
        <f t="shared" si="115"/>
        <v/>
      </c>
      <c r="AO365" s="176"/>
      <c r="AP365" s="267" t="str">
        <f t="shared" si="108"/>
        <v/>
      </c>
      <c r="AQ365" s="267"/>
      <c r="AR365" s="267"/>
      <c r="AS365" s="267"/>
      <c r="AT365" s="267"/>
      <c r="AU365" s="267"/>
      <c r="AV365" s="265" t="str">
        <f t="shared" si="116"/>
        <v/>
      </c>
      <c r="AW365" s="266"/>
      <c r="AX365" s="267" t="str">
        <f t="shared" si="109"/>
        <v/>
      </c>
      <c r="AY365" s="267"/>
      <c r="AZ365" s="267"/>
      <c r="BA365" s="267"/>
      <c r="BB365" s="267"/>
      <c r="BC365" s="268"/>
      <c r="BD365" s="11"/>
      <c r="BF365" s="7" t="str">
        <f t="shared" si="110"/>
        <v/>
      </c>
      <c r="BJ365" s="45" t="str">
        <f t="shared" ca="1" si="111"/>
        <v>20/09/2021 08:00</v>
      </c>
      <c r="BK365" s="44" t="str">
        <f>IF($F365="", "", IFERROR(INDEX('Currency Market'!$BE$10:$BL$178, MATCH($BJ365, 'Currency Market'!$BB$10:$BB$178, 0), MATCH($F365, 'Currency Market'!$BE$9:$BL$9, 0)), ""))</f>
        <v/>
      </c>
      <c r="BL365" s="43" t="str">
        <f>IF($F365="", "", IFERROR(INDEX('Currency Market'!$BE$10:$BL$178, MATCH($BJ365, 'Currency Market'!$BB$10:$BB$178, 0), MATCH($N365, 'Currency Market'!$BE$9:$BL$9, 0)), ""))</f>
        <v/>
      </c>
      <c r="BN365" s="68" t="str">
        <f t="shared" si="117"/>
        <v/>
      </c>
      <c r="BO365" s="57" t="str">
        <f t="shared" si="121"/>
        <v/>
      </c>
      <c r="BP365" s="58" t="str">
        <f t="shared" si="121"/>
        <v/>
      </c>
      <c r="BQ365" s="58" t="str">
        <f t="shared" si="121"/>
        <v/>
      </c>
      <c r="BR365" s="58" t="str">
        <f t="shared" si="121"/>
        <v/>
      </c>
      <c r="BS365" s="58" t="str">
        <f t="shared" si="121"/>
        <v/>
      </c>
      <c r="BT365" s="58" t="str">
        <f t="shared" si="121"/>
        <v/>
      </c>
      <c r="BU365" s="58" t="str">
        <f t="shared" si="121"/>
        <v/>
      </c>
      <c r="BV365" s="59" t="str">
        <f t="shared" si="121"/>
        <v/>
      </c>
      <c r="BX365" s="7" t="str">
        <f ca="1">IFERROR(INDEX('Currency Market'!$BX$10:$BX$178, MATCH($BJ365, 'Currency Market'!$BB$10:$BB$178, 0)), "")</f>
        <v/>
      </c>
      <c r="BZ365" s="65" t="str">
        <f t="shared" si="118"/>
        <v/>
      </c>
    </row>
    <row r="366" spans="1:78" x14ac:dyDescent="0.55000000000000004">
      <c r="A366" s="11"/>
      <c r="B366" s="175" t="str">
        <f t="shared" si="106"/>
        <v/>
      </c>
      <c r="C366" s="176"/>
      <c r="D366" s="176"/>
      <c r="E366" s="176"/>
      <c r="F366" s="269"/>
      <c r="G366" s="270"/>
      <c r="H366" s="271"/>
      <c r="I366" s="271"/>
      <c r="J366" s="271"/>
      <c r="K366" s="271"/>
      <c r="L366" s="271"/>
      <c r="M366" s="271"/>
      <c r="N366" s="270"/>
      <c r="O366" s="270"/>
      <c r="P366" s="272" t="str">
        <f t="shared" si="113"/>
        <v/>
      </c>
      <c r="Q366" s="267"/>
      <c r="R366" s="267"/>
      <c r="S366" s="267"/>
      <c r="T366" s="267"/>
      <c r="U366" s="267"/>
      <c r="V366" s="267" t="str">
        <f t="shared" si="107"/>
        <v/>
      </c>
      <c r="W366" s="267"/>
      <c r="X366" s="267"/>
      <c r="Y366" s="267"/>
      <c r="Z366" s="267"/>
      <c r="AA366" s="267" t="str">
        <f t="shared" si="114"/>
        <v/>
      </c>
      <c r="AB366" s="267"/>
      <c r="AC366" s="267"/>
      <c r="AD366" s="267"/>
      <c r="AE366" s="267"/>
      <c r="AF366" s="267"/>
      <c r="AG366" s="269"/>
      <c r="AH366" s="270"/>
      <c r="AI366" s="270"/>
      <c r="AJ366" s="270"/>
      <c r="AK366" s="270"/>
      <c r="AL366" s="273"/>
      <c r="AM366" s="11"/>
      <c r="AN366" s="175" t="str">
        <f t="shared" si="115"/>
        <v/>
      </c>
      <c r="AO366" s="176"/>
      <c r="AP366" s="267" t="str">
        <f t="shared" si="108"/>
        <v/>
      </c>
      <c r="AQ366" s="267"/>
      <c r="AR366" s="267"/>
      <c r="AS366" s="267"/>
      <c r="AT366" s="267"/>
      <c r="AU366" s="267"/>
      <c r="AV366" s="265" t="str">
        <f t="shared" si="116"/>
        <v/>
      </c>
      <c r="AW366" s="266"/>
      <c r="AX366" s="267" t="str">
        <f t="shared" si="109"/>
        <v/>
      </c>
      <c r="AY366" s="267"/>
      <c r="AZ366" s="267"/>
      <c r="BA366" s="267"/>
      <c r="BB366" s="267"/>
      <c r="BC366" s="268"/>
      <c r="BD366" s="11"/>
      <c r="BF366" s="7" t="str">
        <f t="shared" si="110"/>
        <v/>
      </c>
      <c r="BJ366" s="45" t="str">
        <f t="shared" ca="1" si="111"/>
        <v>20/09/2021 08:00</v>
      </c>
      <c r="BK366" s="44" t="str">
        <f>IF($F366="", "", IFERROR(INDEX('Currency Market'!$BE$10:$BL$178, MATCH($BJ366, 'Currency Market'!$BB$10:$BB$178, 0), MATCH($F366, 'Currency Market'!$BE$9:$BL$9, 0)), ""))</f>
        <v/>
      </c>
      <c r="BL366" s="43" t="str">
        <f>IF($F366="", "", IFERROR(INDEX('Currency Market'!$BE$10:$BL$178, MATCH($BJ366, 'Currency Market'!$BB$10:$BB$178, 0), MATCH($N366, 'Currency Market'!$BE$9:$BL$9, 0)), ""))</f>
        <v/>
      </c>
      <c r="BN366" s="68" t="str">
        <f t="shared" si="117"/>
        <v/>
      </c>
      <c r="BO366" s="57" t="str">
        <f t="shared" si="121"/>
        <v/>
      </c>
      <c r="BP366" s="58" t="str">
        <f t="shared" si="121"/>
        <v/>
      </c>
      <c r="BQ366" s="58" t="str">
        <f t="shared" si="121"/>
        <v/>
      </c>
      <c r="BR366" s="58" t="str">
        <f t="shared" si="121"/>
        <v/>
      </c>
      <c r="BS366" s="58" t="str">
        <f t="shared" si="121"/>
        <v/>
      </c>
      <c r="BT366" s="58" t="str">
        <f t="shared" si="121"/>
        <v/>
      </c>
      <c r="BU366" s="58" t="str">
        <f t="shared" si="121"/>
        <v/>
      </c>
      <c r="BV366" s="59" t="str">
        <f t="shared" si="121"/>
        <v/>
      </c>
      <c r="BX366" s="7" t="str">
        <f ca="1">IFERROR(INDEX('Currency Market'!$BX$10:$BX$178, MATCH($BJ366, 'Currency Market'!$BB$10:$BB$178, 0)), "")</f>
        <v/>
      </c>
      <c r="BZ366" s="65" t="str">
        <f t="shared" si="118"/>
        <v/>
      </c>
    </row>
    <row r="367" spans="1:78" x14ac:dyDescent="0.55000000000000004">
      <c r="A367" s="11"/>
      <c r="B367" s="175" t="str">
        <f t="shared" si="106"/>
        <v/>
      </c>
      <c r="C367" s="176"/>
      <c r="D367" s="176"/>
      <c r="E367" s="176"/>
      <c r="F367" s="269"/>
      <c r="G367" s="270"/>
      <c r="H367" s="271"/>
      <c r="I367" s="271"/>
      <c r="J367" s="271"/>
      <c r="K367" s="271"/>
      <c r="L367" s="271"/>
      <c r="M367" s="271"/>
      <c r="N367" s="270"/>
      <c r="O367" s="270"/>
      <c r="P367" s="272" t="str">
        <f t="shared" si="113"/>
        <v/>
      </c>
      <c r="Q367" s="267"/>
      <c r="R367" s="267"/>
      <c r="S367" s="267"/>
      <c r="T367" s="267"/>
      <c r="U367" s="267"/>
      <c r="V367" s="267" t="str">
        <f t="shared" si="107"/>
        <v/>
      </c>
      <c r="W367" s="267"/>
      <c r="X367" s="267"/>
      <c r="Y367" s="267"/>
      <c r="Z367" s="267"/>
      <c r="AA367" s="267" t="str">
        <f t="shared" si="114"/>
        <v/>
      </c>
      <c r="AB367" s="267"/>
      <c r="AC367" s="267"/>
      <c r="AD367" s="267"/>
      <c r="AE367" s="267"/>
      <c r="AF367" s="267"/>
      <c r="AG367" s="269"/>
      <c r="AH367" s="270"/>
      <c r="AI367" s="270"/>
      <c r="AJ367" s="270"/>
      <c r="AK367" s="270"/>
      <c r="AL367" s="273"/>
      <c r="AM367" s="11"/>
      <c r="AN367" s="175" t="str">
        <f t="shared" si="115"/>
        <v/>
      </c>
      <c r="AO367" s="176"/>
      <c r="AP367" s="267" t="str">
        <f t="shared" si="108"/>
        <v/>
      </c>
      <c r="AQ367" s="267"/>
      <c r="AR367" s="267"/>
      <c r="AS367" s="267"/>
      <c r="AT367" s="267"/>
      <c r="AU367" s="267"/>
      <c r="AV367" s="265" t="str">
        <f t="shared" si="116"/>
        <v/>
      </c>
      <c r="AW367" s="266"/>
      <c r="AX367" s="267" t="str">
        <f t="shared" si="109"/>
        <v/>
      </c>
      <c r="AY367" s="267"/>
      <c r="AZ367" s="267"/>
      <c r="BA367" s="267"/>
      <c r="BB367" s="267"/>
      <c r="BC367" s="268"/>
      <c r="BD367" s="11"/>
      <c r="BF367" s="7" t="str">
        <f t="shared" si="110"/>
        <v/>
      </c>
      <c r="BJ367" s="45" t="str">
        <f t="shared" ca="1" si="111"/>
        <v>20/09/2021 08:00</v>
      </c>
      <c r="BK367" s="44" t="str">
        <f>IF($F367="", "", IFERROR(INDEX('Currency Market'!$BE$10:$BL$178, MATCH($BJ367, 'Currency Market'!$BB$10:$BB$178, 0), MATCH($F367, 'Currency Market'!$BE$9:$BL$9, 0)), ""))</f>
        <v/>
      </c>
      <c r="BL367" s="43" t="str">
        <f>IF($F367="", "", IFERROR(INDEX('Currency Market'!$BE$10:$BL$178, MATCH($BJ367, 'Currency Market'!$BB$10:$BB$178, 0), MATCH($N367, 'Currency Market'!$BE$9:$BL$9, 0)), ""))</f>
        <v/>
      </c>
      <c r="BN367" s="68" t="str">
        <f t="shared" si="117"/>
        <v/>
      </c>
      <c r="BO367" s="57" t="str">
        <f t="shared" si="121"/>
        <v/>
      </c>
      <c r="BP367" s="58" t="str">
        <f t="shared" si="121"/>
        <v/>
      </c>
      <c r="BQ367" s="58" t="str">
        <f t="shared" si="121"/>
        <v/>
      </c>
      <c r="BR367" s="58" t="str">
        <f t="shared" si="121"/>
        <v/>
      </c>
      <c r="BS367" s="58" t="str">
        <f t="shared" si="121"/>
        <v/>
      </c>
      <c r="BT367" s="58" t="str">
        <f t="shared" si="121"/>
        <v/>
      </c>
      <c r="BU367" s="58" t="str">
        <f t="shared" si="121"/>
        <v/>
      </c>
      <c r="BV367" s="59" t="str">
        <f t="shared" si="121"/>
        <v/>
      </c>
      <c r="BX367" s="7" t="str">
        <f ca="1">IFERROR(INDEX('Currency Market'!$BX$10:$BX$178, MATCH($BJ367, 'Currency Market'!$BB$10:$BB$178, 0)), "")</f>
        <v/>
      </c>
      <c r="BZ367" s="65" t="str">
        <f t="shared" si="118"/>
        <v/>
      </c>
    </row>
    <row r="368" spans="1:78" x14ac:dyDescent="0.55000000000000004">
      <c r="A368" s="11"/>
      <c r="B368" s="175" t="str">
        <f t="shared" si="106"/>
        <v/>
      </c>
      <c r="C368" s="176"/>
      <c r="D368" s="176"/>
      <c r="E368" s="176"/>
      <c r="F368" s="269"/>
      <c r="G368" s="270"/>
      <c r="H368" s="271"/>
      <c r="I368" s="271"/>
      <c r="J368" s="271"/>
      <c r="K368" s="271"/>
      <c r="L368" s="271"/>
      <c r="M368" s="271"/>
      <c r="N368" s="270"/>
      <c r="O368" s="270"/>
      <c r="P368" s="272" t="str">
        <f t="shared" si="113"/>
        <v/>
      </c>
      <c r="Q368" s="267"/>
      <c r="R368" s="267"/>
      <c r="S368" s="267"/>
      <c r="T368" s="267"/>
      <c r="U368" s="267"/>
      <c r="V368" s="267" t="str">
        <f t="shared" si="107"/>
        <v/>
      </c>
      <c r="W368" s="267"/>
      <c r="X368" s="267"/>
      <c r="Y368" s="267"/>
      <c r="Z368" s="267"/>
      <c r="AA368" s="267" t="str">
        <f t="shared" si="114"/>
        <v/>
      </c>
      <c r="AB368" s="267"/>
      <c r="AC368" s="267"/>
      <c r="AD368" s="267"/>
      <c r="AE368" s="267"/>
      <c r="AF368" s="267"/>
      <c r="AG368" s="269"/>
      <c r="AH368" s="270"/>
      <c r="AI368" s="270"/>
      <c r="AJ368" s="270"/>
      <c r="AK368" s="270"/>
      <c r="AL368" s="273"/>
      <c r="AM368" s="11"/>
      <c r="AN368" s="175" t="str">
        <f t="shared" si="115"/>
        <v/>
      </c>
      <c r="AO368" s="176"/>
      <c r="AP368" s="267" t="str">
        <f t="shared" si="108"/>
        <v/>
      </c>
      <c r="AQ368" s="267"/>
      <c r="AR368" s="267"/>
      <c r="AS368" s="267"/>
      <c r="AT368" s="267"/>
      <c r="AU368" s="267"/>
      <c r="AV368" s="265" t="str">
        <f t="shared" si="116"/>
        <v/>
      </c>
      <c r="AW368" s="266"/>
      <c r="AX368" s="267" t="str">
        <f t="shared" si="109"/>
        <v/>
      </c>
      <c r="AY368" s="267"/>
      <c r="AZ368" s="267"/>
      <c r="BA368" s="267"/>
      <c r="BB368" s="267"/>
      <c r="BC368" s="268"/>
      <c r="BD368" s="11"/>
      <c r="BF368" s="7" t="str">
        <f t="shared" si="110"/>
        <v/>
      </c>
      <c r="BJ368" s="45" t="str">
        <f t="shared" ca="1" si="111"/>
        <v>20/09/2021 08:00</v>
      </c>
      <c r="BK368" s="44" t="str">
        <f>IF($F368="", "", IFERROR(INDEX('Currency Market'!$BE$10:$BL$178, MATCH($BJ368, 'Currency Market'!$BB$10:$BB$178, 0), MATCH($F368, 'Currency Market'!$BE$9:$BL$9, 0)), ""))</f>
        <v/>
      </c>
      <c r="BL368" s="43" t="str">
        <f>IF($F368="", "", IFERROR(INDEX('Currency Market'!$BE$10:$BL$178, MATCH($BJ368, 'Currency Market'!$BB$10:$BB$178, 0), MATCH($N368, 'Currency Market'!$BE$9:$BL$9, 0)), ""))</f>
        <v/>
      </c>
      <c r="BN368" s="68" t="str">
        <f t="shared" si="117"/>
        <v/>
      </c>
      <c r="BO368" s="57" t="str">
        <f t="shared" si="121"/>
        <v/>
      </c>
      <c r="BP368" s="58" t="str">
        <f t="shared" si="121"/>
        <v/>
      </c>
      <c r="BQ368" s="58" t="str">
        <f t="shared" si="121"/>
        <v/>
      </c>
      <c r="BR368" s="58" t="str">
        <f t="shared" si="121"/>
        <v/>
      </c>
      <c r="BS368" s="58" t="str">
        <f t="shared" si="121"/>
        <v/>
      </c>
      <c r="BT368" s="58" t="str">
        <f t="shared" si="121"/>
        <v/>
      </c>
      <c r="BU368" s="58" t="str">
        <f t="shared" si="121"/>
        <v/>
      </c>
      <c r="BV368" s="59" t="str">
        <f t="shared" si="121"/>
        <v/>
      </c>
      <c r="BX368" s="7" t="str">
        <f ca="1">IFERROR(INDEX('Currency Market'!$BX$10:$BX$178, MATCH($BJ368, 'Currency Market'!$BB$10:$BB$178, 0)), "")</f>
        <v/>
      </c>
      <c r="BZ368" s="65" t="str">
        <f t="shared" si="118"/>
        <v/>
      </c>
    </row>
    <row r="369" spans="1:78" x14ac:dyDescent="0.55000000000000004">
      <c r="A369" s="11"/>
      <c r="B369" s="175" t="str">
        <f t="shared" si="106"/>
        <v/>
      </c>
      <c r="C369" s="176"/>
      <c r="D369" s="176"/>
      <c r="E369" s="176"/>
      <c r="F369" s="269"/>
      <c r="G369" s="270"/>
      <c r="H369" s="271"/>
      <c r="I369" s="271"/>
      <c r="J369" s="271"/>
      <c r="K369" s="271"/>
      <c r="L369" s="271"/>
      <c r="M369" s="271"/>
      <c r="N369" s="270"/>
      <c r="O369" s="270"/>
      <c r="P369" s="272" t="str">
        <f t="shared" si="113"/>
        <v/>
      </c>
      <c r="Q369" s="267"/>
      <c r="R369" s="267"/>
      <c r="S369" s="267"/>
      <c r="T369" s="267"/>
      <c r="U369" s="267"/>
      <c r="V369" s="267" t="str">
        <f t="shared" si="107"/>
        <v/>
      </c>
      <c r="W369" s="267"/>
      <c r="X369" s="267"/>
      <c r="Y369" s="267"/>
      <c r="Z369" s="267"/>
      <c r="AA369" s="267" t="str">
        <f t="shared" si="114"/>
        <v/>
      </c>
      <c r="AB369" s="267"/>
      <c r="AC369" s="267"/>
      <c r="AD369" s="267"/>
      <c r="AE369" s="267"/>
      <c r="AF369" s="267"/>
      <c r="AG369" s="269"/>
      <c r="AH369" s="270"/>
      <c r="AI369" s="270"/>
      <c r="AJ369" s="270"/>
      <c r="AK369" s="270"/>
      <c r="AL369" s="273"/>
      <c r="AM369" s="11"/>
      <c r="AN369" s="175" t="str">
        <f t="shared" si="115"/>
        <v/>
      </c>
      <c r="AO369" s="176"/>
      <c r="AP369" s="267" t="str">
        <f t="shared" si="108"/>
        <v/>
      </c>
      <c r="AQ369" s="267"/>
      <c r="AR369" s="267"/>
      <c r="AS369" s="267"/>
      <c r="AT369" s="267"/>
      <c r="AU369" s="267"/>
      <c r="AV369" s="265" t="str">
        <f t="shared" si="116"/>
        <v/>
      </c>
      <c r="AW369" s="266"/>
      <c r="AX369" s="267" t="str">
        <f t="shared" si="109"/>
        <v/>
      </c>
      <c r="AY369" s="267"/>
      <c r="AZ369" s="267"/>
      <c r="BA369" s="267"/>
      <c r="BB369" s="267"/>
      <c r="BC369" s="268"/>
      <c r="BD369" s="11"/>
      <c r="BF369" s="7" t="str">
        <f t="shared" si="110"/>
        <v/>
      </c>
      <c r="BJ369" s="45" t="str">
        <f t="shared" ca="1" si="111"/>
        <v>20/09/2021 08:00</v>
      </c>
      <c r="BK369" s="44" t="str">
        <f>IF($F369="", "", IFERROR(INDEX('Currency Market'!$BE$10:$BL$178, MATCH($BJ369, 'Currency Market'!$BB$10:$BB$178, 0), MATCH($F369, 'Currency Market'!$BE$9:$BL$9, 0)), ""))</f>
        <v/>
      </c>
      <c r="BL369" s="43" t="str">
        <f>IF($F369="", "", IFERROR(INDEX('Currency Market'!$BE$10:$BL$178, MATCH($BJ369, 'Currency Market'!$BB$10:$BB$178, 0), MATCH($N369, 'Currency Market'!$BE$9:$BL$9, 0)), ""))</f>
        <v/>
      </c>
      <c r="BN369" s="68" t="str">
        <f t="shared" si="117"/>
        <v/>
      </c>
      <c r="BO369" s="57" t="str">
        <f t="shared" si="121"/>
        <v/>
      </c>
      <c r="BP369" s="58" t="str">
        <f t="shared" si="121"/>
        <v/>
      </c>
      <c r="BQ369" s="58" t="str">
        <f t="shared" si="121"/>
        <v/>
      </c>
      <c r="BR369" s="58" t="str">
        <f t="shared" si="121"/>
        <v/>
      </c>
      <c r="BS369" s="58" t="str">
        <f t="shared" si="121"/>
        <v/>
      </c>
      <c r="BT369" s="58" t="str">
        <f t="shared" si="121"/>
        <v/>
      </c>
      <c r="BU369" s="58" t="str">
        <f t="shared" si="121"/>
        <v/>
      </c>
      <c r="BV369" s="59" t="str">
        <f t="shared" si="121"/>
        <v/>
      </c>
      <c r="BX369" s="7" t="str">
        <f ca="1">IFERROR(INDEX('Currency Market'!$BX$10:$BX$178, MATCH($BJ369, 'Currency Market'!$BB$10:$BB$178, 0)), "")</f>
        <v/>
      </c>
      <c r="BZ369" s="65" t="str">
        <f t="shared" si="118"/>
        <v/>
      </c>
    </row>
    <row r="370" spans="1:78" x14ac:dyDescent="0.55000000000000004">
      <c r="A370" s="11"/>
      <c r="B370" s="175" t="str">
        <f t="shared" si="106"/>
        <v/>
      </c>
      <c r="C370" s="176"/>
      <c r="D370" s="176"/>
      <c r="E370" s="176"/>
      <c r="F370" s="269"/>
      <c r="G370" s="270"/>
      <c r="H370" s="271"/>
      <c r="I370" s="271"/>
      <c r="J370" s="271"/>
      <c r="K370" s="271"/>
      <c r="L370" s="271"/>
      <c r="M370" s="271"/>
      <c r="N370" s="270"/>
      <c r="O370" s="270"/>
      <c r="P370" s="272" t="str">
        <f t="shared" si="113"/>
        <v/>
      </c>
      <c r="Q370" s="267"/>
      <c r="R370" s="267"/>
      <c r="S370" s="267"/>
      <c r="T370" s="267"/>
      <c r="U370" s="267"/>
      <c r="V370" s="267" t="str">
        <f t="shared" si="107"/>
        <v/>
      </c>
      <c r="W370" s="267"/>
      <c r="X370" s="267"/>
      <c r="Y370" s="267"/>
      <c r="Z370" s="267"/>
      <c r="AA370" s="267" t="str">
        <f t="shared" si="114"/>
        <v/>
      </c>
      <c r="AB370" s="267"/>
      <c r="AC370" s="267"/>
      <c r="AD370" s="267"/>
      <c r="AE370" s="267"/>
      <c r="AF370" s="267"/>
      <c r="AG370" s="269"/>
      <c r="AH370" s="270"/>
      <c r="AI370" s="270"/>
      <c r="AJ370" s="270"/>
      <c r="AK370" s="270"/>
      <c r="AL370" s="273"/>
      <c r="AM370" s="11"/>
      <c r="AN370" s="175" t="str">
        <f t="shared" si="115"/>
        <v/>
      </c>
      <c r="AO370" s="176"/>
      <c r="AP370" s="267" t="str">
        <f t="shared" si="108"/>
        <v/>
      </c>
      <c r="AQ370" s="267"/>
      <c r="AR370" s="267"/>
      <c r="AS370" s="267"/>
      <c r="AT370" s="267"/>
      <c r="AU370" s="267"/>
      <c r="AV370" s="265" t="str">
        <f t="shared" si="116"/>
        <v/>
      </c>
      <c r="AW370" s="266"/>
      <c r="AX370" s="267" t="str">
        <f t="shared" si="109"/>
        <v/>
      </c>
      <c r="AY370" s="267"/>
      <c r="AZ370" s="267"/>
      <c r="BA370" s="267"/>
      <c r="BB370" s="267"/>
      <c r="BC370" s="268"/>
      <c r="BD370" s="11"/>
      <c r="BF370" s="7" t="str">
        <f t="shared" si="110"/>
        <v/>
      </c>
      <c r="BJ370" s="45" t="str">
        <f t="shared" ca="1" si="111"/>
        <v>20/09/2021 08:00</v>
      </c>
      <c r="BK370" s="44" t="str">
        <f>IF($F370="", "", IFERROR(INDEX('Currency Market'!$BE$10:$BL$178, MATCH($BJ370, 'Currency Market'!$BB$10:$BB$178, 0), MATCH($F370, 'Currency Market'!$BE$9:$BL$9, 0)), ""))</f>
        <v/>
      </c>
      <c r="BL370" s="43" t="str">
        <f>IF($F370="", "", IFERROR(INDEX('Currency Market'!$BE$10:$BL$178, MATCH($BJ370, 'Currency Market'!$BB$10:$BB$178, 0), MATCH($N370, 'Currency Market'!$BE$9:$BL$9, 0)), ""))</f>
        <v/>
      </c>
      <c r="BN370" s="68" t="str">
        <f t="shared" si="117"/>
        <v/>
      </c>
      <c r="BO370" s="57" t="str">
        <f t="shared" si="121"/>
        <v/>
      </c>
      <c r="BP370" s="58" t="str">
        <f t="shared" si="121"/>
        <v/>
      </c>
      <c r="BQ370" s="58" t="str">
        <f t="shared" si="121"/>
        <v/>
      </c>
      <c r="BR370" s="58" t="str">
        <f t="shared" si="121"/>
        <v/>
      </c>
      <c r="BS370" s="58" t="str">
        <f t="shared" si="121"/>
        <v/>
      </c>
      <c r="BT370" s="58" t="str">
        <f t="shared" si="121"/>
        <v/>
      </c>
      <c r="BU370" s="58" t="str">
        <f t="shared" si="121"/>
        <v/>
      </c>
      <c r="BV370" s="59" t="str">
        <f t="shared" si="121"/>
        <v/>
      </c>
      <c r="BX370" s="7" t="str">
        <f ca="1">IFERROR(INDEX('Currency Market'!$BX$10:$BX$178, MATCH($BJ370, 'Currency Market'!$BB$10:$BB$178, 0)), "")</f>
        <v/>
      </c>
      <c r="BZ370" s="65" t="str">
        <f t="shared" si="118"/>
        <v/>
      </c>
    </row>
    <row r="371" spans="1:78" x14ac:dyDescent="0.55000000000000004">
      <c r="A371" s="11"/>
      <c r="B371" s="175" t="str">
        <f t="shared" si="106"/>
        <v/>
      </c>
      <c r="C371" s="176"/>
      <c r="D371" s="176"/>
      <c r="E371" s="176"/>
      <c r="F371" s="269"/>
      <c r="G371" s="270"/>
      <c r="H371" s="271"/>
      <c r="I371" s="271"/>
      <c r="J371" s="271"/>
      <c r="K371" s="271"/>
      <c r="L371" s="271"/>
      <c r="M371" s="271"/>
      <c r="N371" s="270"/>
      <c r="O371" s="270"/>
      <c r="P371" s="272" t="str">
        <f t="shared" si="113"/>
        <v/>
      </c>
      <c r="Q371" s="267"/>
      <c r="R371" s="267"/>
      <c r="S371" s="267"/>
      <c r="T371" s="267"/>
      <c r="U371" s="267"/>
      <c r="V371" s="267" t="str">
        <f t="shared" si="107"/>
        <v/>
      </c>
      <c r="W371" s="267"/>
      <c r="X371" s="267"/>
      <c r="Y371" s="267"/>
      <c r="Z371" s="267"/>
      <c r="AA371" s="267" t="str">
        <f t="shared" si="114"/>
        <v/>
      </c>
      <c r="AB371" s="267"/>
      <c r="AC371" s="267"/>
      <c r="AD371" s="267"/>
      <c r="AE371" s="267"/>
      <c r="AF371" s="267"/>
      <c r="AG371" s="269"/>
      <c r="AH371" s="270"/>
      <c r="AI371" s="270"/>
      <c r="AJ371" s="270"/>
      <c r="AK371" s="270"/>
      <c r="AL371" s="273"/>
      <c r="AM371" s="11"/>
      <c r="AN371" s="175" t="str">
        <f t="shared" si="115"/>
        <v/>
      </c>
      <c r="AO371" s="176"/>
      <c r="AP371" s="267" t="str">
        <f t="shared" si="108"/>
        <v/>
      </c>
      <c r="AQ371" s="267"/>
      <c r="AR371" s="267"/>
      <c r="AS371" s="267"/>
      <c r="AT371" s="267"/>
      <c r="AU371" s="267"/>
      <c r="AV371" s="265" t="str">
        <f t="shared" si="116"/>
        <v/>
      </c>
      <c r="AW371" s="266"/>
      <c r="AX371" s="267" t="str">
        <f t="shared" si="109"/>
        <v/>
      </c>
      <c r="AY371" s="267"/>
      <c r="AZ371" s="267"/>
      <c r="BA371" s="267"/>
      <c r="BB371" s="267"/>
      <c r="BC371" s="268"/>
      <c r="BD371" s="11"/>
      <c r="BF371" s="7" t="str">
        <f t="shared" si="110"/>
        <v/>
      </c>
      <c r="BJ371" s="45" t="str">
        <f t="shared" ca="1" si="111"/>
        <v>20/09/2021 08:00</v>
      </c>
      <c r="BK371" s="44" t="str">
        <f>IF($F371="", "", IFERROR(INDEX('Currency Market'!$BE$10:$BL$178, MATCH($BJ371, 'Currency Market'!$BB$10:$BB$178, 0), MATCH($F371, 'Currency Market'!$BE$9:$BL$9, 0)), ""))</f>
        <v/>
      </c>
      <c r="BL371" s="43" t="str">
        <f>IF($F371="", "", IFERROR(INDEX('Currency Market'!$BE$10:$BL$178, MATCH($BJ371, 'Currency Market'!$BB$10:$BB$178, 0), MATCH($N371, 'Currency Market'!$BE$9:$BL$9, 0)), ""))</f>
        <v/>
      </c>
      <c r="BN371" s="68" t="str">
        <f t="shared" si="117"/>
        <v/>
      </c>
      <c r="BO371" s="57" t="str">
        <f t="shared" si="121"/>
        <v/>
      </c>
      <c r="BP371" s="58" t="str">
        <f t="shared" si="121"/>
        <v/>
      </c>
      <c r="BQ371" s="58" t="str">
        <f t="shared" si="121"/>
        <v/>
      </c>
      <c r="BR371" s="58" t="str">
        <f t="shared" si="121"/>
        <v/>
      </c>
      <c r="BS371" s="58" t="str">
        <f t="shared" si="121"/>
        <v/>
      </c>
      <c r="BT371" s="58" t="str">
        <f t="shared" si="121"/>
        <v/>
      </c>
      <c r="BU371" s="58" t="str">
        <f t="shared" si="121"/>
        <v/>
      </c>
      <c r="BV371" s="59" t="str">
        <f t="shared" si="121"/>
        <v/>
      </c>
      <c r="BX371" s="7" t="str">
        <f ca="1">IFERROR(INDEX('Currency Market'!$BX$10:$BX$178, MATCH($BJ371, 'Currency Market'!$BB$10:$BB$178, 0)), "")</f>
        <v/>
      </c>
      <c r="BZ371" s="65" t="str">
        <f t="shared" si="118"/>
        <v/>
      </c>
    </row>
    <row r="372" spans="1:78" x14ac:dyDescent="0.55000000000000004">
      <c r="A372" s="11"/>
      <c r="B372" s="175" t="str">
        <f t="shared" si="106"/>
        <v/>
      </c>
      <c r="C372" s="176"/>
      <c r="D372" s="176"/>
      <c r="E372" s="176"/>
      <c r="F372" s="269"/>
      <c r="G372" s="270"/>
      <c r="H372" s="271"/>
      <c r="I372" s="271"/>
      <c r="J372" s="271"/>
      <c r="K372" s="271"/>
      <c r="L372" s="271"/>
      <c r="M372" s="271"/>
      <c r="N372" s="270"/>
      <c r="O372" s="270"/>
      <c r="P372" s="272" t="str">
        <f t="shared" si="113"/>
        <v/>
      </c>
      <c r="Q372" s="267"/>
      <c r="R372" s="267"/>
      <c r="S372" s="267"/>
      <c r="T372" s="267"/>
      <c r="U372" s="267"/>
      <c r="V372" s="267" t="str">
        <f t="shared" si="107"/>
        <v/>
      </c>
      <c r="W372" s="267"/>
      <c r="X372" s="267"/>
      <c r="Y372" s="267"/>
      <c r="Z372" s="267"/>
      <c r="AA372" s="267" t="str">
        <f t="shared" si="114"/>
        <v/>
      </c>
      <c r="AB372" s="267"/>
      <c r="AC372" s="267"/>
      <c r="AD372" s="267"/>
      <c r="AE372" s="267"/>
      <c r="AF372" s="267"/>
      <c r="AG372" s="269"/>
      <c r="AH372" s="270"/>
      <c r="AI372" s="270"/>
      <c r="AJ372" s="270"/>
      <c r="AK372" s="270"/>
      <c r="AL372" s="273"/>
      <c r="AM372" s="11"/>
      <c r="AN372" s="175" t="str">
        <f t="shared" si="115"/>
        <v/>
      </c>
      <c r="AO372" s="176"/>
      <c r="AP372" s="267" t="str">
        <f t="shared" si="108"/>
        <v/>
      </c>
      <c r="AQ372" s="267"/>
      <c r="AR372" s="267"/>
      <c r="AS372" s="267"/>
      <c r="AT372" s="267"/>
      <c r="AU372" s="267"/>
      <c r="AV372" s="265" t="str">
        <f t="shared" si="116"/>
        <v/>
      </c>
      <c r="AW372" s="266"/>
      <c r="AX372" s="267" t="str">
        <f t="shared" si="109"/>
        <v/>
      </c>
      <c r="AY372" s="267"/>
      <c r="AZ372" s="267"/>
      <c r="BA372" s="267"/>
      <c r="BB372" s="267"/>
      <c r="BC372" s="268"/>
      <c r="BD372" s="11"/>
      <c r="BF372" s="7" t="str">
        <f t="shared" si="110"/>
        <v/>
      </c>
      <c r="BJ372" s="45" t="str">
        <f t="shared" ca="1" si="111"/>
        <v>20/09/2021 08:00</v>
      </c>
      <c r="BK372" s="44" t="str">
        <f>IF($F372="", "", IFERROR(INDEX('Currency Market'!$BE$10:$BL$178, MATCH($BJ372, 'Currency Market'!$BB$10:$BB$178, 0), MATCH($F372, 'Currency Market'!$BE$9:$BL$9, 0)), ""))</f>
        <v/>
      </c>
      <c r="BL372" s="43" t="str">
        <f>IF($F372="", "", IFERROR(INDEX('Currency Market'!$BE$10:$BL$178, MATCH($BJ372, 'Currency Market'!$BB$10:$BB$178, 0), MATCH($N372, 'Currency Market'!$BE$9:$BL$9, 0)), ""))</f>
        <v/>
      </c>
      <c r="BN372" s="68" t="str">
        <f t="shared" si="117"/>
        <v/>
      </c>
      <c r="BO372" s="57" t="str">
        <f t="shared" si="121"/>
        <v/>
      </c>
      <c r="BP372" s="58" t="str">
        <f t="shared" si="121"/>
        <v/>
      </c>
      <c r="BQ372" s="58" t="str">
        <f t="shared" si="121"/>
        <v/>
      </c>
      <c r="BR372" s="58" t="str">
        <f t="shared" si="121"/>
        <v/>
      </c>
      <c r="BS372" s="58" t="str">
        <f t="shared" si="121"/>
        <v/>
      </c>
      <c r="BT372" s="58" t="str">
        <f t="shared" si="121"/>
        <v/>
      </c>
      <c r="BU372" s="58" t="str">
        <f t="shared" si="121"/>
        <v/>
      </c>
      <c r="BV372" s="59" t="str">
        <f t="shared" si="121"/>
        <v/>
      </c>
      <c r="BX372" s="7" t="str">
        <f ca="1">IFERROR(INDEX('Currency Market'!$BX$10:$BX$178, MATCH($BJ372, 'Currency Market'!$BB$10:$BB$178, 0)), "")</f>
        <v/>
      </c>
      <c r="BZ372" s="65" t="str">
        <f t="shared" si="118"/>
        <v/>
      </c>
    </row>
    <row r="373" spans="1:78" x14ac:dyDescent="0.55000000000000004">
      <c r="A373" s="11"/>
      <c r="B373" s="175" t="str">
        <f t="shared" si="106"/>
        <v/>
      </c>
      <c r="C373" s="176"/>
      <c r="D373" s="176"/>
      <c r="E373" s="176"/>
      <c r="F373" s="269"/>
      <c r="G373" s="270"/>
      <c r="H373" s="271"/>
      <c r="I373" s="271"/>
      <c r="J373" s="271"/>
      <c r="K373" s="271"/>
      <c r="L373" s="271"/>
      <c r="M373" s="271"/>
      <c r="N373" s="270"/>
      <c r="O373" s="270"/>
      <c r="P373" s="272" t="str">
        <f t="shared" si="113"/>
        <v/>
      </c>
      <c r="Q373" s="267"/>
      <c r="R373" s="267"/>
      <c r="S373" s="267"/>
      <c r="T373" s="267"/>
      <c r="U373" s="267"/>
      <c r="V373" s="267" t="str">
        <f t="shared" si="107"/>
        <v/>
      </c>
      <c r="W373" s="267"/>
      <c r="X373" s="267"/>
      <c r="Y373" s="267"/>
      <c r="Z373" s="267"/>
      <c r="AA373" s="267" t="str">
        <f t="shared" si="114"/>
        <v/>
      </c>
      <c r="AB373" s="267"/>
      <c r="AC373" s="267"/>
      <c r="AD373" s="267"/>
      <c r="AE373" s="267"/>
      <c r="AF373" s="267"/>
      <c r="AG373" s="269"/>
      <c r="AH373" s="270"/>
      <c r="AI373" s="270"/>
      <c r="AJ373" s="270"/>
      <c r="AK373" s="270"/>
      <c r="AL373" s="273"/>
      <c r="AM373" s="11"/>
      <c r="AN373" s="175" t="str">
        <f t="shared" si="115"/>
        <v/>
      </c>
      <c r="AO373" s="176"/>
      <c r="AP373" s="267" t="str">
        <f t="shared" si="108"/>
        <v/>
      </c>
      <c r="AQ373" s="267"/>
      <c r="AR373" s="267"/>
      <c r="AS373" s="267"/>
      <c r="AT373" s="267"/>
      <c r="AU373" s="267"/>
      <c r="AV373" s="265" t="str">
        <f t="shared" si="116"/>
        <v/>
      </c>
      <c r="AW373" s="266"/>
      <c r="AX373" s="267" t="str">
        <f t="shared" si="109"/>
        <v/>
      </c>
      <c r="AY373" s="267"/>
      <c r="AZ373" s="267"/>
      <c r="BA373" s="267"/>
      <c r="BB373" s="267"/>
      <c r="BC373" s="268"/>
      <c r="BD373" s="11"/>
      <c r="BF373" s="7" t="str">
        <f t="shared" si="110"/>
        <v/>
      </c>
      <c r="BJ373" s="45" t="str">
        <f t="shared" ca="1" si="111"/>
        <v>20/09/2021 08:00</v>
      </c>
      <c r="BK373" s="44" t="str">
        <f>IF($F373="", "", IFERROR(INDEX('Currency Market'!$BE$10:$BL$178, MATCH($BJ373, 'Currency Market'!$BB$10:$BB$178, 0), MATCH($F373, 'Currency Market'!$BE$9:$BL$9, 0)), ""))</f>
        <v/>
      </c>
      <c r="BL373" s="43" t="str">
        <f>IF($F373="", "", IFERROR(INDEX('Currency Market'!$BE$10:$BL$178, MATCH($BJ373, 'Currency Market'!$BB$10:$BB$178, 0), MATCH($N373, 'Currency Market'!$BE$9:$BL$9, 0)), ""))</f>
        <v/>
      </c>
      <c r="BN373" s="68" t="str">
        <f t="shared" si="117"/>
        <v/>
      </c>
      <c r="BO373" s="57" t="str">
        <f t="shared" ref="BO373:BV382" si="122">IF($B373=$BF$4, IF($F373=BO$2, $H373*-1, IF($N373=BO$2, $AA373, "")), "")</f>
        <v/>
      </c>
      <c r="BP373" s="58" t="str">
        <f t="shared" si="122"/>
        <v/>
      </c>
      <c r="BQ373" s="58" t="str">
        <f t="shared" si="122"/>
        <v/>
      </c>
      <c r="BR373" s="58" t="str">
        <f t="shared" si="122"/>
        <v/>
      </c>
      <c r="BS373" s="58" t="str">
        <f t="shared" si="122"/>
        <v/>
      </c>
      <c r="BT373" s="58" t="str">
        <f t="shared" si="122"/>
        <v/>
      </c>
      <c r="BU373" s="58" t="str">
        <f t="shared" si="122"/>
        <v/>
      </c>
      <c r="BV373" s="59" t="str">
        <f t="shared" si="122"/>
        <v/>
      </c>
      <c r="BX373" s="7" t="str">
        <f ca="1">IFERROR(INDEX('Currency Market'!$BX$10:$BX$178, MATCH($BJ373, 'Currency Market'!$BB$10:$BB$178, 0)), "")</f>
        <v/>
      </c>
      <c r="BZ373" s="65" t="str">
        <f t="shared" si="118"/>
        <v/>
      </c>
    </row>
    <row r="374" spans="1:78" x14ac:dyDescent="0.55000000000000004">
      <c r="A374" s="11"/>
      <c r="B374" s="175" t="str">
        <f t="shared" si="106"/>
        <v/>
      </c>
      <c r="C374" s="176"/>
      <c r="D374" s="176"/>
      <c r="E374" s="176"/>
      <c r="F374" s="269"/>
      <c r="G374" s="270"/>
      <c r="H374" s="271"/>
      <c r="I374" s="271"/>
      <c r="J374" s="271"/>
      <c r="K374" s="271"/>
      <c r="L374" s="271"/>
      <c r="M374" s="271"/>
      <c r="N374" s="270"/>
      <c r="O374" s="270"/>
      <c r="P374" s="272" t="str">
        <f t="shared" si="113"/>
        <v/>
      </c>
      <c r="Q374" s="267"/>
      <c r="R374" s="267"/>
      <c r="S374" s="267"/>
      <c r="T374" s="267"/>
      <c r="U374" s="267"/>
      <c r="V374" s="267" t="str">
        <f t="shared" si="107"/>
        <v/>
      </c>
      <c r="W374" s="267"/>
      <c r="X374" s="267"/>
      <c r="Y374" s="267"/>
      <c r="Z374" s="267"/>
      <c r="AA374" s="267" t="str">
        <f t="shared" si="114"/>
        <v/>
      </c>
      <c r="AB374" s="267"/>
      <c r="AC374" s="267"/>
      <c r="AD374" s="267"/>
      <c r="AE374" s="267"/>
      <c r="AF374" s="267"/>
      <c r="AG374" s="269"/>
      <c r="AH374" s="270"/>
      <c r="AI374" s="270"/>
      <c r="AJ374" s="270"/>
      <c r="AK374" s="270"/>
      <c r="AL374" s="273"/>
      <c r="AM374" s="11"/>
      <c r="AN374" s="175" t="str">
        <f t="shared" si="115"/>
        <v/>
      </c>
      <c r="AO374" s="176"/>
      <c r="AP374" s="267" t="str">
        <f t="shared" si="108"/>
        <v/>
      </c>
      <c r="AQ374" s="267"/>
      <c r="AR374" s="267"/>
      <c r="AS374" s="267"/>
      <c r="AT374" s="267"/>
      <c r="AU374" s="267"/>
      <c r="AV374" s="265" t="str">
        <f t="shared" si="116"/>
        <v/>
      </c>
      <c r="AW374" s="266"/>
      <c r="AX374" s="267" t="str">
        <f t="shared" si="109"/>
        <v/>
      </c>
      <c r="AY374" s="267"/>
      <c r="AZ374" s="267"/>
      <c r="BA374" s="267"/>
      <c r="BB374" s="267"/>
      <c r="BC374" s="268"/>
      <c r="BD374" s="11"/>
      <c r="BF374" s="7" t="str">
        <f t="shared" si="110"/>
        <v/>
      </c>
      <c r="BJ374" s="45" t="str">
        <f t="shared" ca="1" si="111"/>
        <v>20/09/2021 08:00</v>
      </c>
      <c r="BK374" s="44" t="str">
        <f>IF($F374="", "", IFERROR(INDEX('Currency Market'!$BE$10:$BL$178, MATCH($BJ374, 'Currency Market'!$BB$10:$BB$178, 0), MATCH($F374, 'Currency Market'!$BE$9:$BL$9, 0)), ""))</f>
        <v/>
      </c>
      <c r="BL374" s="43" t="str">
        <f>IF($F374="", "", IFERROR(INDEX('Currency Market'!$BE$10:$BL$178, MATCH($BJ374, 'Currency Market'!$BB$10:$BB$178, 0), MATCH($N374, 'Currency Market'!$BE$9:$BL$9, 0)), ""))</f>
        <v/>
      </c>
      <c r="BN374" s="68" t="str">
        <f t="shared" si="117"/>
        <v/>
      </c>
      <c r="BO374" s="57" t="str">
        <f t="shared" si="122"/>
        <v/>
      </c>
      <c r="BP374" s="58" t="str">
        <f t="shared" si="122"/>
        <v/>
      </c>
      <c r="BQ374" s="58" t="str">
        <f t="shared" si="122"/>
        <v/>
      </c>
      <c r="BR374" s="58" t="str">
        <f t="shared" si="122"/>
        <v/>
      </c>
      <c r="BS374" s="58" t="str">
        <f t="shared" si="122"/>
        <v/>
      </c>
      <c r="BT374" s="58" t="str">
        <f t="shared" si="122"/>
        <v/>
      </c>
      <c r="BU374" s="58" t="str">
        <f t="shared" si="122"/>
        <v/>
      </c>
      <c r="BV374" s="59" t="str">
        <f t="shared" si="122"/>
        <v/>
      </c>
      <c r="BX374" s="7" t="str">
        <f ca="1">IFERROR(INDEX('Currency Market'!$BX$10:$BX$178, MATCH($BJ374, 'Currency Market'!$BB$10:$BB$178, 0)), "")</f>
        <v/>
      </c>
      <c r="BZ374" s="65" t="str">
        <f t="shared" si="118"/>
        <v/>
      </c>
    </row>
    <row r="375" spans="1:78" x14ac:dyDescent="0.55000000000000004">
      <c r="A375" s="11"/>
      <c r="B375" s="175" t="str">
        <f t="shared" si="106"/>
        <v/>
      </c>
      <c r="C375" s="176"/>
      <c r="D375" s="176"/>
      <c r="E375" s="176"/>
      <c r="F375" s="269"/>
      <c r="G375" s="270"/>
      <c r="H375" s="271"/>
      <c r="I375" s="271"/>
      <c r="J375" s="271"/>
      <c r="K375" s="271"/>
      <c r="L375" s="271"/>
      <c r="M375" s="271"/>
      <c r="N375" s="270"/>
      <c r="O375" s="270"/>
      <c r="P375" s="272" t="str">
        <f t="shared" si="113"/>
        <v/>
      </c>
      <c r="Q375" s="267"/>
      <c r="R375" s="267"/>
      <c r="S375" s="267"/>
      <c r="T375" s="267"/>
      <c r="U375" s="267"/>
      <c r="V375" s="267" t="str">
        <f t="shared" si="107"/>
        <v/>
      </c>
      <c r="W375" s="267"/>
      <c r="X375" s="267"/>
      <c r="Y375" s="267"/>
      <c r="Z375" s="267"/>
      <c r="AA375" s="267" t="str">
        <f t="shared" si="114"/>
        <v/>
      </c>
      <c r="AB375" s="267"/>
      <c r="AC375" s="267"/>
      <c r="AD375" s="267"/>
      <c r="AE375" s="267"/>
      <c r="AF375" s="267"/>
      <c r="AG375" s="269"/>
      <c r="AH375" s="270"/>
      <c r="AI375" s="270"/>
      <c r="AJ375" s="270"/>
      <c r="AK375" s="270"/>
      <c r="AL375" s="273"/>
      <c r="AM375" s="11"/>
      <c r="AN375" s="175" t="str">
        <f t="shared" si="115"/>
        <v/>
      </c>
      <c r="AO375" s="176"/>
      <c r="AP375" s="267" t="str">
        <f t="shared" si="108"/>
        <v/>
      </c>
      <c r="AQ375" s="267"/>
      <c r="AR375" s="267"/>
      <c r="AS375" s="267"/>
      <c r="AT375" s="267"/>
      <c r="AU375" s="267"/>
      <c r="AV375" s="265" t="str">
        <f t="shared" si="116"/>
        <v/>
      </c>
      <c r="AW375" s="266"/>
      <c r="AX375" s="267" t="str">
        <f t="shared" si="109"/>
        <v/>
      </c>
      <c r="AY375" s="267"/>
      <c r="AZ375" s="267"/>
      <c r="BA375" s="267"/>
      <c r="BB375" s="267"/>
      <c r="BC375" s="268"/>
      <c r="BD375" s="11"/>
      <c r="BF375" s="7" t="str">
        <f t="shared" si="110"/>
        <v/>
      </c>
      <c r="BJ375" s="45" t="str">
        <f t="shared" ca="1" si="111"/>
        <v>20/09/2021 08:00</v>
      </c>
      <c r="BK375" s="44" t="str">
        <f>IF($F375="", "", IFERROR(INDEX('Currency Market'!$BE$10:$BL$178, MATCH($BJ375, 'Currency Market'!$BB$10:$BB$178, 0), MATCH($F375, 'Currency Market'!$BE$9:$BL$9, 0)), ""))</f>
        <v/>
      </c>
      <c r="BL375" s="43" t="str">
        <f>IF($F375="", "", IFERROR(INDEX('Currency Market'!$BE$10:$BL$178, MATCH($BJ375, 'Currency Market'!$BB$10:$BB$178, 0), MATCH($N375, 'Currency Market'!$BE$9:$BL$9, 0)), ""))</f>
        <v/>
      </c>
      <c r="BN375" s="68" t="str">
        <f t="shared" si="117"/>
        <v/>
      </c>
      <c r="BO375" s="57" t="str">
        <f t="shared" si="122"/>
        <v/>
      </c>
      <c r="BP375" s="58" t="str">
        <f t="shared" si="122"/>
        <v/>
      </c>
      <c r="BQ375" s="58" t="str">
        <f t="shared" si="122"/>
        <v/>
      </c>
      <c r="BR375" s="58" t="str">
        <f t="shared" si="122"/>
        <v/>
      </c>
      <c r="BS375" s="58" t="str">
        <f t="shared" si="122"/>
        <v/>
      </c>
      <c r="BT375" s="58" t="str">
        <f t="shared" si="122"/>
        <v/>
      </c>
      <c r="BU375" s="58" t="str">
        <f t="shared" si="122"/>
        <v/>
      </c>
      <c r="BV375" s="59" t="str">
        <f t="shared" si="122"/>
        <v/>
      </c>
      <c r="BX375" s="7" t="str">
        <f ca="1">IFERROR(INDEX('Currency Market'!$BX$10:$BX$178, MATCH($BJ375, 'Currency Market'!$BB$10:$BB$178, 0)), "")</f>
        <v/>
      </c>
      <c r="BZ375" s="65" t="str">
        <f t="shared" si="118"/>
        <v/>
      </c>
    </row>
    <row r="376" spans="1:78" x14ac:dyDescent="0.55000000000000004">
      <c r="A376" s="11"/>
      <c r="B376" s="175" t="str">
        <f t="shared" si="106"/>
        <v/>
      </c>
      <c r="C376" s="176"/>
      <c r="D376" s="176"/>
      <c r="E376" s="176"/>
      <c r="F376" s="269"/>
      <c r="G376" s="270"/>
      <c r="H376" s="271"/>
      <c r="I376" s="271"/>
      <c r="J376" s="271"/>
      <c r="K376" s="271"/>
      <c r="L376" s="271"/>
      <c r="M376" s="271"/>
      <c r="N376" s="270"/>
      <c r="O376" s="270"/>
      <c r="P376" s="272" t="str">
        <f t="shared" si="113"/>
        <v/>
      </c>
      <c r="Q376" s="267"/>
      <c r="R376" s="267"/>
      <c r="S376" s="267"/>
      <c r="T376" s="267"/>
      <c r="U376" s="267"/>
      <c r="V376" s="267" t="str">
        <f t="shared" si="107"/>
        <v/>
      </c>
      <c r="W376" s="267"/>
      <c r="X376" s="267"/>
      <c r="Y376" s="267"/>
      <c r="Z376" s="267"/>
      <c r="AA376" s="267" t="str">
        <f t="shared" si="114"/>
        <v/>
      </c>
      <c r="AB376" s="267"/>
      <c r="AC376" s="267"/>
      <c r="AD376" s="267"/>
      <c r="AE376" s="267"/>
      <c r="AF376" s="267"/>
      <c r="AG376" s="269"/>
      <c r="AH376" s="270"/>
      <c r="AI376" s="270"/>
      <c r="AJ376" s="270"/>
      <c r="AK376" s="270"/>
      <c r="AL376" s="273"/>
      <c r="AM376" s="11"/>
      <c r="AN376" s="175" t="str">
        <f t="shared" si="115"/>
        <v/>
      </c>
      <c r="AO376" s="176"/>
      <c r="AP376" s="267" t="str">
        <f t="shared" si="108"/>
        <v/>
      </c>
      <c r="AQ376" s="267"/>
      <c r="AR376" s="267"/>
      <c r="AS376" s="267"/>
      <c r="AT376" s="267"/>
      <c r="AU376" s="267"/>
      <c r="AV376" s="265" t="str">
        <f t="shared" si="116"/>
        <v/>
      </c>
      <c r="AW376" s="266"/>
      <c r="AX376" s="267" t="str">
        <f t="shared" si="109"/>
        <v/>
      </c>
      <c r="AY376" s="267"/>
      <c r="AZ376" s="267"/>
      <c r="BA376" s="267"/>
      <c r="BB376" s="267"/>
      <c r="BC376" s="268"/>
      <c r="BD376" s="11"/>
      <c r="BF376" s="7" t="str">
        <f t="shared" si="110"/>
        <v/>
      </c>
      <c r="BJ376" s="45" t="str">
        <f t="shared" ca="1" si="111"/>
        <v>20/09/2021 08:00</v>
      </c>
      <c r="BK376" s="44" t="str">
        <f>IF($F376="", "", IFERROR(INDEX('Currency Market'!$BE$10:$BL$178, MATCH($BJ376, 'Currency Market'!$BB$10:$BB$178, 0), MATCH($F376, 'Currency Market'!$BE$9:$BL$9, 0)), ""))</f>
        <v/>
      </c>
      <c r="BL376" s="43" t="str">
        <f>IF($F376="", "", IFERROR(INDEX('Currency Market'!$BE$10:$BL$178, MATCH($BJ376, 'Currency Market'!$BB$10:$BB$178, 0), MATCH($N376, 'Currency Market'!$BE$9:$BL$9, 0)), ""))</f>
        <v/>
      </c>
      <c r="BN376" s="68" t="str">
        <f t="shared" si="117"/>
        <v/>
      </c>
      <c r="BO376" s="57" t="str">
        <f t="shared" si="122"/>
        <v/>
      </c>
      <c r="BP376" s="58" t="str">
        <f t="shared" si="122"/>
        <v/>
      </c>
      <c r="BQ376" s="58" t="str">
        <f t="shared" si="122"/>
        <v/>
      </c>
      <c r="BR376" s="58" t="str">
        <f t="shared" si="122"/>
        <v/>
      </c>
      <c r="BS376" s="58" t="str">
        <f t="shared" si="122"/>
        <v/>
      </c>
      <c r="BT376" s="58" t="str">
        <f t="shared" si="122"/>
        <v/>
      </c>
      <c r="BU376" s="58" t="str">
        <f t="shared" si="122"/>
        <v/>
      </c>
      <c r="BV376" s="59" t="str">
        <f t="shared" si="122"/>
        <v/>
      </c>
      <c r="BX376" s="7" t="str">
        <f ca="1">IFERROR(INDEX('Currency Market'!$BX$10:$BX$178, MATCH($BJ376, 'Currency Market'!$BB$10:$BB$178, 0)), "")</f>
        <v/>
      </c>
      <c r="BZ376" s="65" t="str">
        <f t="shared" si="118"/>
        <v/>
      </c>
    </row>
    <row r="377" spans="1:78" x14ac:dyDescent="0.55000000000000004">
      <c r="A377" s="11"/>
      <c r="B377" s="175" t="str">
        <f t="shared" si="106"/>
        <v/>
      </c>
      <c r="C377" s="176"/>
      <c r="D377" s="176"/>
      <c r="E377" s="176"/>
      <c r="F377" s="269"/>
      <c r="G377" s="270"/>
      <c r="H377" s="271"/>
      <c r="I377" s="271"/>
      <c r="J377" s="271"/>
      <c r="K377" s="271"/>
      <c r="L377" s="271"/>
      <c r="M377" s="271"/>
      <c r="N377" s="270"/>
      <c r="O377" s="270"/>
      <c r="P377" s="272" t="str">
        <f t="shared" si="113"/>
        <v/>
      </c>
      <c r="Q377" s="267"/>
      <c r="R377" s="267"/>
      <c r="S377" s="267"/>
      <c r="T377" s="267"/>
      <c r="U377" s="267"/>
      <c r="V377" s="267" t="str">
        <f t="shared" si="107"/>
        <v/>
      </c>
      <c r="W377" s="267"/>
      <c r="X377" s="267"/>
      <c r="Y377" s="267"/>
      <c r="Z377" s="267"/>
      <c r="AA377" s="267" t="str">
        <f t="shared" si="114"/>
        <v/>
      </c>
      <c r="AB377" s="267"/>
      <c r="AC377" s="267"/>
      <c r="AD377" s="267"/>
      <c r="AE377" s="267"/>
      <c r="AF377" s="267"/>
      <c r="AG377" s="269"/>
      <c r="AH377" s="270"/>
      <c r="AI377" s="270"/>
      <c r="AJ377" s="270"/>
      <c r="AK377" s="270"/>
      <c r="AL377" s="273"/>
      <c r="AM377" s="11"/>
      <c r="AN377" s="175" t="str">
        <f t="shared" si="115"/>
        <v/>
      </c>
      <c r="AO377" s="176"/>
      <c r="AP377" s="267" t="str">
        <f t="shared" si="108"/>
        <v/>
      </c>
      <c r="AQ377" s="267"/>
      <c r="AR377" s="267"/>
      <c r="AS377" s="267"/>
      <c r="AT377" s="267"/>
      <c r="AU377" s="267"/>
      <c r="AV377" s="265" t="str">
        <f t="shared" si="116"/>
        <v/>
      </c>
      <c r="AW377" s="266"/>
      <c r="AX377" s="267" t="str">
        <f t="shared" si="109"/>
        <v/>
      </c>
      <c r="AY377" s="267"/>
      <c r="AZ377" s="267"/>
      <c r="BA377" s="267"/>
      <c r="BB377" s="267"/>
      <c r="BC377" s="268"/>
      <c r="BD377" s="11"/>
      <c r="BF377" s="7" t="str">
        <f t="shared" si="110"/>
        <v/>
      </c>
      <c r="BJ377" s="45" t="str">
        <f t="shared" ca="1" si="111"/>
        <v>20/09/2021 08:00</v>
      </c>
      <c r="BK377" s="44" t="str">
        <f>IF($F377="", "", IFERROR(INDEX('Currency Market'!$BE$10:$BL$178, MATCH($BJ377, 'Currency Market'!$BB$10:$BB$178, 0), MATCH($F377, 'Currency Market'!$BE$9:$BL$9, 0)), ""))</f>
        <v/>
      </c>
      <c r="BL377" s="43" t="str">
        <f>IF($F377="", "", IFERROR(INDEX('Currency Market'!$BE$10:$BL$178, MATCH($BJ377, 'Currency Market'!$BB$10:$BB$178, 0), MATCH($N377, 'Currency Market'!$BE$9:$BL$9, 0)), ""))</f>
        <v/>
      </c>
      <c r="BN377" s="68" t="str">
        <f t="shared" si="117"/>
        <v/>
      </c>
      <c r="BO377" s="57" t="str">
        <f t="shared" si="122"/>
        <v/>
      </c>
      <c r="BP377" s="58" t="str">
        <f t="shared" si="122"/>
        <v/>
      </c>
      <c r="BQ377" s="58" t="str">
        <f t="shared" si="122"/>
        <v/>
      </c>
      <c r="BR377" s="58" t="str">
        <f t="shared" si="122"/>
        <v/>
      </c>
      <c r="BS377" s="58" t="str">
        <f t="shared" si="122"/>
        <v/>
      </c>
      <c r="BT377" s="58" t="str">
        <f t="shared" si="122"/>
        <v/>
      </c>
      <c r="BU377" s="58" t="str">
        <f t="shared" si="122"/>
        <v/>
      </c>
      <c r="BV377" s="59" t="str">
        <f t="shared" si="122"/>
        <v/>
      </c>
      <c r="BX377" s="7" t="str">
        <f ca="1">IFERROR(INDEX('Currency Market'!$BX$10:$BX$178, MATCH($BJ377, 'Currency Market'!$BB$10:$BB$178, 0)), "")</f>
        <v/>
      </c>
      <c r="BZ377" s="65" t="str">
        <f t="shared" si="118"/>
        <v/>
      </c>
    </row>
    <row r="378" spans="1:78" x14ac:dyDescent="0.55000000000000004">
      <c r="A378" s="11"/>
      <c r="B378" s="175" t="str">
        <f t="shared" si="106"/>
        <v/>
      </c>
      <c r="C378" s="176"/>
      <c r="D378" s="176"/>
      <c r="E378" s="176"/>
      <c r="F378" s="269"/>
      <c r="G378" s="270"/>
      <c r="H378" s="271"/>
      <c r="I378" s="271"/>
      <c r="J378" s="271"/>
      <c r="K378" s="271"/>
      <c r="L378" s="271"/>
      <c r="M378" s="271"/>
      <c r="N378" s="270"/>
      <c r="O378" s="270"/>
      <c r="P378" s="272" t="str">
        <f t="shared" si="113"/>
        <v/>
      </c>
      <c r="Q378" s="267"/>
      <c r="R378" s="267"/>
      <c r="S378" s="267"/>
      <c r="T378" s="267"/>
      <c r="U378" s="267"/>
      <c r="V378" s="267" t="str">
        <f t="shared" si="107"/>
        <v/>
      </c>
      <c r="W378" s="267"/>
      <c r="X378" s="267"/>
      <c r="Y378" s="267"/>
      <c r="Z378" s="267"/>
      <c r="AA378" s="267" t="str">
        <f t="shared" si="114"/>
        <v/>
      </c>
      <c r="AB378" s="267"/>
      <c r="AC378" s="267"/>
      <c r="AD378" s="267"/>
      <c r="AE378" s="267"/>
      <c r="AF378" s="267"/>
      <c r="AG378" s="269"/>
      <c r="AH378" s="270"/>
      <c r="AI378" s="270"/>
      <c r="AJ378" s="270"/>
      <c r="AK378" s="270"/>
      <c r="AL378" s="273"/>
      <c r="AM378" s="11"/>
      <c r="AN378" s="175" t="str">
        <f t="shared" si="115"/>
        <v/>
      </c>
      <c r="AO378" s="176"/>
      <c r="AP378" s="267" t="str">
        <f t="shared" si="108"/>
        <v/>
      </c>
      <c r="AQ378" s="267"/>
      <c r="AR378" s="267"/>
      <c r="AS378" s="267"/>
      <c r="AT378" s="267"/>
      <c r="AU378" s="267"/>
      <c r="AV378" s="265" t="str">
        <f t="shared" si="116"/>
        <v/>
      </c>
      <c r="AW378" s="266"/>
      <c r="AX378" s="267" t="str">
        <f t="shared" si="109"/>
        <v/>
      </c>
      <c r="AY378" s="267"/>
      <c r="AZ378" s="267"/>
      <c r="BA378" s="267"/>
      <c r="BB378" s="267"/>
      <c r="BC378" s="268"/>
      <c r="BD378" s="11"/>
      <c r="BF378" s="7" t="str">
        <f t="shared" si="110"/>
        <v/>
      </c>
      <c r="BJ378" s="45" t="str">
        <f t="shared" ca="1" si="111"/>
        <v>20/09/2021 08:00</v>
      </c>
      <c r="BK378" s="44" t="str">
        <f>IF($F378="", "", IFERROR(INDEX('Currency Market'!$BE$10:$BL$178, MATCH($BJ378, 'Currency Market'!$BB$10:$BB$178, 0), MATCH($F378, 'Currency Market'!$BE$9:$BL$9, 0)), ""))</f>
        <v/>
      </c>
      <c r="BL378" s="43" t="str">
        <f>IF($F378="", "", IFERROR(INDEX('Currency Market'!$BE$10:$BL$178, MATCH($BJ378, 'Currency Market'!$BB$10:$BB$178, 0), MATCH($N378, 'Currency Market'!$BE$9:$BL$9, 0)), ""))</f>
        <v/>
      </c>
      <c r="BN378" s="68" t="str">
        <f t="shared" si="117"/>
        <v/>
      </c>
      <c r="BO378" s="57" t="str">
        <f t="shared" si="122"/>
        <v/>
      </c>
      <c r="BP378" s="58" t="str">
        <f t="shared" si="122"/>
        <v/>
      </c>
      <c r="BQ378" s="58" t="str">
        <f t="shared" si="122"/>
        <v/>
      </c>
      <c r="BR378" s="58" t="str">
        <f t="shared" si="122"/>
        <v/>
      </c>
      <c r="BS378" s="58" t="str">
        <f t="shared" si="122"/>
        <v/>
      </c>
      <c r="BT378" s="58" t="str">
        <f t="shared" si="122"/>
        <v/>
      </c>
      <c r="BU378" s="58" t="str">
        <f t="shared" si="122"/>
        <v/>
      </c>
      <c r="BV378" s="59" t="str">
        <f t="shared" si="122"/>
        <v/>
      </c>
      <c r="BX378" s="7" t="str">
        <f ca="1">IFERROR(INDEX('Currency Market'!$BX$10:$BX$178, MATCH($BJ378, 'Currency Market'!$BB$10:$BB$178, 0)), "")</f>
        <v/>
      </c>
      <c r="BZ378" s="65" t="str">
        <f t="shared" si="118"/>
        <v/>
      </c>
    </row>
    <row r="379" spans="1:78" x14ac:dyDescent="0.55000000000000004">
      <c r="A379" s="11"/>
      <c r="B379" s="175" t="str">
        <f t="shared" si="106"/>
        <v/>
      </c>
      <c r="C379" s="176"/>
      <c r="D379" s="176"/>
      <c r="E379" s="176"/>
      <c r="F379" s="269"/>
      <c r="G379" s="270"/>
      <c r="H379" s="271"/>
      <c r="I379" s="271"/>
      <c r="J379" s="271"/>
      <c r="K379" s="271"/>
      <c r="L379" s="271"/>
      <c r="M379" s="271"/>
      <c r="N379" s="270"/>
      <c r="O379" s="270"/>
      <c r="P379" s="272" t="str">
        <f t="shared" si="113"/>
        <v/>
      </c>
      <c r="Q379" s="267"/>
      <c r="R379" s="267"/>
      <c r="S379" s="267"/>
      <c r="T379" s="267"/>
      <c r="U379" s="267"/>
      <c r="V379" s="267" t="str">
        <f t="shared" si="107"/>
        <v/>
      </c>
      <c r="W379" s="267"/>
      <c r="X379" s="267"/>
      <c r="Y379" s="267"/>
      <c r="Z379" s="267"/>
      <c r="AA379" s="267" t="str">
        <f t="shared" si="114"/>
        <v/>
      </c>
      <c r="AB379" s="267"/>
      <c r="AC379" s="267"/>
      <c r="AD379" s="267"/>
      <c r="AE379" s="267"/>
      <c r="AF379" s="267"/>
      <c r="AG379" s="269"/>
      <c r="AH379" s="270"/>
      <c r="AI379" s="270"/>
      <c r="AJ379" s="270"/>
      <c r="AK379" s="270"/>
      <c r="AL379" s="273"/>
      <c r="AM379" s="11"/>
      <c r="AN379" s="175" t="str">
        <f t="shared" si="115"/>
        <v/>
      </c>
      <c r="AO379" s="176"/>
      <c r="AP379" s="267" t="str">
        <f t="shared" si="108"/>
        <v/>
      </c>
      <c r="AQ379" s="267"/>
      <c r="AR379" s="267"/>
      <c r="AS379" s="267"/>
      <c r="AT379" s="267"/>
      <c r="AU379" s="267"/>
      <c r="AV379" s="265" t="str">
        <f t="shared" si="116"/>
        <v/>
      </c>
      <c r="AW379" s="266"/>
      <c r="AX379" s="267" t="str">
        <f t="shared" si="109"/>
        <v/>
      </c>
      <c r="AY379" s="267"/>
      <c r="AZ379" s="267"/>
      <c r="BA379" s="267"/>
      <c r="BB379" s="267"/>
      <c r="BC379" s="268"/>
      <c r="BD379" s="11"/>
      <c r="BF379" s="7" t="str">
        <f t="shared" si="110"/>
        <v/>
      </c>
      <c r="BJ379" s="45" t="str">
        <f t="shared" ca="1" si="111"/>
        <v>20/09/2021 08:00</v>
      </c>
      <c r="BK379" s="44" t="str">
        <f>IF($F379="", "", IFERROR(INDEX('Currency Market'!$BE$10:$BL$178, MATCH($BJ379, 'Currency Market'!$BB$10:$BB$178, 0), MATCH($F379, 'Currency Market'!$BE$9:$BL$9, 0)), ""))</f>
        <v/>
      </c>
      <c r="BL379" s="43" t="str">
        <f>IF($F379="", "", IFERROR(INDEX('Currency Market'!$BE$10:$BL$178, MATCH($BJ379, 'Currency Market'!$BB$10:$BB$178, 0), MATCH($N379, 'Currency Market'!$BE$9:$BL$9, 0)), ""))</f>
        <v/>
      </c>
      <c r="BN379" s="68" t="str">
        <f t="shared" si="117"/>
        <v/>
      </c>
      <c r="BO379" s="57" t="str">
        <f t="shared" si="122"/>
        <v/>
      </c>
      <c r="BP379" s="58" t="str">
        <f t="shared" si="122"/>
        <v/>
      </c>
      <c r="BQ379" s="58" t="str">
        <f t="shared" si="122"/>
        <v/>
      </c>
      <c r="BR379" s="58" t="str">
        <f t="shared" si="122"/>
        <v/>
      </c>
      <c r="BS379" s="58" t="str">
        <f t="shared" si="122"/>
        <v/>
      </c>
      <c r="BT379" s="58" t="str">
        <f t="shared" si="122"/>
        <v/>
      </c>
      <c r="BU379" s="58" t="str">
        <f t="shared" si="122"/>
        <v/>
      </c>
      <c r="BV379" s="59" t="str">
        <f t="shared" si="122"/>
        <v/>
      </c>
      <c r="BX379" s="7" t="str">
        <f ca="1">IFERROR(INDEX('Currency Market'!$BX$10:$BX$178, MATCH($BJ379, 'Currency Market'!$BB$10:$BB$178, 0)), "")</f>
        <v/>
      </c>
      <c r="BZ379" s="65" t="str">
        <f t="shared" si="118"/>
        <v/>
      </c>
    </row>
    <row r="380" spans="1:78" x14ac:dyDescent="0.55000000000000004">
      <c r="A380" s="11"/>
      <c r="B380" s="175" t="str">
        <f t="shared" si="106"/>
        <v/>
      </c>
      <c r="C380" s="176"/>
      <c r="D380" s="176"/>
      <c r="E380" s="176"/>
      <c r="F380" s="269"/>
      <c r="G380" s="270"/>
      <c r="H380" s="271"/>
      <c r="I380" s="271"/>
      <c r="J380" s="271"/>
      <c r="K380" s="271"/>
      <c r="L380" s="271"/>
      <c r="M380" s="271"/>
      <c r="N380" s="270"/>
      <c r="O380" s="270"/>
      <c r="P380" s="272" t="str">
        <f t="shared" si="113"/>
        <v/>
      </c>
      <c r="Q380" s="267"/>
      <c r="R380" s="267"/>
      <c r="S380" s="267"/>
      <c r="T380" s="267"/>
      <c r="U380" s="267"/>
      <c r="V380" s="267" t="str">
        <f t="shared" si="107"/>
        <v/>
      </c>
      <c r="W380" s="267"/>
      <c r="X380" s="267"/>
      <c r="Y380" s="267"/>
      <c r="Z380" s="267"/>
      <c r="AA380" s="267" t="str">
        <f t="shared" si="114"/>
        <v/>
      </c>
      <c r="AB380" s="267"/>
      <c r="AC380" s="267"/>
      <c r="AD380" s="267"/>
      <c r="AE380" s="267"/>
      <c r="AF380" s="267"/>
      <c r="AG380" s="269"/>
      <c r="AH380" s="270"/>
      <c r="AI380" s="270"/>
      <c r="AJ380" s="270"/>
      <c r="AK380" s="270"/>
      <c r="AL380" s="273"/>
      <c r="AM380" s="11"/>
      <c r="AN380" s="175" t="str">
        <f t="shared" si="115"/>
        <v/>
      </c>
      <c r="AO380" s="176"/>
      <c r="AP380" s="267" t="str">
        <f t="shared" si="108"/>
        <v/>
      </c>
      <c r="AQ380" s="267"/>
      <c r="AR380" s="267"/>
      <c r="AS380" s="267"/>
      <c r="AT380" s="267"/>
      <c r="AU380" s="267"/>
      <c r="AV380" s="265" t="str">
        <f t="shared" si="116"/>
        <v/>
      </c>
      <c r="AW380" s="266"/>
      <c r="AX380" s="267" t="str">
        <f t="shared" si="109"/>
        <v/>
      </c>
      <c r="AY380" s="267"/>
      <c r="AZ380" s="267"/>
      <c r="BA380" s="267"/>
      <c r="BB380" s="267"/>
      <c r="BC380" s="268"/>
      <c r="BD380" s="11"/>
      <c r="BF380" s="7" t="str">
        <f t="shared" si="110"/>
        <v/>
      </c>
      <c r="BJ380" s="45" t="str">
        <f t="shared" ca="1" si="111"/>
        <v>20/09/2021 08:00</v>
      </c>
      <c r="BK380" s="44" t="str">
        <f>IF($F380="", "", IFERROR(INDEX('Currency Market'!$BE$10:$BL$178, MATCH($BJ380, 'Currency Market'!$BB$10:$BB$178, 0), MATCH($F380, 'Currency Market'!$BE$9:$BL$9, 0)), ""))</f>
        <v/>
      </c>
      <c r="BL380" s="43" t="str">
        <f>IF($F380="", "", IFERROR(INDEX('Currency Market'!$BE$10:$BL$178, MATCH($BJ380, 'Currency Market'!$BB$10:$BB$178, 0), MATCH($N380, 'Currency Market'!$BE$9:$BL$9, 0)), ""))</f>
        <v/>
      </c>
      <c r="BN380" s="68" t="str">
        <f t="shared" si="117"/>
        <v/>
      </c>
      <c r="BO380" s="57" t="str">
        <f t="shared" si="122"/>
        <v/>
      </c>
      <c r="BP380" s="58" t="str">
        <f t="shared" si="122"/>
        <v/>
      </c>
      <c r="BQ380" s="58" t="str">
        <f t="shared" si="122"/>
        <v/>
      </c>
      <c r="BR380" s="58" t="str">
        <f t="shared" si="122"/>
        <v/>
      </c>
      <c r="BS380" s="58" t="str">
        <f t="shared" si="122"/>
        <v/>
      </c>
      <c r="BT380" s="58" t="str">
        <f t="shared" si="122"/>
        <v/>
      </c>
      <c r="BU380" s="58" t="str">
        <f t="shared" si="122"/>
        <v/>
      </c>
      <c r="BV380" s="59" t="str">
        <f t="shared" si="122"/>
        <v/>
      </c>
      <c r="BX380" s="7" t="str">
        <f ca="1">IFERROR(INDEX('Currency Market'!$BX$10:$BX$178, MATCH($BJ380, 'Currency Market'!$BB$10:$BB$178, 0)), "")</f>
        <v/>
      </c>
      <c r="BZ380" s="65" t="str">
        <f t="shared" si="118"/>
        <v/>
      </c>
    </row>
    <row r="381" spans="1:78" x14ac:dyDescent="0.55000000000000004">
      <c r="A381" s="11"/>
      <c r="B381" s="175" t="str">
        <f t="shared" si="106"/>
        <v/>
      </c>
      <c r="C381" s="176"/>
      <c r="D381" s="176"/>
      <c r="E381" s="176"/>
      <c r="F381" s="269"/>
      <c r="G381" s="270"/>
      <c r="H381" s="271"/>
      <c r="I381" s="271"/>
      <c r="J381" s="271"/>
      <c r="K381" s="271"/>
      <c r="L381" s="271"/>
      <c r="M381" s="271"/>
      <c r="N381" s="270"/>
      <c r="O381" s="270"/>
      <c r="P381" s="272" t="str">
        <f t="shared" si="113"/>
        <v/>
      </c>
      <c r="Q381" s="267"/>
      <c r="R381" s="267"/>
      <c r="S381" s="267"/>
      <c r="T381" s="267"/>
      <c r="U381" s="267"/>
      <c r="V381" s="267" t="str">
        <f t="shared" si="107"/>
        <v/>
      </c>
      <c r="W381" s="267"/>
      <c r="X381" s="267"/>
      <c r="Y381" s="267"/>
      <c r="Z381" s="267"/>
      <c r="AA381" s="267" t="str">
        <f t="shared" si="114"/>
        <v/>
      </c>
      <c r="AB381" s="267"/>
      <c r="AC381" s="267"/>
      <c r="AD381" s="267"/>
      <c r="AE381" s="267"/>
      <c r="AF381" s="267"/>
      <c r="AG381" s="269"/>
      <c r="AH381" s="270"/>
      <c r="AI381" s="270"/>
      <c r="AJ381" s="270"/>
      <c r="AK381" s="270"/>
      <c r="AL381" s="273"/>
      <c r="AM381" s="11"/>
      <c r="AN381" s="175" t="str">
        <f t="shared" si="115"/>
        <v/>
      </c>
      <c r="AO381" s="176"/>
      <c r="AP381" s="267" t="str">
        <f t="shared" si="108"/>
        <v/>
      </c>
      <c r="AQ381" s="267"/>
      <c r="AR381" s="267"/>
      <c r="AS381" s="267"/>
      <c r="AT381" s="267"/>
      <c r="AU381" s="267"/>
      <c r="AV381" s="265" t="str">
        <f t="shared" si="116"/>
        <v/>
      </c>
      <c r="AW381" s="266"/>
      <c r="AX381" s="267" t="str">
        <f t="shared" si="109"/>
        <v/>
      </c>
      <c r="AY381" s="267"/>
      <c r="AZ381" s="267"/>
      <c r="BA381" s="267"/>
      <c r="BB381" s="267"/>
      <c r="BC381" s="268"/>
      <c r="BD381" s="11"/>
      <c r="BF381" s="7" t="str">
        <f t="shared" si="110"/>
        <v/>
      </c>
      <c r="BJ381" s="45" t="str">
        <f t="shared" ca="1" si="111"/>
        <v>20/09/2021 08:00</v>
      </c>
      <c r="BK381" s="44" t="str">
        <f>IF($F381="", "", IFERROR(INDEX('Currency Market'!$BE$10:$BL$178, MATCH($BJ381, 'Currency Market'!$BB$10:$BB$178, 0), MATCH($F381, 'Currency Market'!$BE$9:$BL$9, 0)), ""))</f>
        <v/>
      </c>
      <c r="BL381" s="43" t="str">
        <f>IF($F381="", "", IFERROR(INDEX('Currency Market'!$BE$10:$BL$178, MATCH($BJ381, 'Currency Market'!$BB$10:$BB$178, 0), MATCH($N381, 'Currency Market'!$BE$9:$BL$9, 0)), ""))</f>
        <v/>
      </c>
      <c r="BN381" s="68" t="str">
        <f t="shared" si="117"/>
        <v/>
      </c>
      <c r="BO381" s="57" t="str">
        <f t="shared" si="122"/>
        <v/>
      </c>
      <c r="BP381" s="58" t="str">
        <f t="shared" si="122"/>
        <v/>
      </c>
      <c r="BQ381" s="58" t="str">
        <f t="shared" si="122"/>
        <v/>
      </c>
      <c r="BR381" s="58" t="str">
        <f t="shared" si="122"/>
        <v/>
      </c>
      <c r="BS381" s="58" t="str">
        <f t="shared" si="122"/>
        <v/>
      </c>
      <c r="BT381" s="58" t="str">
        <f t="shared" si="122"/>
        <v/>
      </c>
      <c r="BU381" s="58" t="str">
        <f t="shared" si="122"/>
        <v/>
      </c>
      <c r="BV381" s="59" t="str">
        <f t="shared" si="122"/>
        <v/>
      </c>
      <c r="BX381" s="7" t="str">
        <f ca="1">IFERROR(INDEX('Currency Market'!$BX$10:$BX$178, MATCH($BJ381, 'Currency Market'!$BB$10:$BB$178, 0)), "")</f>
        <v/>
      </c>
      <c r="BZ381" s="65" t="str">
        <f t="shared" si="118"/>
        <v/>
      </c>
    </row>
    <row r="382" spans="1:78" x14ac:dyDescent="0.55000000000000004">
      <c r="A382" s="11"/>
      <c r="B382" s="175" t="str">
        <f t="shared" si="106"/>
        <v/>
      </c>
      <c r="C382" s="176"/>
      <c r="D382" s="176"/>
      <c r="E382" s="176"/>
      <c r="F382" s="269"/>
      <c r="G382" s="270"/>
      <c r="H382" s="271"/>
      <c r="I382" s="271"/>
      <c r="J382" s="271"/>
      <c r="K382" s="271"/>
      <c r="L382" s="271"/>
      <c r="M382" s="271"/>
      <c r="N382" s="270"/>
      <c r="O382" s="270"/>
      <c r="P382" s="272" t="str">
        <f t="shared" si="113"/>
        <v/>
      </c>
      <c r="Q382" s="267"/>
      <c r="R382" s="267"/>
      <c r="S382" s="267"/>
      <c r="T382" s="267"/>
      <c r="U382" s="267"/>
      <c r="V382" s="267" t="str">
        <f t="shared" si="107"/>
        <v/>
      </c>
      <c r="W382" s="267"/>
      <c r="X382" s="267"/>
      <c r="Y382" s="267"/>
      <c r="Z382" s="267"/>
      <c r="AA382" s="267" t="str">
        <f t="shared" si="114"/>
        <v/>
      </c>
      <c r="AB382" s="267"/>
      <c r="AC382" s="267"/>
      <c r="AD382" s="267"/>
      <c r="AE382" s="267"/>
      <c r="AF382" s="267"/>
      <c r="AG382" s="269"/>
      <c r="AH382" s="270"/>
      <c r="AI382" s="270"/>
      <c r="AJ382" s="270"/>
      <c r="AK382" s="270"/>
      <c r="AL382" s="273"/>
      <c r="AM382" s="11"/>
      <c r="AN382" s="175" t="str">
        <f t="shared" si="115"/>
        <v/>
      </c>
      <c r="AO382" s="176"/>
      <c r="AP382" s="267" t="str">
        <f t="shared" si="108"/>
        <v/>
      </c>
      <c r="AQ382" s="267"/>
      <c r="AR382" s="267"/>
      <c r="AS382" s="267"/>
      <c r="AT382" s="267"/>
      <c r="AU382" s="267"/>
      <c r="AV382" s="265" t="str">
        <f t="shared" si="116"/>
        <v/>
      </c>
      <c r="AW382" s="266"/>
      <c r="AX382" s="267" t="str">
        <f t="shared" si="109"/>
        <v/>
      </c>
      <c r="AY382" s="267"/>
      <c r="AZ382" s="267"/>
      <c r="BA382" s="267"/>
      <c r="BB382" s="267"/>
      <c r="BC382" s="268"/>
      <c r="BD382" s="11"/>
      <c r="BF382" s="7" t="str">
        <f t="shared" si="110"/>
        <v/>
      </c>
      <c r="BJ382" s="45" t="str">
        <f t="shared" ca="1" si="111"/>
        <v>20/09/2021 08:00</v>
      </c>
      <c r="BK382" s="44" t="str">
        <f>IF($F382="", "", IFERROR(INDEX('Currency Market'!$BE$10:$BL$178, MATCH($BJ382, 'Currency Market'!$BB$10:$BB$178, 0), MATCH($F382, 'Currency Market'!$BE$9:$BL$9, 0)), ""))</f>
        <v/>
      </c>
      <c r="BL382" s="43" t="str">
        <f>IF($F382="", "", IFERROR(INDEX('Currency Market'!$BE$10:$BL$178, MATCH($BJ382, 'Currency Market'!$BB$10:$BB$178, 0), MATCH($N382, 'Currency Market'!$BE$9:$BL$9, 0)), ""))</f>
        <v/>
      </c>
      <c r="BN382" s="68" t="str">
        <f t="shared" si="117"/>
        <v/>
      </c>
      <c r="BO382" s="57" t="str">
        <f t="shared" si="122"/>
        <v/>
      </c>
      <c r="BP382" s="58" t="str">
        <f t="shared" si="122"/>
        <v/>
      </c>
      <c r="BQ382" s="58" t="str">
        <f t="shared" si="122"/>
        <v/>
      </c>
      <c r="BR382" s="58" t="str">
        <f t="shared" si="122"/>
        <v/>
      </c>
      <c r="BS382" s="58" t="str">
        <f t="shared" si="122"/>
        <v/>
      </c>
      <c r="BT382" s="58" t="str">
        <f t="shared" si="122"/>
        <v/>
      </c>
      <c r="BU382" s="58" t="str">
        <f t="shared" si="122"/>
        <v/>
      </c>
      <c r="BV382" s="59" t="str">
        <f t="shared" si="122"/>
        <v/>
      </c>
      <c r="BX382" s="7" t="str">
        <f ca="1">IFERROR(INDEX('Currency Market'!$BX$10:$BX$178, MATCH($BJ382, 'Currency Market'!$BB$10:$BB$178, 0)), "")</f>
        <v/>
      </c>
      <c r="BZ382" s="65" t="str">
        <f t="shared" si="118"/>
        <v/>
      </c>
    </row>
    <row r="383" spans="1:78" x14ac:dyDescent="0.55000000000000004">
      <c r="A383" s="11"/>
      <c r="B383" s="175" t="str">
        <f t="shared" si="106"/>
        <v/>
      </c>
      <c r="C383" s="176"/>
      <c r="D383" s="176"/>
      <c r="E383" s="176"/>
      <c r="F383" s="269"/>
      <c r="G383" s="270"/>
      <c r="H383" s="271"/>
      <c r="I383" s="271"/>
      <c r="J383" s="271"/>
      <c r="K383" s="271"/>
      <c r="L383" s="271"/>
      <c r="M383" s="271"/>
      <c r="N383" s="270"/>
      <c r="O383" s="270"/>
      <c r="P383" s="272" t="str">
        <f t="shared" si="113"/>
        <v/>
      </c>
      <c r="Q383" s="267"/>
      <c r="R383" s="267"/>
      <c r="S383" s="267"/>
      <c r="T383" s="267"/>
      <c r="U383" s="267"/>
      <c r="V383" s="267" t="str">
        <f t="shared" si="107"/>
        <v/>
      </c>
      <c r="W383" s="267"/>
      <c r="X383" s="267"/>
      <c r="Y383" s="267"/>
      <c r="Z383" s="267"/>
      <c r="AA383" s="267" t="str">
        <f t="shared" si="114"/>
        <v/>
      </c>
      <c r="AB383" s="267"/>
      <c r="AC383" s="267"/>
      <c r="AD383" s="267"/>
      <c r="AE383" s="267"/>
      <c r="AF383" s="267"/>
      <c r="AG383" s="269"/>
      <c r="AH383" s="270"/>
      <c r="AI383" s="270"/>
      <c r="AJ383" s="270"/>
      <c r="AK383" s="270"/>
      <c r="AL383" s="273"/>
      <c r="AM383" s="11"/>
      <c r="AN383" s="175" t="str">
        <f t="shared" si="115"/>
        <v/>
      </c>
      <c r="AO383" s="176"/>
      <c r="AP383" s="267" t="str">
        <f t="shared" si="108"/>
        <v/>
      </c>
      <c r="AQ383" s="267"/>
      <c r="AR383" s="267"/>
      <c r="AS383" s="267"/>
      <c r="AT383" s="267"/>
      <c r="AU383" s="267"/>
      <c r="AV383" s="265" t="str">
        <f t="shared" si="116"/>
        <v/>
      </c>
      <c r="AW383" s="266"/>
      <c r="AX383" s="267" t="str">
        <f t="shared" si="109"/>
        <v/>
      </c>
      <c r="AY383" s="267"/>
      <c r="AZ383" s="267"/>
      <c r="BA383" s="267"/>
      <c r="BB383" s="267"/>
      <c r="BC383" s="268"/>
      <c r="BD383" s="11"/>
      <c r="BF383" s="7" t="str">
        <f t="shared" si="110"/>
        <v/>
      </c>
      <c r="BJ383" s="45" t="str">
        <f t="shared" ca="1" si="111"/>
        <v>20/09/2021 08:00</v>
      </c>
      <c r="BK383" s="44" t="str">
        <f>IF($F383="", "", IFERROR(INDEX('Currency Market'!$BE$10:$BL$178, MATCH($BJ383, 'Currency Market'!$BB$10:$BB$178, 0), MATCH($F383, 'Currency Market'!$BE$9:$BL$9, 0)), ""))</f>
        <v/>
      </c>
      <c r="BL383" s="43" t="str">
        <f>IF($F383="", "", IFERROR(INDEX('Currency Market'!$BE$10:$BL$178, MATCH($BJ383, 'Currency Market'!$BB$10:$BB$178, 0), MATCH($N383, 'Currency Market'!$BE$9:$BL$9, 0)), ""))</f>
        <v/>
      </c>
      <c r="BN383" s="68" t="str">
        <f t="shared" si="117"/>
        <v/>
      </c>
      <c r="BO383" s="57" t="str">
        <f t="shared" ref="BO383:BV392" si="123">IF($B383=$BF$4, IF($F383=BO$2, $H383*-1, IF($N383=BO$2, $AA383, "")), "")</f>
        <v/>
      </c>
      <c r="BP383" s="58" t="str">
        <f t="shared" si="123"/>
        <v/>
      </c>
      <c r="BQ383" s="58" t="str">
        <f t="shared" si="123"/>
        <v/>
      </c>
      <c r="BR383" s="58" t="str">
        <f t="shared" si="123"/>
        <v/>
      </c>
      <c r="BS383" s="58" t="str">
        <f t="shared" si="123"/>
        <v/>
      </c>
      <c r="BT383" s="58" t="str">
        <f t="shared" si="123"/>
        <v/>
      </c>
      <c r="BU383" s="58" t="str">
        <f t="shared" si="123"/>
        <v/>
      </c>
      <c r="BV383" s="59" t="str">
        <f t="shared" si="123"/>
        <v/>
      </c>
      <c r="BX383" s="7" t="str">
        <f ca="1">IFERROR(INDEX('Currency Market'!$BX$10:$BX$178, MATCH($BJ383, 'Currency Market'!$BB$10:$BB$178, 0)), "")</f>
        <v/>
      </c>
      <c r="BZ383" s="65" t="str">
        <f t="shared" si="118"/>
        <v/>
      </c>
    </row>
    <row r="384" spans="1:78" x14ac:dyDescent="0.55000000000000004">
      <c r="A384" s="11"/>
      <c r="B384" s="175" t="str">
        <f t="shared" si="106"/>
        <v/>
      </c>
      <c r="C384" s="176"/>
      <c r="D384" s="176"/>
      <c r="E384" s="176"/>
      <c r="F384" s="269"/>
      <c r="G384" s="270"/>
      <c r="H384" s="271"/>
      <c r="I384" s="271"/>
      <c r="J384" s="271"/>
      <c r="K384" s="271"/>
      <c r="L384" s="271"/>
      <c r="M384" s="271"/>
      <c r="N384" s="270"/>
      <c r="O384" s="270"/>
      <c r="P384" s="272" t="str">
        <f t="shared" si="113"/>
        <v/>
      </c>
      <c r="Q384" s="267"/>
      <c r="R384" s="267"/>
      <c r="S384" s="267"/>
      <c r="T384" s="267"/>
      <c r="U384" s="267"/>
      <c r="V384" s="267" t="str">
        <f t="shared" si="107"/>
        <v/>
      </c>
      <c r="W384" s="267"/>
      <c r="X384" s="267"/>
      <c r="Y384" s="267"/>
      <c r="Z384" s="267"/>
      <c r="AA384" s="267" t="str">
        <f t="shared" si="114"/>
        <v/>
      </c>
      <c r="AB384" s="267"/>
      <c r="AC384" s="267"/>
      <c r="AD384" s="267"/>
      <c r="AE384" s="267"/>
      <c r="AF384" s="267"/>
      <c r="AG384" s="269"/>
      <c r="AH384" s="270"/>
      <c r="AI384" s="270"/>
      <c r="AJ384" s="270"/>
      <c r="AK384" s="270"/>
      <c r="AL384" s="273"/>
      <c r="AM384" s="11"/>
      <c r="AN384" s="175" t="str">
        <f t="shared" si="115"/>
        <v/>
      </c>
      <c r="AO384" s="176"/>
      <c r="AP384" s="267" t="str">
        <f t="shared" si="108"/>
        <v/>
      </c>
      <c r="AQ384" s="267"/>
      <c r="AR384" s="267"/>
      <c r="AS384" s="267"/>
      <c r="AT384" s="267"/>
      <c r="AU384" s="267"/>
      <c r="AV384" s="265" t="str">
        <f t="shared" si="116"/>
        <v/>
      </c>
      <c r="AW384" s="266"/>
      <c r="AX384" s="267" t="str">
        <f t="shared" si="109"/>
        <v/>
      </c>
      <c r="AY384" s="267"/>
      <c r="AZ384" s="267"/>
      <c r="BA384" s="267"/>
      <c r="BB384" s="267"/>
      <c r="BC384" s="268"/>
      <c r="BD384" s="11"/>
      <c r="BF384" s="7" t="str">
        <f t="shared" si="110"/>
        <v/>
      </c>
      <c r="BJ384" s="45" t="str">
        <f t="shared" ca="1" si="111"/>
        <v>20/09/2021 08:00</v>
      </c>
      <c r="BK384" s="44" t="str">
        <f>IF($F384="", "", IFERROR(INDEX('Currency Market'!$BE$10:$BL$178, MATCH($BJ384, 'Currency Market'!$BB$10:$BB$178, 0), MATCH($F384, 'Currency Market'!$BE$9:$BL$9, 0)), ""))</f>
        <v/>
      </c>
      <c r="BL384" s="43" t="str">
        <f>IF($F384="", "", IFERROR(INDEX('Currency Market'!$BE$10:$BL$178, MATCH($BJ384, 'Currency Market'!$BB$10:$BB$178, 0), MATCH($N384, 'Currency Market'!$BE$9:$BL$9, 0)), ""))</f>
        <v/>
      </c>
      <c r="BN384" s="68" t="str">
        <f t="shared" si="117"/>
        <v/>
      </c>
      <c r="BO384" s="57" t="str">
        <f t="shared" si="123"/>
        <v/>
      </c>
      <c r="BP384" s="58" t="str">
        <f t="shared" si="123"/>
        <v/>
      </c>
      <c r="BQ384" s="58" t="str">
        <f t="shared" si="123"/>
        <v/>
      </c>
      <c r="BR384" s="58" t="str">
        <f t="shared" si="123"/>
        <v/>
      </c>
      <c r="BS384" s="58" t="str">
        <f t="shared" si="123"/>
        <v/>
      </c>
      <c r="BT384" s="58" t="str">
        <f t="shared" si="123"/>
        <v/>
      </c>
      <c r="BU384" s="58" t="str">
        <f t="shared" si="123"/>
        <v/>
      </c>
      <c r="BV384" s="59" t="str">
        <f t="shared" si="123"/>
        <v/>
      </c>
      <c r="BX384" s="7" t="str">
        <f ca="1">IFERROR(INDEX('Currency Market'!$BX$10:$BX$178, MATCH($BJ384, 'Currency Market'!$BB$10:$BB$178, 0)), "")</f>
        <v/>
      </c>
      <c r="BZ384" s="65" t="str">
        <f t="shared" si="118"/>
        <v/>
      </c>
    </row>
    <row r="385" spans="1:78" x14ac:dyDescent="0.55000000000000004">
      <c r="A385" s="11"/>
      <c r="B385" s="175" t="str">
        <f t="shared" si="106"/>
        <v/>
      </c>
      <c r="C385" s="176"/>
      <c r="D385" s="176"/>
      <c r="E385" s="176"/>
      <c r="F385" s="269"/>
      <c r="G385" s="270"/>
      <c r="H385" s="271"/>
      <c r="I385" s="271"/>
      <c r="J385" s="271"/>
      <c r="K385" s="271"/>
      <c r="L385" s="271"/>
      <c r="M385" s="271"/>
      <c r="N385" s="270"/>
      <c r="O385" s="270"/>
      <c r="P385" s="272" t="str">
        <f t="shared" si="113"/>
        <v/>
      </c>
      <c r="Q385" s="267"/>
      <c r="R385" s="267"/>
      <c r="S385" s="267"/>
      <c r="T385" s="267"/>
      <c r="U385" s="267"/>
      <c r="V385" s="267" t="str">
        <f t="shared" si="107"/>
        <v/>
      </c>
      <c r="W385" s="267"/>
      <c r="X385" s="267"/>
      <c r="Y385" s="267"/>
      <c r="Z385" s="267"/>
      <c r="AA385" s="267" t="str">
        <f t="shared" si="114"/>
        <v/>
      </c>
      <c r="AB385" s="267"/>
      <c r="AC385" s="267"/>
      <c r="AD385" s="267"/>
      <c r="AE385" s="267"/>
      <c r="AF385" s="267"/>
      <c r="AG385" s="269"/>
      <c r="AH385" s="270"/>
      <c r="AI385" s="270"/>
      <c r="AJ385" s="270"/>
      <c r="AK385" s="270"/>
      <c r="AL385" s="273"/>
      <c r="AM385" s="11"/>
      <c r="AN385" s="175" t="str">
        <f t="shared" si="115"/>
        <v/>
      </c>
      <c r="AO385" s="176"/>
      <c r="AP385" s="267" t="str">
        <f t="shared" si="108"/>
        <v/>
      </c>
      <c r="AQ385" s="267"/>
      <c r="AR385" s="267"/>
      <c r="AS385" s="267"/>
      <c r="AT385" s="267"/>
      <c r="AU385" s="267"/>
      <c r="AV385" s="265" t="str">
        <f t="shared" si="116"/>
        <v/>
      </c>
      <c r="AW385" s="266"/>
      <c r="AX385" s="267" t="str">
        <f t="shared" si="109"/>
        <v/>
      </c>
      <c r="AY385" s="267"/>
      <c r="AZ385" s="267"/>
      <c r="BA385" s="267"/>
      <c r="BB385" s="267"/>
      <c r="BC385" s="268"/>
      <c r="BD385" s="11"/>
      <c r="BF385" s="7" t="str">
        <f t="shared" si="110"/>
        <v/>
      </c>
      <c r="BJ385" s="45" t="str">
        <f t="shared" ca="1" si="111"/>
        <v>20/09/2021 08:00</v>
      </c>
      <c r="BK385" s="44" t="str">
        <f>IF($F385="", "", IFERROR(INDEX('Currency Market'!$BE$10:$BL$178, MATCH($BJ385, 'Currency Market'!$BB$10:$BB$178, 0), MATCH($F385, 'Currency Market'!$BE$9:$BL$9, 0)), ""))</f>
        <v/>
      </c>
      <c r="BL385" s="43" t="str">
        <f>IF($F385="", "", IFERROR(INDEX('Currency Market'!$BE$10:$BL$178, MATCH($BJ385, 'Currency Market'!$BB$10:$BB$178, 0), MATCH($N385, 'Currency Market'!$BE$9:$BL$9, 0)), ""))</f>
        <v/>
      </c>
      <c r="BN385" s="68" t="str">
        <f t="shared" si="117"/>
        <v/>
      </c>
      <c r="BO385" s="57" t="str">
        <f t="shared" si="123"/>
        <v/>
      </c>
      <c r="BP385" s="58" t="str">
        <f t="shared" si="123"/>
        <v/>
      </c>
      <c r="BQ385" s="58" t="str">
        <f t="shared" si="123"/>
        <v/>
      </c>
      <c r="BR385" s="58" t="str">
        <f t="shared" si="123"/>
        <v/>
      </c>
      <c r="BS385" s="58" t="str">
        <f t="shared" si="123"/>
        <v/>
      </c>
      <c r="BT385" s="58" t="str">
        <f t="shared" si="123"/>
        <v/>
      </c>
      <c r="BU385" s="58" t="str">
        <f t="shared" si="123"/>
        <v/>
      </c>
      <c r="BV385" s="59" t="str">
        <f t="shared" si="123"/>
        <v/>
      </c>
      <c r="BX385" s="7" t="str">
        <f ca="1">IFERROR(INDEX('Currency Market'!$BX$10:$BX$178, MATCH($BJ385, 'Currency Market'!$BB$10:$BB$178, 0)), "")</f>
        <v/>
      </c>
      <c r="BZ385" s="65" t="str">
        <f t="shared" si="118"/>
        <v/>
      </c>
    </row>
    <row r="386" spans="1:78" x14ac:dyDescent="0.55000000000000004">
      <c r="A386" s="11"/>
      <c r="B386" s="175" t="str">
        <f t="shared" si="106"/>
        <v/>
      </c>
      <c r="C386" s="176"/>
      <c r="D386" s="176"/>
      <c r="E386" s="176"/>
      <c r="F386" s="269"/>
      <c r="G386" s="270"/>
      <c r="H386" s="271"/>
      <c r="I386" s="271"/>
      <c r="J386" s="271"/>
      <c r="K386" s="271"/>
      <c r="L386" s="271"/>
      <c r="M386" s="271"/>
      <c r="N386" s="270"/>
      <c r="O386" s="270"/>
      <c r="P386" s="272" t="str">
        <f t="shared" si="113"/>
        <v/>
      </c>
      <c r="Q386" s="267"/>
      <c r="R386" s="267"/>
      <c r="S386" s="267"/>
      <c r="T386" s="267"/>
      <c r="U386" s="267"/>
      <c r="V386" s="267" t="str">
        <f t="shared" si="107"/>
        <v/>
      </c>
      <c r="W386" s="267"/>
      <c r="X386" s="267"/>
      <c r="Y386" s="267"/>
      <c r="Z386" s="267"/>
      <c r="AA386" s="267" t="str">
        <f t="shared" si="114"/>
        <v/>
      </c>
      <c r="AB386" s="267"/>
      <c r="AC386" s="267"/>
      <c r="AD386" s="267"/>
      <c r="AE386" s="267"/>
      <c r="AF386" s="267"/>
      <c r="AG386" s="269"/>
      <c r="AH386" s="270"/>
      <c r="AI386" s="270"/>
      <c r="AJ386" s="270"/>
      <c r="AK386" s="270"/>
      <c r="AL386" s="273"/>
      <c r="AM386" s="11"/>
      <c r="AN386" s="175" t="str">
        <f t="shared" si="115"/>
        <v/>
      </c>
      <c r="AO386" s="176"/>
      <c r="AP386" s="267" t="str">
        <f t="shared" si="108"/>
        <v/>
      </c>
      <c r="AQ386" s="267"/>
      <c r="AR386" s="267"/>
      <c r="AS386" s="267"/>
      <c r="AT386" s="267"/>
      <c r="AU386" s="267"/>
      <c r="AV386" s="265" t="str">
        <f t="shared" si="116"/>
        <v/>
      </c>
      <c r="AW386" s="266"/>
      <c r="AX386" s="267" t="str">
        <f t="shared" si="109"/>
        <v/>
      </c>
      <c r="AY386" s="267"/>
      <c r="AZ386" s="267"/>
      <c r="BA386" s="267"/>
      <c r="BB386" s="267"/>
      <c r="BC386" s="268"/>
      <c r="BD386" s="11"/>
      <c r="BF386" s="7" t="str">
        <f t="shared" si="110"/>
        <v/>
      </c>
      <c r="BJ386" s="45" t="str">
        <f t="shared" ca="1" si="111"/>
        <v>20/09/2021 08:00</v>
      </c>
      <c r="BK386" s="44" t="str">
        <f>IF($F386="", "", IFERROR(INDEX('Currency Market'!$BE$10:$BL$178, MATCH($BJ386, 'Currency Market'!$BB$10:$BB$178, 0), MATCH($F386, 'Currency Market'!$BE$9:$BL$9, 0)), ""))</f>
        <v/>
      </c>
      <c r="BL386" s="43" t="str">
        <f>IF($F386="", "", IFERROR(INDEX('Currency Market'!$BE$10:$BL$178, MATCH($BJ386, 'Currency Market'!$BB$10:$BB$178, 0), MATCH($N386, 'Currency Market'!$BE$9:$BL$9, 0)), ""))</f>
        <v/>
      </c>
      <c r="BN386" s="68" t="str">
        <f t="shared" si="117"/>
        <v/>
      </c>
      <c r="BO386" s="57" t="str">
        <f t="shared" si="123"/>
        <v/>
      </c>
      <c r="BP386" s="58" t="str">
        <f t="shared" si="123"/>
        <v/>
      </c>
      <c r="BQ386" s="58" t="str">
        <f t="shared" si="123"/>
        <v/>
      </c>
      <c r="BR386" s="58" t="str">
        <f t="shared" si="123"/>
        <v/>
      </c>
      <c r="BS386" s="58" t="str">
        <f t="shared" si="123"/>
        <v/>
      </c>
      <c r="BT386" s="58" t="str">
        <f t="shared" si="123"/>
        <v/>
      </c>
      <c r="BU386" s="58" t="str">
        <f t="shared" si="123"/>
        <v/>
      </c>
      <c r="BV386" s="59" t="str">
        <f t="shared" si="123"/>
        <v/>
      </c>
      <c r="BX386" s="7" t="str">
        <f ca="1">IFERROR(INDEX('Currency Market'!$BX$10:$BX$178, MATCH($BJ386, 'Currency Market'!$BB$10:$BB$178, 0)), "")</f>
        <v/>
      </c>
      <c r="BZ386" s="65" t="str">
        <f t="shared" si="118"/>
        <v/>
      </c>
    </row>
    <row r="387" spans="1:78" x14ac:dyDescent="0.55000000000000004">
      <c r="A387" s="11"/>
      <c r="B387" s="175" t="str">
        <f t="shared" si="106"/>
        <v/>
      </c>
      <c r="C387" s="176"/>
      <c r="D387" s="176"/>
      <c r="E387" s="176"/>
      <c r="F387" s="269"/>
      <c r="G387" s="270"/>
      <c r="H387" s="271"/>
      <c r="I387" s="271"/>
      <c r="J387" s="271"/>
      <c r="K387" s="271"/>
      <c r="L387" s="271"/>
      <c r="M387" s="271"/>
      <c r="N387" s="270"/>
      <c r="O387" s="270"/>
      <c r="P387" s="272" t="str">
        <f t="shared" si="113"/>
        <v/>
      </c>
      <c r="Q387" s="267"/>
      <c r="R387" s="267"/>
      <c r="S387" s="267"/>
      <c r="T387" s="267"/>
      <c r="U387" s="267"/>
      <c r="V387" s="267" t="str">
        <f t="shared" si="107"/>
        <v/>
      </c>
      <c r="W387" s="267"/>
      <c r="X387" s="267"/>
      <c r="Y387" s="267"/>
      <c r="Z387" s="267"/>
      <c r="AA387" s="267" t="str">
        <f t="shared" si="114"/>
        <v/>
      </c>
      <c r="AB387" s="267"/>
      <c r="AC387" s="267"/>
      <c r="AD387" s="267"/>
      <c r="AE387" s="267"/>
      <c r="AF387" s="267"/>
      <c r="AG387" s="269"/>
      <c r="AH387" s="270"/>
      <c r="AI387" s="270"/>
      <c r="AJ387" s="270"/>
      <c r="AK387" s="270"/>
      <c r="AL387" s="273"/>
      <c r="AM387" s="11"/>
      <c r="AN387" s="175" t="str">
        <f t="shared" si="115"/>
        <v/>
      </c>
      <c r="AO387" s="176"/>
      <c r="AP387" s="267" t="str">
        <f t="shared" si="108"/>
        <v/>
      </c>
      <c r="AQ387" s="267"/>
      <c r="AR387" s="267"/>
      <c r="AS387" s="267"/>
      <c r="AT387" s="267"/>
      <c r="AU387" s="267"/>
      <c r="AV387" s="265" t="str">
        <f t="shared" si="116"/>
        <v/>
      </c>
      <c r="AW387" s="266"/>
      <c r="AX387" s="267" t="str">
        <f t="shared" si="109"/>
        <v/>
      </c>
      <c r="AY387" s="267"/>
      <c r="AZ387" s="267"/>
      <c r="BA387" s="267"/>
      <c r="BB387" s="267"/>
      <c r="BC387" s="268"/>
      <c r="BD387" s="11"/>
      <c r="BF387" s="7" t="str">
        <f t="shared" si="110"/>
        <v/>
      </c>
      <c r="BJ387" s="45" t="str">
        <f t="shared" ca="1" si="111"/>
        <v>20/09/2021 08:00</v>
      </c>
      <c r="BK387" s="44" t="str">
        <f>IF($F387="", "", IFERROR(INDEX('Currency Market'!$BE$10:$BL$178, MATCH($BJ387, 'Currency Market'!$BB$10:$BB$178, 0), MATCH($F387, 'Currency Market'!$BE$9:$BL$9, 0)), ""))</f>
        <v/>
      </c>
      <c r="BL387" s="43" t="str">
        <f>IF($F387="", "", IFERROR(INDEX('Currency Market'!$BE$10:$BL$178, MATCH($BJ387, 'Currency Market'!$BB$10:$BB$178, 0), MATCH($N387, 'Currency Market'!$BE$9:$BL$9, 0)), ""))</f>
        <v/>
      </c>
      <c r="BN387" s="68" t="str">
        <f t="shared" si="117"/>
        <v/>
      </c>
      <c r="BO387" s="57" t="str">
        <f t="shared" si="123"/>
        <v/>
      </c>
      <c r="BP387" s="58" t="str">
        <f t="shared" si="123"/>
        <v/>
      </c>
      <c r="BQ387" s="58" t="str">
        <f t="shared" si="123"/>
        <v/>
      </c>
      <c r="BR387" s="58" t="str">
        <f t="shared" si="123"/>
        <v/>
      </c>
      <c r="BS387" s="58" t="str">
        <f t="shared" si="123"/>
        <v/>
      </c>
      <c r="BT387" s="58" t="str">
        <f t="shared" si="123"/>
        <v/>
      </c>
      <c r="BU387" s="58" t="str">
        <f t="shared" si="123"/>
        <v/>
      </c>
      <c r="BV387" s="59" t="str">
        <f t="shared" si="123"/>
        <v/>
      </c>
      <c r="BX387" s="7" t="str">
        <f ca="1">IFERROR(INDEX('Currency Market'!$BX$10:$BX$178, MATCH($BJ387, 'Currency Market'!$BB$10:$BB$178, 0)), "")</f>
        <v/>
      </c>
      <c r="BZ387" s="65" t="str">
        <f t="shared" si="118"/>
        <v/>
      </c>
    </row>
    <row r="388" spans="1:78" x14ac:dyDescent="0.55000000000000004">
      <c r="A388" s="11"/>
      <c r="B388" s="175" t="str">
        <f t="shared" si="106"/>
        <v/>
      </c>
      <c r="C388" s="176"/>
      <c r="D388" s="176"/>
      <c r="E388" s="176"/>
      <c r="F388" s="269"/>
      <c r="G388" s="270"/>
      <c r="H388" s="271"/>
      <c r="I388" s="271"/>
      <c r="J388" s="271"/>
      <c r="K388" s="271"/>
      <c r="L388" s="271"/>
      <c r="M388" s="271"/>
      <c r="N388" s="270"/>
      <c r="O388" s="270"/>
      <c r="P388" s="272" t="str">
        <f t="shared" si="113"/>
        <v/>
      </c>
      <c r="Q388" s="267"/>
      <c r="R388" s="267"/>
      <c r="S388" s="267"/>
      <c r="T388" s="267"/>
      <c r="U388" s="267"/>
      <c r="V388" s="267" t="str">
        <f t="shared" si="107"/>
        <v/>
      </c>
      <c r="W388" s="267"/>
      <c r="X388" s="267"/>
      <c r="Y388" s="267"/>
      <c r="Z388" s="267"/>
      <c r="AA388" s="267" t="str">
        <f t="shared" si="114"/>
        <v/>
      </c>
      <c r="AB388" s="267"/>
      <c r="AC388" s="267"/>
      <c r="AD388" s="267"/>
      <c r="AE388" s="267"/>
      <c r="AF388" s="267"/>
      <c r="AG388" s="269"/>
      <c r="AH388" s="270"/>
      <c r="AI388" s="270"/>
      <c r="AJ388" s="270"/>
      <c r="AK388" s="270"/>
      <c r="AL388" s="273"/>
      <c r="AM388" s="11"/>
      <c r="AN388" s="175" t="str">
        <f t="shared" si="115"/>
        <v/>
      </c>
      <c r="AO388" s="176"/>
      <c r="AP388" s="267" t="str">
        <f t="shared" si="108"/>
        <v/>
      </c>
      <c r="AQ388" s="267"/>
      <c r="AR388" s="267"/>
      <c r="AS388" s="267"/>
      <c r="AT388" s="267"/>
      <c r="AU388" s="267"/>
      <c r="AV388" s="265" t="str">
        <f t="shared" si="116"/>
        <v/>
      </c>
      <c r="AW388" s="266"/>
      <c r="AX388" s="267" t="str">
        <f t="shared" si="109"/>
        <v/>
      </c>
      <c r="AY388" s="267"/>
      <c r="AZ388" s="267"/>
      <c r="BA388" s="267"/>
      <c r="BB388" s="267"/>
      <c r="BC388" s="268"/>
      <c r="BD388" s="11"/>
      <c r="BF388" s="7" t="str">
        <f t="shared" si="110"/>
        <v/>
      </c>
      <c r="BJ388" s="45" t="str">
        <f t="shared" ca="1" si="111"/>
        <v>20/09/2021 08:00</v>
      </c>
      <c r="BK388" s="44" t="str">
        <f>IF($F388="", "", IFERROR(INDEX('Currency Market'!$BE$10:$BL$178, MATCH($BJ388, 'Currency Market'!$BB$10:$BB$178, 0), MATCH($F388, 'Currency Market'!$BE$9:$BL$9, 0)), ""))</f>
        <v/>
      </c>
      <c r="BL388" s="43" t="str">
        <f>IF($F388="", "", IFERROR(INDEX('Currency Market'!$BE$10:$BL$178, MATCH($BJ388, 'Currency Market'!$BB$10:$BB$178, 0), MATCH($N388, 'Currency Market'!$BE$9:$BL$9, 0)), ""))</f>
        <v/>
      </c>
      <c r="BN388" s="68" t="str">
        <f t="shared" si="117"/>
        <v/>
      </c>
      <c r="BO388" s="57" t="str">
        <f t="shared" si="123"/>
        <v/>
      </c>
      <c r="BP388" s="58" t="str">
        <f t="shared" si="123"/>
        <v/>
      </c>
      <c r="BQ388" s="58" t="str">
        <f t="shared" si="123"/>
        <v/>
      </c>
      <c r="BR388" s="58" t="str">
        <f t="shared" si="123"/>
        <v/>
      </c>
      <c r="BS388" s="58" t="str">
        <f t="shared" si="123"/>
        <v/>
      </c>
      <c r="BT388" s="58" t="str">
        <f t="shared" si="123"/>
        <v/>
      </c>
      <c r="BU388" s="58" t="str">
        <f t="shared" si="123"/>
        <v/>
      </c>
      <c r="BV388" s="59" t="str">
        <f t="shared" si="123"/>
        <v/>
      </c>
      <c r="BX388" s="7" t="str">
        <f ca="1">IFERROR(INDEX('Currency Market'!$BX$10:$BX$178, MATCH($BJ388, 'Currency Market'!$BB$10:$BB$178, 0)), "")</f>
        <v/>
      </c>
      <c r="BZ388" s="65" t="str">
        <f t="shared" si="118"/>
        <v/>
      </c>
    </row>
    <row r="389" spans="1:78" x14ac:dyDescent="0.55000000000000004">
      <c r="A389" s="11"/>
      <c r="B389" s="175" t="str">
        <f t="shared" si="106"/>
        <v/>
      </c>
      <c r="C389" s="176"/>
      <c r="D389" s="176"/>
      <c r="E389" s="176"/>
      <c r="F389" s="269"/>
      <c r="G389" s="270"/>
      <c r="H389" s="271"/>
      <c r="I389" s="271"/>
      <c r="J389" s="271"/>
      <c r="K389" s="271"/>
      <c r="L389" s="271"/>
      <c r="M389" s="271"/>
      <c r="N389" s="270"/>
      <c r="O389" s="270"/>
      <c r="P389" s="272" t="str">
        <f t="shared" si="113"/>
        <v/>
      </c>
      <c r="Q389" s="267"/>
      <c r="R389" s="267"/>
      <c r="S389" s="267"/>
      <c r="T389" s="267"/>
      <c r="U389" s="267"/>
      <c r="V389" s="267" t="str">
        <f t="shared" si="107"/>
        <v/>
      </c>
      <c r="W389" s="267"/>
      <c r="X389" s="267"/>
      <c r="Y389" s="267"/>
      <c r="Z389" s="267"/>
      <c r="AA389" s="267" t="str">
        <f t="shared" si="114"/>
        <v/>
      </c>
      <c r="AB389" s="267"/>
      <c r="AC389" s="267"/>
      <c r="AD389" s="267"/>
      <c r="AE389" s="267"/>
      <c r="AF389" s="267"/>
      <c r="AG389" s="269"/>
      <c r="AH389" s="270"/>
      <c r="AI389" s="270"/>
      <c r="AJ389" s="270"/>
      <c r="AK389" s="270"/>
      <c r="AL389" s="273"/>
      <c r="AM389" s="11"/>
      <c r="AN389" s="175" t="str">
        <f t="shared" si="115"/>
        <v/>
      </c>
      <c r="AO389" s="176"/>
      <c r="AP389" s="267" t="str">
        <f t="shared" si="108"/>
        <v/>
      </c>
      <c r="AQ389" s="267"/>
      <c r="AR389" s="267"/>
      <c r="AS389" s="267"/>
      <c r="AT389" s="267"/>
      <c r="AU389" s="267"/>
      <c r="AV389" s="265" t="str">
        <f t="shared" si="116"/>
        <v/>
      </c>
      <c r="AW389" s="266"/>
      <c r="AX389" s="267" t="str">
        <f t="shared" si="109"/>
        <v/>
      </c>
      <c r="AY389" s="267"/>
      <c r="AZ389" s="267"/>
      <c r="BA389" s="267"/>
      <c r="BB389" s="267"/>
      <c r="BC389" s="268"/>
      <c r="BD389" s="11"/>
      <c r="BF389" s="7" t="str">
        <f t="shared" si="110"/>
        <v/>
      </c>
      <c r="BJ389" s="45" t="str">
        <f t="shared" ca="1" si="111"/>
        <v>20/09/2021 08:00</v>
      </c>
      <c r="BK389" s="44" t="str">
        <f>IF($F389="", "", IFERROR(INDEX('Currency Market'!$BE$10:$BL$178, MATCH($BJ389, 'Currency Market'!$BB$10:$BB$178, 0), MATCH($F389, 'Currency Market'!$BE$9:$BL$9, 0)), ""))</f>
        <v/>
      </c>
      <c r="BL389" s="43" t="str">
        <f>IF($F389="", "", IFERROR(INDEX('Currency Market'!$BE$10:$BL$178, MATCH($BJ389, 'Currency Market'!$BB$10:$BB$178, 0), MATCH($N389, 'Currency Market'!$BE$9:$BL$9, 0)), ""))</f>
        <v/>
      </c>
      <c r="BN389" s="68" t="str">
        <f t="shared" si="117"/>
        <v/>
      </c>
      <c r="BO389" s="57" t="str">
        <f t="shared" si="123"/>
        <v/>
      </c>
      <c r="BP389" s="58" t="str">
        <f t="shared" si="123"/>
        <v/>
      </c>
      <c r="BQ389" s="58" t="str">
        <f t="shared" si="123"/>
        <v/>
      </c>
      <c r="BR389" s="58" t="str">
        <f t="shared" si="123"/>
        <v/>
      </c>
      <c r="BS389" s="58" t="str">
        <f t="shared" si="123"/>
        <v/>
      </c>
      <c r="BT389" s="58" t="str">
        <f t="shared" si="123"/>
        <v/>
      </c>
      <c r="BU389" s="58" t="str">
        <f t="shared" si="123"/>
        <v/>
      </c>
      <c r="BV389" s="59" t="str">
        <f t="shared" si="123"/>
        <v/>
      </c>
      <c r="BX389" s="7" t="str">
        <f ca="1">IFERROR(INDEX('Currency Market'!$BX$10:$BX$178, MATCH($BJ389, 'Currency Market'!$BB$10:$BB$178, 0)), "")</f>
        <v/>
      </c>
      <c r="BZ389" s="65" t="str">
        <f t="shared" si="118"/>
        <v/>
      </c>
    </row>
    <row r="390" spans="1:78" x14ac:dyDescent="0.55000000000000004">
      <c r="A390" s="11"/>
      <c r="B390" s="175" t="str">
        <f t="shared" si="106"/>
        <v/>
      </c>
      <c r="C390" s="176"/>
      <c r="D390" s="176"/>
      <c r="E390" s="176"/>
      <c r="F390" s="269"/>
      <c r="G390" s="270"/>
      <c r="H390" s="271"/>
      <c r="I390" s="271"/>
      <c r="J390" s="271"/>
      <c r="K390" s="271"/>
      <c r="L390" s="271"/>
      <c r="M390" s="271"/>
      <c r="N390" s="270"/>
      <c r="O390" s="270"/>
      <c r="P390" s="272" t="str">
        <f t="shared" si="113"/>
        <v/>
      </c>
      <c r="Q390" s="267"/>
      <c r="R390" s="267"/>
      <c r="S390" s="267"/>
      <c r="T390" s="267"/>
      <c r="U390" s="267"/>
      <c r="V390" s="267" t="str">
        <f t="shared" si="107"/>
        <v/>
      </c>
      <c r="W390" s="267"/>
      <c r="X390" s="267"/>
      <c r="Y390" s="267"/>
      <c r="Z390" s="267"/>
      <c r="AA390" s="267" t="str">
        <f t="shared" si="114"/>
        <v/>
      </c>
      <c r="AB390" s="267"/>
      <c r="AC390" s="267"/>
      <c r="AD390" s="267"/>
      <c r="AE390" s="267"/>
      <c r="AF390" s="267"/>
      <c r="AG390" s="269"/>
      <c r="AH390" s="270"/>
      <c r="AI390" s="270"/>
      <c r="AJ390" s="270"/>
      <c r="AK390" s="270"/>
      <c r="AL390" s="273"/>
      <c r="AM390" s="11"/>
      <c r="AN390" s="175" t="str">
        <f t="shared" si="115"/>
        <v/>
      </c>
      <c r="AO390" s="176"/>
      <c r="AP390" s="267" t="str">
        <f t="shared" si="108"/>
        <v/>
      </c>
      <c r="AQ390" s="267"/>
      <c r="AR390" s="267"/>
      <c r="AS390" s="267"/>
      <c r="AT390" s="267"/>
      <c r="AU390" s="267"/>
      <c r="AV390" s="265" t="str">
        <f t="shared" si="116"/>
        <v/>
      </c>
      <c r="AW390" s="266"/>
      <c r="AX390" s="267" t="str">
        <f t="shared" si="109"/>
        <v/>
      </c>
      <c r="AY390" s="267"/>
      <c r="AZ390" s="267"/>
      <c r="BA390" s="267"/>
      <c r="BB390" s="267"/>
      <c r="BC390" s="268"/>
      <c r="BD390" s="11"/>
      <c r="BF390" s="7" t="str">
        <f t="shared" si="110"/>
        <v/>
      </c>
      <c r="BJ390" s="45" t="str">
        <f t="shared" ca="1" si="111"/>
        <v>20/09/2021 08:00</v>
      </c>
      <c r="BK390" s="44" t="str">
        <f>IF($F390="", "", IFERROR(INDEX('Currency Market'!$BE$10:$BL$178, MATCH($BJ390, 'Currency Market'!$BB$10:$BB$178, 0), MATCH($F390, 'Currency Market'!$BE$9:$BL$9, 0)), ""))</f>
        <v/>
      </c>
      <c r="BL390" s="43" t="str">
        <f>IF($F390="", "", IFERROR(INDEX('Currency Market'!$BE$10:$BL$178, MATCH($BJ390, 'Currency Market'!$BB$10:$BB$178, 0), MATCH($N390, 'Currency Market'!$BE$9:$BL$9, 0)), ""))</f>
        <v/>
      </c>
      <c r="BN390" s="68" t="str">
        <f t="shared" si="117"/>
        <v/>
      </c>
      <c r="BO390" s="57" t="str">
        <f t="shared" si="123"/>
        <v/>
      </c>
      <c r="BP390" s="58" t="str">
        <f t="shared" si="123"/>
        <v/>
      </c>
      <c r="BQ390" s="58" t="str">
        <f t="shared" si="123"/>
        <v/>
      </c>
      <c r="BR390" s="58" t="str">
        <f t="shared" si="123"/>
        <v/>
      </c>
      <c r="BS390" s="58" t="str">
        <f t="shared" si="123"/>
        <v/>
      </c>
      <c r="BT390" s="58" t="str">
        <f t="shared" si="123"/>
        <v/>
      </c>
      <c r="BU390" s="58" t="str">
        <f t="shared" si="123"/>
        <v/>
      </c>
      <c r="BV390" s="59" t="str">
        <f t="shared" si="123"/>
        <v/>
      </c>
      <c r="BX390" s="7" t="str">
        <f ca="1">IFERROR(INDEX('Currency Market'!$BX$10:$BX$178, MATCH($BJ390, 'Currency Market'!$BB$10:$BB$178, 0)), "")</f>
        <v/>
      </c>
      <c r="BZ390" s="65" t="str">
        <f t="shared" si="118"/>
        <v/>
      </c>
    </row>
    <row r="391" spans="1:78" x14ac:dyDescent="0.55000000000000004">
      <c r="A391" s="11"/>
      <c r="B391" s="175" t="str">
        <f t="shared" si="106"/>
        <v/>
      </c>
      <c r="C391" s="176"/>
      <c r="D391" s="176"/>
      <c r="E391" s="176"/>
      <c r="F391" s="269"/>
      <c r="G391" s="270"/>
      <c r="H391" s="271"/>
      <c r="I391" s="271"/>
      <c r="J391" s="271"/>
      <c r="K391" s="271"/>
      <c r="L391" s="271"/>
      <c r="M391" s="271"/>
      <c r="N391" s="270"/>
      <c r="O391" s="270"/>
      <c r="P391" s="272" t="str">
        <f t="shared" si="113"/>
        <v/>
      </c>
      <c r="Q391" s="267"/>
      <c r="R391" s="267"/>
      <c r="S391" s="267"/>
      <c r="T391" s="267"/>
      <c r="U391" s="267"/>
      <c r="V391" s="267" t="str">
        <f t="shared" si="107"/>
        <v/>
      </c>
      <c r="W391" s="267"/>
      <c r="X391" s="267"/>
      <c r="Y391" s="267"/>
      <c r="Z391" s="267"/>
      <c r="AA391" s="267" t="str">
        <f t="shared" si="114"/>
        <v/>
      </c>
      <c r="AB391" s="267"/>
      <c r="AC391" s="267"/>
      <c r="AD391" s="267"/>
      <c r="AE391" s="267"/>
      <c r="AF391" s="267"/>
      <c r="AG391" s="269"/>
      <c r="AH391" s="270"/>
      <c r="AI391" s="270"/>
      <c r="AJ391" s="270"/>
      <c r="AK391" s="270"/>
      <c r="AL391" s="273"/>
      <c r="AM391" s="11"/>
      <c r="AN391" s="175" t="str">
        <f t="shared" si="115"/>
        <v/>
      </c>
      <c r="AO391" s="176"/>
      <c r="AP391" s="267" t="str">
        <f t="shared" si="108"/>
        <v/>
      </c>
      <c r="AQ391" s="267"/>
      <c r="AR391" s="267"/>
      <c r="AS391" s="267"/>
      <c r="AT391" s="267"/>
      <c r="AU391" s="267"/>
      <c r="AV391" s="265" t="str">
        <f t="shared" si="116"/>
        <v/>
      </c>
      <c r="AW391" s="266"/>
      <c r="AX391" s="267" t="str">
        <f t="shared" si="109"/>
        <v/>
      </c>
      <c r="AY391" s="267"/>
      <c r="AZ391" s="267"/>
      <c r="BA391" s="267"/>
      <c r="BB391" s="267"/>
      <c r="BC391" s="268"/>
      <c r="BD391" s="11"/>
      <c r="BF391" s="7" t="str">
        <f t="shared" si="110"/>
        <v/>
      </c>
      <c r="BJ391" s="45" t="str">
        <f t="shared" ca="1" si="111"/>
        <v>20/09/2021 08:00</v>
      </c>
      <c r="BK391" s="44" t="str">
        <f>IF($F391="", "", IFERROR(INDEX('Currency Market'!$BE$10:$BL$178, MATCH($BJ391, 'Currency Market'!$BB$10:$BB$178, 0), MATCH($F391, 'Currency Market'!$BE$9:$BL$9, 0)), ""))</f>
        <v/>
      </c>
      <c r="BL391" s="43" t="str">
        <f>IF($F391="", "", IFERROR(INDEX('Currency Market'!$BE$10:$BL$178, MATCH($BJ391, 'Currency Market'!$BB$10:$BB$178, 0), MATCH($N391, 'Currency Market'!$BE$9:$BL$9, 0)), ""))</f>
        <v/>
      </c>
      <c r="BN391" s="68" t="str">
        <f t="shared" si="117"/>
        <v/>
      </c>
      <c r="BO391" s="57" t="str">
        <f t="shared" si="123"/>
        <v/>
      </c>
      <c r="BP391" s="58" t="str">
        <f t="shared" si="123"/>
        <v/>
      </c>
      <c r="BQ391" s="58" t="str">
        <f t="shared" si="123"/>
        <v/>
      </c>
      <c r="BR391" s="58" t="str">
        <f t="shared" si="123"/>
        <v/>
      </c>
      <c r="BS391" s="58" t="str">
        <f t="shared" si="123"/>
        <v/>
      </c>
      <c r="BT391" s="58" t="str">
        <f t="shared" si="123"/>
        <v/>
      </c>
      <c r="BU391" s="58" t="str">
        <f t="shared" si="123"/>
        <v/>
      </c>
      <c r="BV391" s="59" t="str">
        <f t="shared" si="123"/>
        <v/>
      </c>
      <c r="BX391" s="7" t="str">
        <f ca="1">IFERROR(INDEX('Currency Market'!$BX$10:$BX$178, MATCH($BJ391, 'Currency Market'!$BB$10:$BB$178, 0)), "")</f>
        <v/>
      </c>
      <c r="BZ391" s="65" t="str">
        <f t="shared" si="118"/>
        <v/>
      </c>
    </row>
    <row r="392" spans="1:78" x14ac:dyDescent="0.55000000000000004">
      <c r="A392" s="11"/>
      <c r="B392" s="175" t="str">
        <f t="shared" si="106"/>
        <v/>
      </c>
      <c r="C392" s="176"/>
      <c r="D392" s="176"/>
      <c r="E392" s="176"/>
      <c r="F392" s="269"/>
      <c r="G392" s="270"/>
      <c r="H392" s="271"/>
      <c r="I392" s="271"/>
      <c r="J392" s="271"/>
      <c r="K392" s="271"/>
      <c r="L392" s="271"/>
      <c r="M392" s="271"/>
      <c r="N392" s="270"/>
      <c r="O392" s="270"/>
      <c r="P392" s="272" t="str">
        <f t="shared" si="113"/>
        <v/>
      </c>
      <c r="Q392" s="267"/>
      <c r="R392" s="267"/>
      <c r="S392" s="267"/>
      <c r="T392" s="267"/>
      <c r="U392" s="267"/>
      <c r="V392" s="267" t="str">
        <f t="shared" si="107"/>
        <v/>
      </c>
      <c r="W392" s="267"/>
      <c r="X392" s="267"/>
      <c r="Y392" s="267"/>
      <c r="Z392" s="267"/>
      <c r="AA392" s="267" t="str">
        <f t="shared" si="114"/>
        <v/>
      </c>
      <c r="AB392" s="267"/>
      <c r="AC392" s="267"/>
      <c r="AD392" s="267"/>
      <c r="AE392" s="267"/>
      <c r="AF392" s="267"/>
      <c r="AG392" s="269"/>
      <c r="AH392" s="270"/>
      <c r="AI392" s="270"/>
      <c r="AJ392" s="270"/>
      <c r="AK392" s="270"/>
      <c r="AL392" s="273"/>
      <c r="AM392" s="11"/>
      <c r="AN392" s="175" t="str">
        <f t="shared" si="115"/>
        <v/>
      </c>
      <c r="AO392" s="176"/>
      <c r="AP392" s="267" t="str">
        <f t="shared" si="108"/>
        <v/>
      </c>
      <c r="AQ392" s="267"/>
      <c r="AR392" s="267"/>
      <c r="AS392" s="267"/>
      <c r="AT392" s="267"/>
      <c r="AU392" s="267"/>
      <c r="AV392" s="265" t="str">
        <f t="shared" si="116"/>
        <v/>
      </c>
      <c r="AW392" s="266"/>
      <c r="AX392" s="267" t="str">
        <f t="shared" si="109"/>
        <v/>
      </c>
      <c r="AY392" s="267"/>
      <c r="AZ392" s="267"/>
      <c r="BA392" s="267"/>
      <c r="BB392" s="267"/>
      <c r="BC392" s="268"/>
      <c r="BD392" s="11"/>
      <c r="BF392" s="7" t="str">
        <f t="shared" si="110"/>
        <v/>
      </c>
      <c r="BJ392" s="45" t="str">
        <f t="shared" ca="1" si="111"/>
        <v>20/09/2021 08:00</v>
      </c>
      <c r="BK392" s="44" t="str">
        <f>IF($F392="", "", IFERROR(INDEX('Currency Market'!$BE$10:$BL$178, MATCH($BJ392, 'Currency Market'!$BB$10:$BB$178, 0), MATCH($F392, 'Currency Market'!$BE$9:$BL$9, 0)), ""))</f>
        <v/>
      </c>
      <c r="BL392" s="43" t="str">
        <f>IF($F392="", "", IFERROR(INDEX('Currency Market'!$BE$10:$BL$178, MATCH($BJ392, 'Currency Market'!$BB$10:$BB$178, 0), MATCH($N392, 'Currency Market'!$BE$9:$BL$9, 0)), ""))</f>
        <v/>
      </c>
      <c r="BN392" s="68" t="str">
        <f t="shared" si="117"/>
        <v/>
      </c>
      <c r="BO392" s="57" t="str">
        <f t="shared" si="123"/>
        <v/>
      </c>
      <c r="BP392" s="58" t="str">
        <f t="shared" si="123"/>
        <v/>
      </c>
      <c r="BQ392" s="58" t="str">
        <f t="shared" si="123"/>
        <v/>
      </c>
      <c r="BR392" s="58" t="str">
        <f t="shared" si="123"/>
        <v/>
      </c>
      <c r="BS392" s="58" t="str">
        <f t="shared" si="123"/>
        <v/>
      </c>
      <c r="BT392" s="58" t="str">
        <f t="shared" si="123"/>
        <v/>
      </c>
      <c r="BU392" s="58" t="str">
        <f t="shared" si="123"/>
        <v/>
      </c>
      <c r="BV392" s="59" t="str">
        <f t="shared" si="123"/>
        <v/>
      </c>
      <c r="BX392" s="7" t="str">
        <f ca="1">IFERROR(INDEX('Currency Market'!$BX$10:$BX$178, MATCH($BJ392, 'Currency Market'!$BB$10:$BB$178, 0)), "")</f>
        <v/>
      </c>
      <c r="BZ392" s="65" t="str">
        <f t="shared" si="118"/>
        <v/>
      </c>
    </row>
    <row r="393" spans="1:78" x14ac:dyDescent="0.55000000000000004">
      <c r="A393" s="11"/>
      <c r="B393" s="175" t="str">
        <f t="shared" si="106"/>
        <v/>
      </c>
      <c r="C393" s="176"/>
      <c r="D393" s="176"/>
      <c r="E393" s="176"/>
      <c r="F393" s="269"/>
      <c r="G393" s="270"/>
      <c r="H393" s="271"/>
      <c r="I393" s="271"/>
      <c r="J393" s="271"/>
      <c r="K393" s="271"/>
      <c r="L393" s="271"/>
      <c r="M393" s="271"/>
      <c r="N393" s="270"/>
      <c r="O393" s="270"/>
      <c r="P393" s="272" t="str">
        <f t="shared" si="113"/>
        <v/>
      </c>
      <c r="Q393" s="267"/>
      <c r="R393" s="267"/>
      <c r="S393" s="267"/>
      <c r="T393" s="267"/>
      <c r="U393" s="267"/>
      <c r="V393" s="267" t="str">
        <f t="shared" si="107"/>
        <v/>
      </c>
      <c r="W393" s="267"/>
      <c r="X393" s="267"/>
      <c r="Y393" s="267"/>
      <c r="Z393" s="267"/>
      <c r="AA393" s="267" t="str">
        <f t="shared" si="114"/>
        <v/>
      </c>
      <c r="AB393" s="267"/>
      <c r="AC393" s="267"/>
      <c r="AD393" s="267"/>
      <c r="AE393" s="267"/>
      <c r="AF393" s="267"/>
      <c r="AG393" s="269"/>
      <c r="AH393" s="270"/>
      <c r="AI393" s="270"/>
      <c r="AJ393" s="270"/>
      <c r="AK393" s="270"/>
      <c r="AL393" s="273"/>
      <c r="AM393" s="11"/>
      <c r="AN393" s="175" t="str">
        <f t="shared" si="115"/>
        <v/>
      </c>
      <c r="AO393" s="176"/>
      <c r="AP393" s="267" t="str">
        <f t="shared" si="108"/>
        <v/>
      </c>
      <c r="AQ393" s="267"/>
      <c r="AR393" s="267"/>
      <c r="AS393" s="267"/>
      <c r="AT393" s="267"/>
      <c r="AU393" s="267"/>
      <c r="AV393" s="265" t="str">
        <f t="shared" si="116"/>
        <v/>
      </c>
      <c r="AW393" s="266"/>
      <c r="AX393" s="267" t="str">
        <f t="shared" si="109"/>
        <v/>
      </c>
      <c r="AY393" s="267"/>
      <c r="AZ393" s="267"/>
      <c r="BA393" s="267"/>
      <c r="BB393" s="267"/>
      <c r="BC393" s="268"/>
      <c r="BD393" s="11"/>
      <c r="BF393" s="7" t="str">
        <f t="shared" si="110"/>
        <v/>
      </c>
      <c r="BJ393" s="45" t="str">
        <f t="shared" ca="1" si="111"/>
        <v>20/09/2021 08:00</v>
      </c>
      <c r="BK393" s="44" t="str">
        <f>IF($F393="", "", IFERROR(INDEX('Currency Market'!$BE$10:$BL$178, MATCH($BJ393, 'Currency Market'!$BB$10:$BB$178, 0), MATCH($F393, 'Currency Market'!$BE$9:$BL$9, 0)), ""))</f>
        <v/>
      </c>
      <c r="BL393" s="43" t="str">
        <f>IF($F393="", "", IFERROR(INDEX('Currency Market'!$BE$10:$BL$178, MATCH($BJ393, 'Currency Market'!$BB$10:$BB$178, 0), MATCH($N393, 'Currency Market'!$BE$9:$BL$9, 0)), ""))</f>
        <v/>
      </c>
      <c r="BN393" s="68" t="str">
        <f t="shared" si="117"/>
        <v/>
      </c>
      <c r="BO393" s="57" t="str">
        <f t="shared" ref="BO393:BV402" si="124">IF($B393=$BF$4, IF($F393=BO$2, $H393*-1, IF($N393=BO$2, $AA393, "")), "")</f>
        <v/>
      </c>
      <c r="BP393" s="58" t="str">
        <f t="shared" si="124"/>
        <v/>
      </c>
      <c r="BQ393" s="58" t="str">
        <f t="shared" si="124"/>
        <v/>
      </c>
      <c r="BR393" s="58" t="str">
        <f t="shared" si="124"/>
        <v/>
      </c>
      <c r="BS393" s="58" t="str">
        <f t="shared" si="124"/>
        <v/>
      </c>
      <c r="BT393" s="58" t="str">
        <f t="shared" si="124"/>
        <v/>
      </c>
      <c r="BU393" s="58" t="str">
        <f t="shared" si="124"/>
        <v/>
      </c>
      <c r="BV393" s="59" t="str">
        <f t="shared" si="124"/>
        <v/>
      </c>
      <c r="BX393" s="7" t="str">
        <f ca="1">IFERROR(INDEX('Currency Market'!$BX$10:$BX$178, MATCH($BJ393, 'Currency Market'!$BB$10:$BB$178, 0)), "")</f>
        <v/>
      </c>
      <c r="BZ393" s="65" t="str">
        <f t="shared" si="118"/>
        <v/>
      </c>
    </row>
    <row r="394" spans="1:78" x14ac:dyDescent="0.55000000000000004">
      <c r="A394" s="11"/>
      <c r="B394" s="175" t="str">
        <f t="shared" si="106"/>
        <v/>
      </c>
      <c r="C394" s="176"/>
      <c r="D394" s="176"/>
      <c r="E394" s="176"/>
      <c r="F394" s="269"/>
      <c r="G394" s="270"/>
      <c r="H394" s="271"/>
      <c r="I394" s="271"/>
      <c r="J394" s="271"/>
      <c r="K394" s="271"/>
      <c r="L394" s="271"/>
      <c r="M394" s="271"/>
      <c r="N394" s="270"/>
      <c r="O394" s="270"/>
      <c r="P394" s="272" t="str">
        <f t="shared" si="113"/>
        <v/>
      </c>
      <c r="Q394" s="267"/>
      <c r="R394" s="267"/>
      <c r="S394" s="267"/>
      <c r="T394" s="267"/>
      <c r="U394" s="267"/>
      <c r="V394" s="267" t="str">
        <f t="shared" si="107"/>
        <v/>
      </c>
      <c r="W394" s="267"/>
      <c r="X394" s="267"/>
      <c r="Y394" s="267"/>
      <c r="Z394" s="267"/>
      <c r="AA394" s="267" t="str">
        <f t="shared" si="114"/>
        <v/>
      </c>
      <c r="AB394" s="267"/>
      <c r="AC394" s="267"/>
      <c r="AD394" s="267"/>
      <c r="AE394" s="267"/>
      <c r="AF394" s="267"/>
      <c r="AG394" s="269"/>
      <c r="AH394" s="270"/>
      <c r="AI394" s="270"/>
      <c r="AJ394" s="270"/>
      <c r="AK394" s="270"/>
      <c r="AL394" s="273"/>
      <c r="AM394" s="11"/>
      <c r="AN394" s="175" t="str">
        <f t="shared" si="115"/>
        <v/>
      </c>
      <c r="AO394" s="176"/>
      <c r="AP394" s="267" t="str">
        <f t="shared" si="108"/>
        <v/>
      </c>
      <c r="AQ394" s="267"/>
      <c r="AR394" s="267"/>
      <c r="AS394" s="267"/>
      <c r="AT394" s="267"/>
      <c r="AU394" s="267"/>
      <c r="AV394" s="265" t="str">
        <f t="shared" si="116"/>
        <v/>
      </c>
      <c r="AW394" s="266"/>
      <c r="AX394" s="267" t="str">
        <f t="shared" si="109"/>
        <v/>
      </c>
      <c r="AY394" s="267"/>
      <c r="AZ394" s="267"/>
      <c r="BA394" s="267"/>
      <c r="BB394" s="267"/>
      <c r="BC394" s="268"/>
      <c r="BD394" s="11"/>
      <c r="BF394" s="7" t="str">
        <f t="shared" si="110"/>
        <v/>
      </c>
      <c r="BJ394" s="45" t="str">
        <f t="shared" ca="1" si="111"/>
        <v>20/09/2021 08:00</v>
      </c>
      <c r="BK394" s="44" t="str">
        <f>IF($F394="", "", IFERROR(INDEX('Currency Market'!$BE$10:$BL$178, MATCH($BJ394, 'Currency Market'!$BB$10:$BB$178, 0), MATCH($F394, 'Currency Market'!$BE$9:$BL$9, 0)), ""))</f>
        <v/>
      </c>
      <c r="BL394" s="43" t="str">
        <f>IF($F394="", "", IFERROR(INDEX('Currency Market'!$BE$10:$BL$178, MATCH($BJ394, 'Currency Market'!$BB$10:$BB$178, 0), MATCH($N394, 'Currency Market'!$BE$9:$BL$9, 0)), ""))</f>
        <v/>
      </c>
      <c r="BN394" s="68" t="str">
        <f t="shared" si="117"/>
        <v/>
      </c>
      <c r="BO394" s="57" t="str">
        <f t="shared" si="124"/>
        <v/>
      </c>
      <c r="BP394" s="58" t="str">
        <f t="shared" si="124"/>
        <v/>
      </c>
      <c r="BQ394" s="58" t="str">
        <f t="shared" si="124"/>
        <v/>
      </c>
      <c r="BR394" s="58" t="str">
        <f t="shared" si="124"/>
        <v/>
      </c>
      <c r="BS394" s="58" t="str">
        <f t="shared" si="124"/>
        <v/>
      </c>
      <c r="BT394" s="58" t="str">
        <f t="shared" si="124"/>
        <v/>
      </c>
      <c r="BU394" s="58" t="str">
        <f t="shared" si="124"/>
        <v/>
      </c>
      <c r="BV394" s="59" t="str">
        <f t="shared" si="124"/>
        <v/>
      </c>
      <c r="BX394" s="7" t="str">
        <f ca="1">IFERROR(INDEX('Currency Market'!$BX$10:$BX$178, MATCH($BJ394, 'Currency Market'!$BB$10:$BB$178, 0)), "")</f>
        <v/>
      </c>
      <c r="BZ394" s="65" t="str">
        <f t="shared" si="118"/>
        <v/>
      </c>
    </row>
    <row r="395" spans="1:78" x14ac:dyDescent="0.55000000000000004">
      <c r="A395" s="11"/>
      <c r="B395" s="175" t="str">
        <f t="shared" si="106"/>
        <v/>
      </c>
      <c r="C395" s="176"/>
      <c r="D395" s="176"/>
      <c r="E395" s="176"/>
      <c r="F395" s="269"/>
      <c r="G395" s="270"/>
      <c r="H395" s="271"/>
      <c r="I395" s="271"/>
      <c r="J395" s="271"/>
      <c r="K395" s="271"/>
      <c r="L395" s="271"/>
      <c r="M395" s="271"/>
      <c r="N395" s="270"/>
      <c r="O395" s="270"/>
      <c r="P395" s="272" t="str">
        <f t="shared" si="113"/>
        <v/>
      </c>
      <c r="Q395" s="267"/>
      <c r="R395" s="267"/>
      <c r="S395" s="267"/>
      <c r="T395" s="267"/>
      <c r="U395" s="267"/>
      <c r="V395" s="267" t="str">
        <f t="shared" si="107"/>
        <v/>
      </c>
      <c r="W395" s="267"/>
      <c r="X395" s="267"/>
      <c r="Y395" s="267"/>
      <c r="Z395" s="267"/>
      <c r="AA395" s="267" t="str">
        <f t="shared" si="114"/>
        <v/>
      </c>
      <c r="AB395" s="267"/>
      <c r="AC395" s="267"/>
      <c r="AD395" s="267"/>
      <c r="AE395" s="267"/>
      <c r="AF395" s="267"/>
      <c r="AG395" s="269"/>
      <c r="AH395" s="270"/>
      <c r="AI395" s="270"/>
      <c r="AJ395" s="270"/>
      <c r="AK395" s="270"/>
      <c r="AL395" s="273"/>
      <c r="AM395" s="11"/>
      <c r="AN395" s="175" t="str">
        <f t="shared" si="115"/>
        <v/>
      </c>
      <c r="AO395" s="176"/>
      <c r="AP395" s="267" t="str">
        <f t="shared" si="108"/>
        <v/>
      </c>
      <c r="AQ395" s="267"/>
      <c r="AR395" s="267"/>
      <c r="AS395" s="267"/>
      <c r="AT395" s="267"/>
      <c r="AU395" s="267"/>
      <c r="AV395" s="265" t="str">
        <f t="shared" si="116"/>
        <v/>
      </c>
      <c r="AW395" s="266"/>
      <c r="AX395" s="267" t="str">
        <f t="shared" si="109"/>
        <v/>
      </c>
      <c r="AY395" s="267"/>
      <c r="AZ395" s="267"/>
      <c r="BA395" s="267"/>
      <c r="BB395" s="267"/>
      <c r="BC395" s="268"/>
      <c r="BD395" s="11"/>
      <c r="BF395" s="7" t="str">
        <f t="shared" si="110"/>
        <v/>
      </c>
      <c r="BJ395" s="45" t="str">
        <f t="shared" ca="1" si="111"/>
        <v>20/09/2021 08:00</v>
      </c>
      <c r="BK395" s="44" t="str">
        <f>IF($F395="", "", IFERROR(INDEX('Currency Market'!$BE$10:$BL$178, MATCH($BJ395, 'Currency Market'!$BB$10:$BB$178, 0), MATCH($F395, 'Currency Market'!$BE$9:$BL$9, 0)), ""))</f>
        <v/>
      </c>
      <c r="BL395" s="43" t="str">
        <f>IF($F395="", "", IFERROR(INDEX('Currency Market'!$BE$10:$BL$178, MATCH($BJ395, 'Currency Market'!$BB$10:$BB$178, 0), MATCH($N395, 'Currency Market'!$BE$9:$BL$9, 0)), ""))</f>
        <v/>
      </c>
      <c r="BN395" s="68" t="str">
        <f t="shared" si="117"/>
        <v/>
      </c>
      <c r="BO395" s="57" t="str">
        <f t="shared" si="124"/>
        <v/>
      </c>
      <c r="BP395" s="58" t="str">
        <f t="shared" si="124"/>
        <v/>
      </c>
      <c r="BQ395" s="58" t="str">
        <f t="shared" si="124"/>
        <v/>
      </c>
      <c r="BR395" s="58" t="str">
        <f t="shared" si="124"/>
        <v/>
      </c>
      <c r="BS395" s="58" t="str">
        <f t="shared" si="124"/>
        <v/>
      </c>
      <c r="BT395" s="58" t="str">
        <f t="shared" si="124"/>
        <v/>
      </c>
      <c r="BU395" s="58" t="str">
        <f t="shared" si="124"/>
        <v/>
      </c>
      <c r="BV395" s="59" t="str">
        <f t="shared" si="124"/>
        <v/>
      </c>
      <c r="BX395" s="7" t="str">
        <f ca="1">IFERROR(INDEX('Currency Market'!$BX$10:$BX$178, MATCH($BJ395, 'Currency Market'!$BB$10:$BB$178, 0)), "")</f>
        <v/>
      </c>
      <c r="BZ395" s="65" t="str">
        <f t="shared" si="118"/>
        <v/>
      </c>
    </row>
    <row r="396" spans="1:78" x14ac:dyDescent="0.55000000000000004">
      <c r="A396" s="11"/>
      <c r="B396" s="175" t="str">
        <f t="shared" si="106"/>
        <v/>
      </c>
      <c r="C396" s="176"/>
      <c r="D396" s="176"/>
      <c r="E396" s="176"/>
      <c r="F396" s="269"/>
      <c r="G396" s="270"/>
      <c r="H396" s="271"/>
      <c r="I396" s="271"/>
      <c r="J396" s="271"/>
      <c r="K396" s="271"/>
      <c r="L396" s="271"/>
      <c r="M396" s="271"/>
      <c r="N396" s="270"/>
      <c r="O396" s="270"/>
      <c r="P396" s="272" t="str">
        <f t="shared" si="113"/>
        <v/>
      </c>
      <c r="Q396" s="267"/>
      <c r="R396" s="267"/>
      <c r="S396" s="267"/>
      <c r="T396" s="267"/>
      <c r="U396" s="267"/>
      <c r="V396" s="267" t="str">
        <f t="shared" si="107"/>
        <v/>
      </c>
      <c r="W396" s="267"/>
      <c r="X396" s="267"/>
      <c r="Y396" s="267"/>
      <c r="Z396" s="267"/>
      <c r="AA396" s="267" t="str">
        <f t="shared" si="114"/>
        <v/>
      </c>
      <c r="AB396" s="267"/>
      <c r="AC396" s="267"/>
      <c r="AD396" s="267"/>
      <c r="AE396" s="267"/>
      <c r="AF396" s="267"/>
      <c r="AG396" s="269"/>
      <c r="AH396" s="270"/>
      <c r="AI396" s="270"/>
      <c r="AJ396" s="270"/>
      <c r="AK396" s="270"/>
      <c r="AL396" s="273"/>
      <c r="AM396" s="11"/>
      <c r="AN396" s="175" t="str">
        <f t="shared" si="115"/>
        <v/>
      </c>
      <c r="AO396" s="176"/>
      <c r="AP396" s="267" t="str">
        <f t="shared" si="108"/>
        <v/>
      </c>
      <c r="AQ396" s="267"/>
      <c r="AR396" s="267"/>
      <c r="AS396" s="267"/>
      <c r="AT396" s="267"/>
      <c r="AU396" s="267"/>
      <c r="AV396" s="265" t="str">
        <f t="shared" si="116"/>
        <v/>
      </c>
      <c r="AW396" s="266"/>
      <c r="AX396" s="267" t="str">
        <f t="shared" si="109"/>
        <v/>
      </c>
      <c r="AY396" s="267"/>
      <c r="AZ396" s="267"/>
      <c r="BA396" s="267"/>
      <c r="BB396" s="267"/>
      <c r="BC396" s="268"/>
      <c r="BD396" s="11"/>
      <c r="BF396" s="7" t="str">
        <f t="shared" si="110"/>
        <v/>
      </c>
      <c r="BJ396" s="45" t="str">
        <f t="shared" ca="1" si="111"/>
        <v>20/09/2021 08:00</v>
      </c>
      <c r="BK396" s="44" t="str">
        <f>IF($F396="", "", IFERROR(INDEX('Currency Market'!$BE$10:$BL$178, MATCH($BJ396, 'Currency Market'!$BB$10:$BB$178, 0), MATCH($F396, 'Currency Market'!$BE$9:$BL$9, 0)), ""))</f>
        <v/>
      </c>
      <c r="BL396" s="43" t="str">
        <f>IF($F396="", "", IFERROR(INDEX('Currency Market'!$BE$10:$BL$178, MATCH($BJ396, 'Currency Market'!$BB$10:$BB$178, 0), MATCH($N396, 'Currency Market'!$BE$9:$BL$9, 0)), ""))</f>
        <v/>
      </c>
      <c r="BN396" s="68" t="str">
        <f t="shared" si="117"/>
        <v/>
      </c>
      <c r="BO396" s="57" t="str">
        <f t="shared" si="124"/>
        <v/>
      </c>
      <c r="BP396" s="58" t="str">
        <f t="shared" si="124"/>
        <v/>
      </c>
      <c r="BQ396" s="58" t="str">
        <f t="shared" si="124"/>
        <v/>
      </c>
      <c r="BR396" s="58" t="str">
        <f t="shared" si="124"/>
        <v/>
      </c>
      <c r="BS396" s="58" t="str">
        <f t="shared" si="124"/>
        <v/>
      </c>
      <c r="BT396" s="58" t="str">
        <f t="shared" si="124"/>
        <v/>
      </c>
      <c r="BU396" s="58" t="str">
        <f t="shared" si="124"/>
        <v/>
      </c>
      <c r="BV396" s="59" t="str">
        <f t="shared" si="124"/>
        <v/>
      </c>
      <c r="BX396" s="7" t="str">
        <f ca="1">IFERROR(INDEX('Currency Market'!$BX$10:$BX$178, MATCH($BJ396, 'Currency Market'!$BB$10:$BB$178, 0)), "")</f>
        <v/>
      </c>
      <c r="BZ396" s="65" t="str">
        <f t="shared" si="118"/>
        <v/>
      </c>
    </row>
    <row r="397" spans="1:78" x14ac:dyDescent="0.55000000000000004">
      <c r="A397" s="11"/>
      <c r="B397" s="175" t="str">
        <f t="shared" ref="B397:B460" si="125">IF(AND(F397="", H397="", N397=""), "", IF($AG397="", $BF$3, $BF$4))</f>
        <v/>
      </c>
      <c r="C397" s="176"/>
      <c r="D397" s="176"/>
      <c r="E397" s="176"/>
      <c r="F397" s="269"/>
      <c r="G397" s="270"/>
      <c r="H397" s="271"/>
      <c r="I397" s="271"/>
      <c r="J397" s="271"/>
      <c r="K397" s="271"/>
      <c r="L397" s="271"/>
      <c r="M397" s="271"/>
      <c r="N397" s="270"/>
      <c r="O397" s="270"/>
      <c r="P397" s="272" t="str">
        <f t="shared" si="113"/>
        <v/>
      </c>
      <c r="Q397" s="267"/>
      <c r="R397" s="267"/>
      <c r="S397" s="267"/>
      <c r="T397" s="267"/>
      <c r="U397" s="267"/>
      <c r="V397" s="267" t="str">
        <f t="shared" ref="V397:V460" si="126">IFERROR(ROUND($P397*$BJ$7, 2), "")</f>
        <v/>
      </c>
      <c r="W397" s="267"/>
      <c r="X397" s="267"/>
      <c r="Y397" s="267"/>
      <c r="Z397" s="267"/>
      <c r="AA397" s="267" t="str">
        <f t="shared" si="114"/>
        <v/>
      </c>
      <c r="AB397" s="267"/>
      <c r="AC397" s="267"/>
      <c r="AD397" s="267"/>
      <c r="AE397" s="267"/>
      <c r="AF397" s="267"/>
      <c r="AG397" s="269"/>
      <c r="AH397" s="270"/>
      <c r="AI397" s="270"/>
      <c r="AJ397" s="270"/>
      <c r="AK397" s="270"/>
      <c r="AL397" s="273"/>
      <c r="AM397" s="11"/>
      <c r="AN397" s="175" t="str">
        <f t="shared" si="115"/>
        <v/>
      </c>
      <c r="AO397" s="176"/>
      <c r="AP397" s="267" t="str">
        <f t="shared" ref="AP397:AP460" si="127">IF($B397=$BF$3, IF(OR(F397="", H397=""), "", IFERROR(INDEX($BO$7:$BV$7, $BM$7, MATCH(F397, $BO$2:$BV$2, 0))-H397, "")), "")</f>
        <v/>
      </c>
      <c r="AQ397" s="267"/>
      <c r="AR397" s="267"/>
      <c r="AS397" s="267"/>
      <c r="AT397" s="267"/>
      <c r="AU397" s="267"/>
      <c r="AV397" s="265" t="str">
        <f t="shared" si="116"/>
        <v/>
      </c>
      <c r="AW397" s="266"/>
      <c r="AX397" s="267" t="str">
        <f t="shared" ref="AX397:AX460" si="128">IF($B397=$BF$3, IF(OR(N397="", AA397=""), "", IFERROR(INDEX($BO$7:$BV$7, $BM$7, MATCH(N397, $BO$2:$BV$2, 0))+AA397, "")), "")</f>
        <v/>
      </c>
      <c r="AY397" s="267"/>
      <c r="AZ397" s="267"/>
      <c r="BA397" s="267"/>
      <c r="BB397" s="267"/>
      <c r="BC397" s="268"/>
      <c r="BD397" s="11"/>
      <c r="BF397" s="7" t="str">
        <f t="shared" ref="BF397:BF460" si="129">IF(AND($B397=$BF$3, $AP397&gt;=0, $AX397&gt;=0), $BJ$4, "")</f>
        <v/>
      </c>
      <c r="BJ397" s="45" t="str">
        <f t="shared" ref="BJ397:BJ460" ca="1" si="130">IF($AG397="", $BJ$4, $AG397)</f>
        <v>20/09/2021 08:00</v>
      </c>
      <c r="BK397" s="44" t="str">
        <f>IF($F397="", "", IFERROR(INDEX('Currency Market'!$BE$10:$BL$178, MATCH($BJ397, 'Currency Market'!$BB$10:$BB$178, 0), MATCH($F397, 'Currency Market'!$BE$9:$BL$9, 0)), ""))</f>
        <v/>
      </c>
      <c r="BL397" s="43" t="str">
        <f>IF($F397="", "", IFERROR(INDEX('Currency Market'!$BE$10:$BL$178, MATCH($BJ397, 'Currency Market'!$BB$10:$BB$178, 0), MATCH($N397, 'Currency Market'!$BE$9:$BL$9, 0)), ""))</f>
        <v/>
      </c>
      <c r="BN397" s="68" t="str">
        <f t="shared" si="117"/>
        <v/>
      </c>
      <c r="BO397" s="57" t="str">
        <f t="shared" si="124"/>
        <v/>
      </c>
      <c r="BP397" s="58" t="str">
        <f t="shared" si="124"/>
        <v/>
      </c>
      <c r="BQ397" s="58" t="str">
        <f t="shared" si="124"/>
        <v/>
      </c>
      <c r="BR397" s="58" t="str">
        <f t="shared" si="124"/>
        <v/>
      </c>
      <c r="BS397" s="58" t="str">
        <f t="shared" si="124"/>
        <v/>
      </c>
      <c r="BT397" s="58" t="str">
        <f t="shared" si="124"/>
        <v/>
      </c>
      <c r="BU397" s="58" t="str">
        <f t="shared" si="124"/>
        <v/>
      </c>
      <c r="BV397" s="59" t="str">
        <f t="shared" si="124"/>
        <v/>
      </c>
      <c r="BX397" s="7" t="str">
        <f ca="1">IFERROR(INDEX('Currency Market'!$BX$10:$BX$178, MATCH($BJ397, 'Currency Market'!$BB$10:$BB$178, 0)), "")</f>
        <v/>
      </c>
      <c r="BZ397" s="65" t="str">
        <f t="shared" si="118"/>
        <v/>
      </c>
    </row>
    <row r="398" spans="1:78" x14ac:dyDescent="0.55000000000000004">
      <c r="A398" s="11"/>
      <c r="B398" s="175" t="str">
        <f t="shared" si="125"/>
        <v/>
      </c>
      <c r="C398" s="176"/>
      <c r="D398" s="176"/>
      <c r="E398" s="176"/>
      <c r="F398" s="269"/>
      <c r="G398" s="270"/>
      <c r="H398" s="271"/>
      <c r="I398" s="271"/>
      <c r="J398" s="271"/>
      <c r="K398" s="271"/>
      <c r="L398" s="271"/>
      <c r="M398" s="271"/>
      <c r="N398" s="270"/>
      <c r="O398" s="270"/>
      <c r="P398" s="272" t="str">
        <f t="shared" ref="P398:P461" si="131">IF(OR(F398="", H398="", N398=""), "", IFERROR(ROUND($H398*$BK398/$BL398, 2), ""))</f>
        <v/>
      </c>
      <c r="Q398" s="267"/>
      <c r="R398" s="267"/>
      <c r="S398" s="267"/>
      <c r="T398" s="267"/>
      <c r="U398" s="267"/>
      <c r="V398" s="267" t="str">
        <f t="shared" si="126"/>
        <v/>
      </c>
      <c r="W398" s="267"/>
      <c r="X398" s="267"/>
      <c r="Y398" s="267"/>
      <c r="Z398" s="267"/>
      <c r="AA398" s="267" t="str">
        <f t="shared" ref="AA398:AA461" si="132">IF(OR(P398="", V398=""), "", P398-V398)</f>
        <v/>
      </c>
      <c r="AB398" s="267"/>
      <c r="AC398" s="267"/>
      <c r="AD398" s="267"/>
      <c r="AE398" s="267"/>
      <c r="AF398" s="267"/>
      <c r="AG398" s="269"/>
      <c r="AH398" s="270"/>
      <c r="AI398" s="270"/>
      <c r="AJ398" s="270"/>
      <c r="AK398" s="270"/>
      <c r="AL398" s="273"/>
      <c r="AM398" s="11"/>
      <c r="AN398" s="175" t="str">
        <f t="shared" ref="AN398:AN461" si="133">IF(AP398="", "", IF(F398="", "", F398))</f>
        <v/>
      </c>
      <c r="AO398" s="176"/>
      <c r="AP398" s="267" t="str">
        <f t="shared" si="127"/>
        <v/>
      </c>
      <c r="AQ398" s="267"/>
      <c r="AR398" s="267"/>
      <c r="AS398" s="267"/>
      <c r="AT398" s="267"/>
      <c r="AU398" s="267"/>
      <c r="AV398" s="265" t="str">
        <f t="shared" ref="AV398:AV461" si="134">IF(AX398="", "", IF(N398="", "", N398))</f>
        <v/>
      </c>
      <c r="AW398" s="266"/>
      <c r="AX398" s="267" t="str">
        <f t="shared" si="128"/>
        <v/>
      </c>
      <c r="AY398" s="267"/>
      <c r="AZ398" s="267"/>
      <c r="BA398" s="267"/>
      <c r="BB398" s="267"/>
      <c r="BC398" s="268"/>
      <c r="BD398" s="11"/>
      <c r="BF398" s="7" t="str">
        <f t="shared" si="129"/>
        <v/>
      </c>
      <c r="BJ398" s="45" t="str">
        <f t="shared" ca="1" si="130"/>
        <v>20/09/2021 08:00</v>
      </c>
      <c r="BK398" s="44" t="str">
        <f>IF($F398="", "", IFERROR(INDEX('Currency Market'!$BE$10:$BL$178, MATCH($BJ398, 'Currency Market'!$BB$10:$BB$178, 0), MATCH($F398, 'Currency Market'!$BE$9:$BL$9, 0)), ""))</f>
        <v/>
      </c>
      <c r="BL398" s="43" t="str">
        <f>IF($F398="", "", IFERROR(INDEX('Currency Market'!$BE$10:$BL$178, MATCH($BJ398, 'Currency Market'!$BB$10:$BB$178, 0), MATCH($N398, 'Currency Market'!$BE$9:$BL$9, 0)), ""))</f>
        <v/>
      </c>
      <c r="BN398" s="68" t="str">
        <f t="shared" ref="BN398:BN461" si="135">IF(OR(NOT(F398=""), NOT(H398=""), NOT(N398=""), NOT(AG398="")), "X", "")</f>
        <v/>
      </c>
      <c r="BO398" s="57" t="str">
        <f t="shared" si="124"/>
        <v/>
      </c>
      <c r="BP398" s="58" t="str">
        <f t="shared" si="124"/>
        <v/>
      </c>
      <c r="BQ398" s="58" t="str">
        <f t="shared" si="124"/>
        <v/>
      </c>
      <c r="BR398" s="58" t="str">
        <f t="shared" si="124"/>
        <v/>
      </c>
      <c r="BS398" s="58" t="str">
        <f t="shared" si="124"/>
        <v/>
      </c>
      <c r="BT398" s="58" t="str">
        <f t="shared" si="124"/>
        <v/>
      </c>
      <c r="BU398" s="58" t="str">
        <f t="shared" si="124"/>
        <v/>
      </c>
      <c r="BV398" s="59" t="str">
        <f t="shared" si="124"/>
        <v/>
      </c>
      <c r="BX398" s="7" t="str">
        <f ca="1">IFERROR(INDEX('Currency Market'!$BX$10:$BX$178, MATCH($BJ398, 'Currency Market'!$BB$10:$BB$178, 0)), "")</f>
        <v/>
      </c>
      <c r="BZ398" s="65" t="str">
        <f t="shared" ref="BZ398:BZ461" si="136">IF($B398=$BF$4, IF(OR($V398="", $BL398=""), "", IFERROR(ROUND($V398*$BL398/$BX398, 2), "")), "")</f>
        <v/>
      </c>
    </row>
    <row r="399" spans="1:78" x14ac:dyDescent="0.55000000000000004">
      <c r="A399" s="11"/>
      <c r="B399" s="175" t="str">
        <f t="shared" si="125"/>
        <v/>
      </c>
      <c r="C399" s="176"/>
      <c r="D399" s="176"/>
      <c r="E399" s="176"/>
      <c r="F399" s="269"/>
      <c r="G399" s="270"/>
      <c r="H399" s="271"/>
      <c r="I399" s="271"/>
      <c r="J399" s="271"/>
      <c r="K399" s="271"/>
      <c r="L399" s="271"/>
      <c r="M399" s="271"/>
      <c r="N399" s="270"/>
      <c r="O399" s="270"/>
      <c r="P399" s="272" t="str">
        <f t="shared" si="131"/>
        <v/>
      </c>
      <c r="Q399" s="267"/>
      <c r="R399" s="267"/>
      <c r="S399" s="267"/>
      <c r="T399" s="267"/>
      <c r="U399" s="267"/>
      <c r="V399" s="267" t="str">
        <f t="shared" si="126"/>
        <v/>
      </c>
      <c r="W399" s="267"/>
      <c r="X399" s="267"/>
      <c r="Y399" s="267"/>
      <c r="Z399" s="267"/>
      <c r="AA399" s="267" t="str">
        <f t="shared" si="132"/>
        <v/>
      </c>
      <c r="AB399" s="267"/>
      <c r="AC399" s="267"/>
      <c r="AD399" s="267"/>
      <c r="AE399" s="267"/>
      <c r="AF399" s="267"/>
      <c r="AG399" s="269"/>
      <c r="AH399" s="270"/>
      <c r="AI399" s="270"/>
      <c r="AJ399" s="270"/>
      <c r="AK399" s="270"/>
      <c r="AL399" s="273"/>
      <c r="AM399" s="11"/>
      <c r="AN399" s="175" t="str">
        <f t="shared" si="133"/>
        <v/>
      </c>
      <c r="AO399" s="176"/>
      <c r="AP399" s="267" t="str">
        <f t="shared" si="127"/>
        <v/>
      </c>
      <c r="AQ399" s="267"/>
      <c r="AR399" s="267"/>
      <c r="AS399" s="267"/>
      <c r="AT399" s="267"/>
      <c r="AU399" s="267"/>
      <c r="AV399" s="265" t="str">
        <f t="shared" si="134"/>
        <v/>
      </c>
      <c r="AW399" s="266"/>
      <c r="AX399" s="267" t="str">
        <f t="shared" si="128"/>
        <v/>
      </c>
      <c r="AY399" s="267"/>
      <c r="AZ399" s="267"/>
      <c r="BA399" s="267"/>
      <c r="BB399" s="267"/>
      <c r="BC399" s="268"/>
      <c r="BD399" s="11"/>
      <c r="BF399" s="7" t="str">
        <f t="shared" si="129"/>
        <v/>
      </c>
      <c r="BJ399" s="45" t="str">
        <f t="shared" ca="1" si="130"/>
        <v>20/09/2021 08:00</v>
      </c>
      <c r="BK399" s="44" t="str">
        <f>IF($F399="", "", IFERROR(INDEX('Currency Market'!$BE$10:$BL$178, MATCH($BJ399, 'Currency Market'!$BB$10:$BB$178, 0), MATCH($F399, 'Currency Market'!$BE$9:$BL$9, 0)), ""))</f>
        <v/>
      </c>
      <c r="BL399" s="43" t="str">
        <f>IF($F399="", "", IFERROR(INDEX('Currency Market'!$BE$10:$BL$178, MATCH($BJ399, 'Currency Market'!$BB$10:$BB$178, 0), MATCH($N399, 'Currency Market'!$BE$9:$BL$9, 0)), ""))</f>
        <v/>
      </c>
      <c r="BN399" s="68" t="str">
        <f t="shared" si="135"/>
        <v/>
      </c>
      <c r="BO399" s="57" t="str">
        <f t="shared" si="124"/>
        <v/>
      </c>
      <c r="BP399" s="58" t="str">
        <f t="shared" si="124"/>
        <v/>
      </c>
      <c r="BQ399" s="58" t="str">
        <f t="shared" si="124"/>
        <v/>
      </c>
      <c r="BR399" s="58" t="str">
        <f t="shared" si="124"/>
        <v/>
      </c>
      <c r="BS399" s="58" t="str">
        <f t="shared" si="124"/>
        <v/>
      </c>
      <c r="BT399" s="58" t="str">
        <f t="shared" si="124"/>
        <v/>
      </c>
      <c r="BU399" s="58" t="str">
        <f t="shared" si="124"/>
        <v/>
      </c>
      <c r="BV399" s="59" t="str">
        <f t="shared" si="124"/>
        <v/>
      </c>
      <c r="BX399" s="7" t="str">
        <f ca="1">IFERROR(INDEX('Currency Market'!$BX$10:$BX$178, MATCH($BJ399, 'Currency Market'!$BB$10:$BB$178, 0)), "")</f>
        <v/>
      </c>
      <c r="BZ399" s="65" t="str">
        <f t="shared" si="136"/>
        <v/>
      </c>
    </row>
    <row r="400" spans="1:78" x14ac:dyDescent="0.55000000000000004">
      <c r="A400" s="11"/>
      <c r="B400" s="175" t="str">
        <f t="shared" si="125"/>
        <v/>
      </c>
      <c r="C400" s="176"/>
      <c r="D400" s="176"/>
      <c r="E400" s="176"/>
      <c r="F400" s="269"/>
      <c r="G400" s="270"/>
      <c r="H400" s="271"/>
      <c r="I400" s="271"/>
      <c r="J400" s="271"/>
      <c r="K400" s="271"/>
      <c r="L400" s="271"/>
      <c r="M400" s="271"/>
      <c r="N400" s="270"/>
      <c r="O400" s="270"/>
      <c r="P400" s="272" t="str">
        <f t="shared" si="131"/>
        <v/>
      </c>
      <c r="Q400" s="267"/>
      <c r="R400" s="267"/>
      <c r="S400" s="267"/>
      <c r="T400" s="267"/>
      <c r="U400" s="267"/>
      <c r="V400" s="267" t="str">
        <f t="shared" si="126"/>
        <v/>
      </c>
      <c r="W400" s="267"/>
      <c r="X400" s="267"/>
      <c r="Y400" s="267"/>
      <c r="Z400" s="267"/>
      <c r="AA400" s="267" t="str">
        <f t="shared" si="132"/>
        <v/>
      </c>
      <c r="AB400" s="267"/>
      <c r="AC400" s="267"/>
      <c r="AD400" s="267"/>
      <c r="AE400" s="267"/>
      <c r="AF400" s="267"/>
      <c r="AG400" s="269"/>
      <c r="AH400" s="270"/>
      <c r="AI400" s="270"/>
      <c r="AJ400" s="270"/>
      <c r="AK400" s="270"/>
      <c r="AL400" s="273"/>
      <c r="AM400" s="11"/>
      <c r="AN400" s="175" t="str">
        <f t="shared" si="133"/>
        <v/>
      </c>
      <c r="AO400" s="176"/>
      <c r="AP400" s="267" t="str">
        <f t="shared" si="127"/>
        <v/>
      </c>
      <c r="AQ400" s="267"/>
      <c r="AR400" s="267"/>
      <c r="AS400" s="267"/>
      <c r="AT400" s="267"/>
      <c r="AU400" s="267"/>
      <c r="AV400" s="265" t="str">
        <f t="shared" si="134"/>
        <v/>
      </c>
      <c r="AW400" s="266"/>
      <c r="AX400" s="267" t="str">
        <f t="shared" si="128"/>
        <v/>
      </c>
      <c r="AY400" s="267"/>
      <c r="AZ400" s="267"/>
      <c r="BA400" s="267"/>
      <c r="BB400" s="267"/>
      <c r="BC400" s="268"/>
      <c r="BD400" s="11"/>
      <c r="BF400" s="7" t="str">
        <f t="shared" si="129"/>
        <v/>
      </c>
      <c r="BJ400" s="45" t="str">
        <f t="shared" ca="1" si="130"/>
        <v>20/09/2021 08:00</v>
      </c>
      <c r="BK400" s="44" t="str">
        <f>IF($F400="", "", IFERROR(INDEX('Currency Market'!$BE$10:$BL$178, MATCH($BJ400, 'Currency Market'!$BB$10:$BB$178, 0), MATCH($F400, 'Currency Market'!$BE$9:$BL$9, 0)), ""))</f>
        <v/>
      </c>
      <c r="BL400" s="43" t="str">
        <f>IF($F400="", "", IFERROR(INDEX('Currency Market'!$BE$10:$BL$178, MATCH($BJ400, 'Currency Market'!$BB$10:$BB$178, 0), MATCH($N400, 'Currency Market'!$BE$9:$BL$9, 0)), ""))</f>
        <v/>
      </c>
      <c r="BN400" s="68" t="str">
        <f t="shared" si="135"/>
        <v/>
      </c>
      <c r="BO400" s="57" t="str">
        <f t="shared" si="124"/>
        <v/>
      </c>
      <c r="BP400" s="58" t="str">
        <f t="shared" si="124"/>
        <v/>
      </c>
      <c r="BQ400" s="58" t="str">
        <f t="shared" si="124"/>
        <v/>
      </c>
      <c r="BR400" s="58" t="str">
        <f t="shared" si="124"/>
        <v/>
      </c>
      <c r="BS400" s="58" t="str">
        <f t="shared" si="124"/>
        <v/>
      </c>
      <c r="BT400" s="58" t="str">
        <f t="shared" si="124"/>
        <v/>
      </c>
      <c r="BU400" s="58" t="str">
        <f t="shared" si="124"/>
        <v/>
      </c>
      <c r="BV400" s="59" t="str">
        <f t="shared" si="124"/>
        <v/>
      </c>
      <c r="BX400" s="7" t="str">
        <f ca="1">IFERROR(INDEX('Currency Market'!$BX$10:$BX$178, MATCH($BJ400, 'Currency Market'!$BB$10:$BB$178, 0)), "")</f>
        <v/>
      </c>
      <c r="BZ400" s="65" t="str">
        <f t="shared" si="136"/>
        <v/>
      </c>
    </row>
    <row r="401" spans="1:78" x14ac:dyDescent="0.55000000000000004">
      <c r="A401" s="11"/>
      <c r="B401" s="175" t="str">
        <f t="shared" si="125"/>
        <v/>
      </c>
      <c r="C401" s="176"/>
      <c r="D401" s="176"/>
      <c r="E401" s="176"/>
      <c r="F401" s="269"/>
      <c r="G401" s="270"/>
      <c r="H401" s="271"/>
      <c r="I401" s="271"/>
      <c r="J401" s="271"/>
      <c r="K401" s="271"/>
      <c r="L401" s="271"/>
      <c r="M401" s="271"/>
      <c r="N401" s="270"/>
      <c r="O401" s="270"/>
      <c r="P401" s="272" t="str">
        <f t="shared" si="131"/>
        <v/>
      </c>
      <c r="Q401" s="267"/>
      <c r="R401" s="267"/>
      <c r="S401" s="267"/>
      <c r="T401" s="267"/>
      <c r="U401" s="267"/>
      <c r="V401" s="267" t="str">
        <f t="shared" si="126"/>
        <v/>
      </c>
      <c r="W401" s="267"/>
      <c r="X401" s="267"/>
      <c r="Y401" s="267"/>
      <c r="Z401" s="267"/>
      <c r="AA401" s="267" t="str">
        <f t="shared" si="132"/>
        <v/>
      </c>
      <c r="AB401" s="267"/>
      <c r="AC401" s="267"/>
      <c r="AD401" s="267"/>
      <c r="AE401" s="267"/>
      <c r="AF401" s="267"/>
      <c r="AG401" s="269"/>
      <c r="AH401" s="270"/>
      <c r="AI401" s="270"/>
      <c r="AJ401" s="270"/>
      <c r="AK401" s="270"/>
      <c r="AL401" s="273"/>
      <c r="AM401" s="11"/>
      <c r="AN401" s="175" t="str">
        <f t="shared" si="133"/>
        <v/>
      </c>
      <c r="AO401" s="176"/>
      <c r="AP401" s="267" t="str">
        <f t="shared" si="127"/>
        <v/>
      </c>
      <c r="AQ401" s="267"/>
      <c r="AR401" s="267"/>
      <c r="AS401" s="267"/>
      <c r="AT401" s="267"/>
      <c r="AU401" s="267"/>
      <c r="AV401" s="265" t="str">
        <f t="shared" si="134"/>
        <v/>
      </c>
      <c r="AW401" s="266"/>
      <c r="AX401" s="267" t="str">
        <f t="shared" si="128"/>
        <v/>
      </c>
      <c r="AY401" s="267"/>
      <c r="AZ401" s="267"/>
      <c r="BA401" s="267"/>
      <c r="BB401" s="267"/>
      <c r="BC401" s="268"/>
      <c r="BD401" s="11"/>
      <c r="BF401" s="7" t="str">
        <f t="shared" si="129"/>
        <v/>
      </c>
      <c r="BJ401" s="45" t="str">
        <f t="shared" ca="1" si="130"/>
        <v>20/09/2021 08:00</v>
      </c>
      <c r="BK401" s="44" t="str">
        <f>IF($F401="", "", IFERROR(INDEX('Currency Market'!$BE$10:$BL$178, MATCH($BJ401, 'Currency Market'!$BB$10:$BB$178, 0), MATCH($F401, 'Currency Market'!$BE$9:$BL$9, 0)), ""))</f>
        <v/>
      </c>
      <c r="BL401" s="43" t="str">
        <f>IF($F401="", "", IFERROR(INDEX('Currency Market'!$BE$10:$BL$178, MATCH($BJ401, 'Currency Market'!$BB$10:$BB$178, 0), MATCH($N401, 'Currency Market'!$BE$9:$BL$9, 0)), ""))</f>
        <v/>
      </c>
      <c r="BN401" s="68" t="str">
        <f t="shared" si="135"/>
        <v/>
      </c>
      <c r="BO401" s="57" t="str">
        <f t="shared" si="124"/>
        <v/>
      </c>
      <c r="BP401" s="58" t="str">
        <f t="shared" si="124"/>
        <v/>
      </c>
      <c r="BQ401" s="58" t="str">
        <f t="shared" si="124"/>
        <v/>
      </c>
      <c r="BR401" s="58" t="str">
        <f t="shared" si="124"/>
        <v/>
      </c>
      <c r="BS401" s="58" t="str">
        <f t="shared" si="124"/>
        <v/>
      </c>
      <c r="BT401" s="58" t="str">
        <f t="shared" si="124"/>
        <v/>
      </c>
      <c r="BU401" s="58" t="str">
        <f t="shared" si="124"/>
        <v/>
      </c>
      <c r="BV401" s="59" t="str">
        <f t="shared" si="124"/>
        <v/>
      </c>
      <c r="BX401" s="7" t="str">
        <f ca="1">IFERROR(INDEX('Currency Market'!$BX$10:$BX$178, MATCH($BJ401, 'Currency Market'!$BB$10:$BB$178, 0)), "")</f>
        <v/>
      </c>
      <c r="BZ401" s="65" t="str">
        <f t="shared" si="136"/>
        <v/>
      </c>
    </row>
    <row r="402" spans="1:78" x14ac:dyDescent="0.55000000000000004">
      <c r="A402" s="11"/>
      <c r="B402" s="175" t="str">
        <f t="shared" si="125"/>
        <v/>
      </c>
      <c r="C402" s="176"/>
      <c r="D402" s="176"/>
      <c r="E402" s="176"/>
      <c r="F402" s="269"/>
      <c r="G402" s="270"/>
      <c r="H402" s="271"/>
      <c r="I402" s="271"/>
      <c r="J402" s="271"/>
      <c r="K402" s="271"/>
      <c r="L402" s="271"/>
      <c r="M402" s="271"/>
      <c r="N402" s="270"/>
      <c r="O402" s="270"/>
      <c r="P402" s="272" t="str">
        <f t="shared" si="131"/>
        <v/>
      </c>
      <c r="Q402" s="267"/>
      <c r="R402" s="267"/>
      <c r="S402" s="267"/>
      <c r="T402" s="267"/>
      <c r="U402" s="267"/>
      <c r="V402" s="267" t="str">
        <f t="shared" si="126"/>
        <v/>
      </c>
      <c r="W402" s="267"/>
      <c r="X402" s="267"/>
      <c r="Y402" s="267"/>
      <c r="Z402" s="267"/>
      <c r="AA402" s="267" t="str">
        <f t="shared" si="132"/>
        <v/>
      </c>
      <c r="AB402" s="267"/>
      <c r="AC402" s="267"/>
      <c r="AD402" s="267"/>
      <c r="AE402" s="267"/>
      <c r="AF402" s="267"/>
      <c r="AG402" s="269"/>
      <c r="AH402" s="270"/>
      <c r="AI402" s="270"/>
      <c r="AJ402" s="270"/>
      <c r="AK402" s="270"/>
      <c r="AL402" s="273"/>
      <c r="AM402" s="11"/>
      <c r="AN402" s="175" t="str">
        <f t="shared" si="133"/>
        <v/>
      </c>
      <c r="AO402" s="176"/>
      <c r="AP402" s="267" t="str">
        <f t="shared" si="127"/>
        <v/>
      </c>
      <c r="AQ402" s="267"/>
      <c r="AR402" s="267"/>
      <c r="AS402" s="267"/>
      <c r="AT402" s="267"/>
      <c r="AU402" s="267"/>
      <c r="AV402" s="265" t="str">
        <f t="shared" si="134"/>
        <v/>
      </c>
      <c r="AW402" s="266"/>
      <c r="AX402" s="267" t="str">
        <f t="shared" si="128"/>
        <v/>
      </c>
      <c r="AY402" s="267"/>
      <c r="AZ402" s="267"/>
      <c r="BA402" s="267"/>
      <c r="BB402" s="267"/>
      <c r="BC402" s="268"/>
      <c r="BD402" s="11"/>
      <c r="BF402" s="7" t="str">
        <f t="shared" si="129"/>
        <v/>
      </c>
      <c r="BJ402" s="45" t="str">
        <f t="shared" ca="1" si="130"/>
        <v>20/09/2021 08:00</v>
      </c>
      <c r="BK402" s="44" t="str">
        <f>IF($F402="", "", IFERROR(INDEX('Currency Market'!$BE$10:$BL$178, MATCH($BJ402, 'Currency Market'!$BB$10:$BB$178, 0), MATCH($F402, 'Currency Market'!$BE$9:$BL$9, 0)), ""))</f>
        <v/>
      </c>
      <c r="BL402" s="43" t="str">
        <f>IF($F402="", "", IFERROR(INDEX('Currency Market'!$BE$10:$BL$178, MATCH($BJ402, 'Currency Market'!$BB$10:$BB$178, 0), MATCH($N402, 'Currency Market'!$BE$9:$BL$9, 0)), ""))</f>
        <v/>
      </c>
      <c r="BN402" s="68" t="str">
        <f t="shared" si="135"/>
        <v/>
      </c>
      <c r="BO402" s="57" t="str">
        <f t="shared" si="124"/>
        <v/>
      </c>
      <c r="BP402" s="58" t="str">
        <f t="shared" si="124"/>
        <v/>
      </c>
      <c r="BQ402" s="58" t="str">
        <f t="shared" si="124"/>
        <v/>
      </c>
      <c r="BR402" s="58" t="str">
        <f t="shared" si="124"/>
        <v/>
      </c>
      <c r="BS402" s="58" t="str">
        <f t="shared" si="124"/>
        <v/>
      </c>
      <c r="BT402" s="58" t="str">
        <f t="shared" si="124"/>
        <v/>
      </c>
      <c r="BU402" s="58" t="str">
        <f t="shared" si="124"/>
        <v/>
      </c>
      <c r="BV402" s="59" t="str">
        <f t="shared" si="124"/>
        <v/>
      </c>
      <c r="BX402" s="7" t="str">
        <f ca="1">IFERROR(INDEX('Currency Market'!$BX$10:$BX$178, MATCH($BJ402, 'Currency Market'!$BB$10:$BB$178, 0)), "")</f>
        <v/>
      </c>
      <c r="BZ402" s="65" t="str">
        <f t="shared" si="136"/>
        <v/>
      </c>
    </row>
    <row r="403" spans="1:78" x14ac:dyDescent="0.55000000000000004">
      <c r="A403" s="11"/>
      <c r="B403" s="175" t="str">
        <f t="shared" si="125"/>
        <v/>
      </c>
      <c r="C403" s="176"/>
      <c r="D403" s="176"/>
      <c r="E403" s="176"/>
      <c r="F403" s="269"/>
      <c r="G403" s="270"/>
      <c r="H403" s="271"/>
      <c r="I403" s="271"/>
      <c r="J403" s="271"/>
      <c r="K403" s="271"/>
      <c r="L403" s="271"/>
      <c r="M403" s="271"/>
      <c r="N403" s="270"/>
      <c r="O403" s="270"/>
      <c r="P403" s="272" t="str">
        <f t="shared" si="131"/>
        <v/>
      </c>
      <c r="Q403" s="267"/>
      <c r="R403" s="267"/>
      <c r="S403" s="267"/>
      <c r="T403" s="267"/>
      <c r="U403" s="267"/>
      <c r="V403" s="267" t="str">
        <f t="shared" si="126"/>
        <v/>
      </c>
      <c r="W403" s="267"/>
      <c r="X403" s="267"/>
      <c r="Y403" s="267"/>
      <c r="Z403" s="267"/>
      <c r="AA403" s="267" t="str">
        <f t="shared" si="132"/>
        <v/>
      </c>
      <c r="AB403" s="267"/>
      <c r="AC403" s="267"/>
      <c r="AD403" s="267"/>
      <c r="AE403" s="267"/>
      <c r="AF403" s="267"/>
      <c r="AG403" s="269"/>
      <c r="AH403" s="270"/>
      <c r="AI403" s="270"/>
      <c r="AJ403" s="270"/>
      <c r="AK403" s="270"/>
      <c r="AL403" s="273"/>
      <c r="AM403" s="11"/>
      <c r="AN403" s="175" t="str">
        <f t="shared" si="133"/>
        <v/>
      </c>
      <c r="AO403" s="176"/>
      <c r="AP403" s="267" t="str">
        <f t="shared" si="127"/>
        <v/>
      </c>
      <c r="AQ403" s="267"/>
      <c r="AR403" s="267"/>
      <c r="AS403" s="267"/>
      <c r="AT403" s="267"/>
      <c r="AU403" s="267"/>
      <c r="AV403" s="265" t="str">
        <f t="shared" si="134"/>
        <v/>
      </c>
      <c r="AW403" s="266"/>
      <c r="AX403" s="267" t="str">
        <f t="shared" si="128"/>
        <v/>
      </c>
      <c r="AY403" s="267"/>
      <c r="AZ403" s="267"/>
      <c r="BA403" s="267"/>
      <c r="BB403" s="267"/>
      <c r="BC403" s="268"/>
      <c r="BD403" s="11"/>
      <c r="BF403" s="7" t="str">
        <f t="shared" si="129"/>
        <v/>
      </c>
      <c r="BJ403" s="45" t="str">
        <f t="shared" ca="1" si="130"/>
        <v>20/09/2021 08:00</v>
      </c>
      <c r="BK403" s="44" t="str">
        <f>IF($F403="", "", IFERROR(INDEX('Currency Market'!$BE$10:$BL$178, MATCH($BJ403, 'Currency Market'!$BB$10:$BB$178, 0), MATCH($F403, 'Currency Market'!$BE$9:$BL$9, 0)), ""))</f>
        <v/>
      </c>
      <c r="BL403" s="43" t="str">
        <f>IF($F403="", "", IFERROR(INDEX('Currency Market'!$BE$10:$BL$178, MATCH($BJ403, 'Currency Market'!$BB$10:$BB$178, 0), MATCH($N403, 'Currency Market'!$BE$9:$BL$9, 0)), ""))</f>
        <v/>
      </c>
      <c r="BN403" s="68" t="str">
        <f t="shared" si="135"/>
        <v/>
      </c>
      <c r="BO403" s="57" t="str">
        <f t="shared" ref="BO403:BV412" si="137">IF($B403=$BF$4, IF($F403=BO$2, $H403*-1, IF($N403=BO$2, $AA403, "")), "")</f>
        <v/>
      </c>
      <c r="BP403" s="58" t="str">
        <f t="shared" si="137"/>
        <v/>
      </c>
      <c r="BQ403" s="58" t="str">
        <f t="shared" si="137"/>
        <v/>
      </c>
      <c r="BR403" s="58" t="str">
        <f t="shared" si="137"/>
        <v/>
      </c>
      <c r="BS403" s="58" t="str">
        <f t="shared" si="137"/>
        <v/>
      </c>
      <c r="BT403" s="58" t="str">
        <f t="shared" si="137"/>
        <v/>
      </c>
      <c r="BU403" s="58" t="str">
        <f t="shared" si="137"/>
        <v/>
      </c>
      <c r="BV403" s="59" t="str">
        <f t="shared" si="137"/>
        <v/>
      </c>
      <c r="BX403" s="7" t="str">
        <f ca="1">IFERROR(INDEX('Currency Market'!$BX$10:$BX$178, MATCH($BJ403, 'Currency Market'!$BB$10:$BB$178, 0)), "")</f>
        <v/>
      </c>
      <c r="BZ403" s="65" t="str">
        <f t="shared" si="136"/>
        <v/>
      </c>
    </row>
    <row r="404" spans="1:78" x14ac:dyDescent="0.55000000000000004">
      <c r="A404" s="11"/>
      <c r="B404" s="175" t="str">
        <f t="shared" si="125"/>
        <v/>
      </c>
      <c r="C404" s="176"/>
      <c r="D404" s="176"/>
      <c r="E404" s="176"/>
      <c r="F404" s="269"/>
      <c r="G404" s="270"/>
      <c r="H404" s="271"/>
      <c r="I404" s="271"/>
      <c r="J404" s="271"/>
      <c r="K404" s="271"/>
      <c r="L404" s="271"/>
      <c r="M404" s="271"/>
      <c r="N404" s="270"/>
      <c r="O404" s="270"/>
      <c r="P404" s="272" t="str">
        <f t="shared" si="131"/>
        <v/>
      </c>
      <c r="Q404" s="267"/>
      <c r="R404" s="267"/>
      <c r="S404" s="267"/>
      <c r="T404" s="267"/>
      <c r="U404" s="267"/>
      <c r="V404" s="267" t="str">
        <f t="shared" si="126"/>
        <v/>
      </c>
      <c r="W404" s="267"/>
      <c r="X404" s="267"/>
      <c r="Y404" s="267"/>
      <c r="Z404" s="267"/>
      <c r="AA404" s="267" t="str">
        <f t="shared" si="132"/>
        <v/>
      </c>
      <c r="AB404" s="267"/>
      <c r="AC404" s="267"/>
      <c r="AD404" s="267"/>
      <c r="AE404" s="267"/>
      <c r="AF404" s="267"/>
      <c r="AG404" s="269"/>
      <c r="AH404" s="270"/>
      <c r="AI404" s="270"/>
      <c r="AJ404" s="270"/>
      <c r="AK404" s="270"/>
      <c r="AL404" s="273"/>
      <c r="AM404" s="11"/>
      <c r="AN404" s="175" t="str">
        <f t="shared" si="133"/>
        <v/>
      </c>
      <c r="AO404" s="176"/>
      <c r="AP404" s="267" t="str">
        <f t="shared" si="127"/>
        <v/>
      </c>
      <c r="AQ404" s="267"/>
      <c r="AR404" s="267"/>
      <c r="AS404" s="267"/>
      <c r="AT404" s="267"/>
      <c r="AU404" s="267"/>
      <c r="AV404" s="265" t="str">
        <f t="shared" si="134"/>
        <v/>
      </c>
      <c r="AW404" s="266"/>
      <c r="AX404" s="267" t="str">
        <f t="shared" si="128"/>
        <v/>
      </c>
      <c r="AY404" s="267"/>
      <c r="AZ404" s="267"/>
      <c r="BA404" s="267"/>
      <c r="BB404" s="267"/>
      <c r="BC404" s="268"/>
      <c r="BD404" s="11"/>
      <c r="BF404" s="7" t="str">
        <f t="shared" si="129"/>
        <v/>
      </c>
      <c r="BJ404" s="45" t="str">
        <f t="shared" ca="1" si="130"/>
        <v>20/09/2021 08:00</v>
      </c>
      <c r="BK404" s="44" t="str">
        <f>IF($F404="", "", IFERROR(INDEX('Currency Market'!$BE$10:$BL$178, MATCH($BJ404, 'Currency Market'!$BB$10:$BB$178, 0), MATCH($F404, 'Currency Market'!$BE$9:$BL$9, 0)), ""))</f>
        <v/>
      </c>
      <c r="BL404" s="43" t="str">
        <f>IF($F404="", "", IFERROR(INDEX('Currency Market'!$BE$10:$BL$178, MATCH($BJ404, 'Currency Market'!$BB$10:$BB$178, 0), MATCH($N404, 'Currency Market'!$BE$9:$BL$9, 0)), ""))</f>
        <v/>
      </c>
      <c r="BN404" s="68" t="str">
        <f t="shared" si="135"/>
        <v/>
      </c>
      <c r="BO404" s="57" t="str">
        <f t="shared" si="137"/>
        <v/>
      </c>
      <c r="BP404" s="58" t="str">
        <f t="shared" si="137"/>
        <v/>
      </c>
      <c r="BQ404" s="58" t="str">
        <f t="shared" si="137"/>
        <v/>
      </c>
      <c r="BR404" s="58" t="str">
        <f t="shared" si="137"/>
        <v/>
      </c>
      <c r="BS404" s="58" t="str">
        <f t="shared" si="137"/>
        <v/>
      </c>
      <c r="BT404" s="58" t="str">
        <f t="shared" si="137"/>
        <v/>
      </c>
      <c r="BU404" s="58" t="str">
        <f t="shared" si="137"/>
        <v/>
      </c>
      <c r="BV404" s="59" t="str">
        <f t="shared" si="137"/>
        <v/>
      </c>
      <c r="BX404" s="7" t="str">
        <f ca="1">IFERROR(INDEX('Currency Market'!$BX$10:$BX$178, MATCH($BJ404, 'Currency Market'!$BB$10:$BB$178, 0)), "")</f>
        <v/>
      </c>
      <c r="BZ404" s="65" t="str">
        <f t="shared" si="136"/>
        <v/>
      </c>
    </row>
    <row r="405" spans="1:78" x14ac:dyDescent="0.55000000000000004">
      <c r="A405" s="11"/>
      <c r="B405" s="175" t="str">
        <f t="shared" si="125"/>
        <v/>
      </c>
      <c r="C405" s="176"/>
      <c r="D405" s="176"/>
      <c r="E405" s="176"/>
      <c r="F405" s="269"/>
      <c r="G405" s="270"/>
      <c r="H405" s="271"/>
      <c r="I405" s="271"/>
      <c r="J405" s="271"/>
      <c r="K405" s="271"/>
      <c r="L405" s="271"/>
      <c r="M405" s="271"/>
      <c r="N405" s="270"/>
      <c r="O405" s="270"/>
      <c r="P405" s="272" t="str">
        <f t="shared" si="131"/>
        <v/>
      </c>
      <c r="Q405" s="267"/>
      <c r="R405" s="267"/>
      <c r="S405" s="267"/>
      <c r="T405" s="267"/>
      <c r="U405" s="267"/>
      <c r="V405" s="267" t="str">
        <f t="shared" si="126"/>
        <v/>
      </c>
      <c r="W405" s="267"/>
      <c r="X405" s="267"/>
      <c r="Y405" s="267"/>
      <c r="Z405" s="267"/>
      <c r="AA405" s="267" t="str">
        <f t="shared" si="132"/>
        <v/>
      </c>
      <c r="AB405" s="267"/>
      <c r="AC405" s="267"/>
      <c r="AD405" s="267"/>
      <c r="AE405" s="267"/>
      <c r="AF405" s="267"/>
      <c r="AG405" s="269"/>
      <c r="AH405" s="270"/>
      <c r="AI405" s="270"/>
      <c r="AJ405" s="270"/>
      <c r="AK405" s="270"/>
      <c r="AL405" s="273"/>
      <c r="AM405" s="11"/>
      <c r="AN405" s="175" t="str">
        <f t="shared" si="133"/>
        <v/>
      </c>
      <c r="AO405" s="176"/>
      <c r="AP405" s="267" t="str">
        <f t="shared" si="127"/>
        <v/>
      </c>
      <c r="AQ405" s="267"/>
      <c r="AR405" s="267"/>
      <c r="AS405" s="267"/>
      <c r="AT405" s="267"/>
      <c r="AU405" s="267"/>
      <c r="AV405" s="265" t="str">
        <f t="shared" si="134"/>
        <v/>
      </c>
      <c r="AW405" s="266"/>
      <c r="AX405" s="267" t="str">
        <f t="shared" si="128"/>
        <v/>
      </c>
      <c r="AY405" s="267"/>
      <c r="AZ405" s="267"/>
      <c r="BA405" s="267"/>
      <c r="BB405" s="267"/>
      <c r="BC405" s="268"/>
      <c r="BD405" s="11"/>
      <c r="BF405" s="7" t="str">
        <f t="shared" si="129"/>
        <v/>
      </c>
      <c r="BJ405" s="45" t="str">
        <f t="shared" ca="1" si="130"/>
        <v>20/09/2021 08:00</v>
      </c>
      <c r="BK405" s="44" t="str">
        <f>IF($F405="", "", IFERROR(INDEX('Currency Market'!$BE$10:$BL$178, MATCH($BJ405, 'Currency Market'!$BB$10:$BB$178, 0), MATCH($F405, 'Currency Market'!$BE$9:$BL$9, 0)), ""))</f>
        <v/>
      </c>
      <c r="BL405" s="43" t="str">
        <f>IF($F405="", "", IFERROR(INDEX('Currency Market'!$BE$10:$BL$178, MATCH($BJ405, 'Currency Market'!$BB$10:$BB$178, 0), MATCH($N405, 'Currency Market'!$BE$9:$BL$9, 0)), ""))</f>
        <v/>
      </c>
      <c r="BN405" s="68" t="str">
        <f t="shared" si="135"/>
        <v/>
      </c>
      <c r="BO405" s="57" t="str">
        <f t="shared" si="137"/>
        <v/>
      </c>
      <c r="BP405" s="58" t="str">
        <f t="shared" si="137"/>
        <v/>
      </c>
      <c r="BQ405" s="58" t="str">
        <f t="shared" si="137"/>
        <v/>
      </c>
      <c r="BR405" s="58" t="str">
        <f t="shared" si="137"/>
        <v/>
      </c>
      <c r="BS405" s="58" t="str">
        <f t="shared" si="137"/>
        <v/>
      </c>
      <c r="BT405" s="58" t="str">
        <f t="shared" si="137"/>
        <v/>
      </c>
      <c r="BU405" s="58" t="str">
        <f t="shared" si="137"/>
        <v/>
      </c>
      <c r="BV405" s="59" t="str">
        <f t="shared" si="137"/>
        <v/>
      </c>
      <c r="BX405" s="7" t="str">
        <f ca="1">IFERROR(INDEX('Currency Market'!$BX$10:$BX$178, MATCH($BJ405, 'Currency Market'!$BB$10:$BB$178, 0)), "")</f>
        <v/>
      </c>
      <c r="BZ405" s="65" t="str">
        <f t="shared" si="136"/>
        <v/>
      </c>
    </row>
    <row r="406" spans="1:78" x14ac:dyDescent="0.55000000000000004">
      <c r="A406" s="11"/>
      <c r="B406" s="175" t="str">
        <f t="shared" si="125"/>
        <v/>
      </c>
      <c r="C406" s="176"/>
      <c r="D406" s="176"/>
      <c r="E406" s="176"/>
      <c r="F406" s="269"/>
      <c r="G406" s="270"/>
      <c r="H406" s="271"/>
      <c r="I406" s="271"/>
      <c r="J406" s="271"/>
      <c r="K406" s="271"/>
      <c r="L406" s="271"/>
      <c r="M406" s="271"/>
      <c r="N406" s="270"/>
      <c r="O406" s="270"/>
      <c r="P406" s="272" t="str">
        <f t="shared" si="131"/>
        <v/>
      </c>
      <c r="Q406" s="267"/>
      <c r="R406" s="267"/>
      <c r="S406" s="267"/>
      <c r="T406" s="267"/>
      <c r="U406" s="267"/>
      <c r="V406" s="267" t="str">
        <f t="shared" si="126"/>
        <v/>
      </c>
      <c r="W406" s="267"/>
      <c r="X406" s="267"/>
      <c r="Y406" s="267"/>
      <c r="Z406" s="267"/>
      <c r="AA406" s="267" t="str">
        <f t="shared" si="132"/>
        <v/>
      </c>
      <c r="AB406" s="267"/>
      <c r="AC406" s="267"/>
      <c r="AD406" s="267"/>
      <c r="AE406" s="267"/>
      <c r="AF406" s="267"/>
      <c r="AG406" s="269"/>
      <c r="AH406" s="270"/>
      <c r="AI406" s="270"/>
      <c r="AJ406" s="270"/>
      <c r="AK406" s="270"/>
      <c r="AL406" s="273"/>
      <c r="AM406" s="11"/>
      <c r="AN406" s="175" t="str">
        <f t="shared" si="133"/>
        <v/>
      </c>
      <c r="AO406" s="176"/>
      <c r="AP406" s="267" t="str">
        <f t="shared" si="127"/>
        <v/>
      </c>
      <c r="AQ406" s="267"/>
      <c r="AR406" s="267"/>
      <c r="AS406" s="267"/>
      <c r="AT406" s="267"/>
      <c r="AU406" s="267"/>
      <c r="AV406" s="265" t="str">
        <f t="shared" si="134"/>
        <v/>
      </c>
      <c r="AW406" s="266"/>
      <c r="AX406" s="267" t="str">
        <f t="shared" si="128"/>
        <v/>
      </c>
      <c r="AY406" s="267"/>
      <c r="AZ406" s="267"/>
      <c r="BA406" s="267"/>
      <c r="BB406" s="267"/>
      <c r="BC406" s="268"/>
      <c r="BD406" s="11"/>
      <c r="BF406" s="7" t="str">
        <f t="shared" si="129"/>
        <v/>
      </c>
      <c r="BJ406" s="45" t="str">
        <f t="shared" ca="1" si="130"/>
        <v>20/09/2021 08:00</v>
      </c>
      <c r="BK406" s="44" t="str">
        <f>IF($F406="", "", IFERROR(INDEX('Currency Market'!$BE$10:$BL$178, MATCH($BJ406, 'Currency Market'!$BB$10:$BB$178, 0), MATCH($F406, 'Currency Market'!$BE$9:$BL$9, 0)), ""))</f>
        <v/>
      </c>
      <c r="BL406" s="43" t="str">
        <f>IF($F406="", "", IFERROR(INDEX('Currency Market'!$BE$10:$BL$178, MATCH($BJ406, 'Currency Market'!$BB$10:$BB$178, 0), MATCH($N406, 'Currency Market'!$BE$9:$BL$9, 0)), ""))</f>
        <v/>
      </c>
      <c r="BN406" s="68" t="str">
        <f t="shared" si="135"/>
        <v/>
      </c>
      <c r="BO406" s="57" t="str">
        <f t="shared" si="137"/>
        <v/>
      </c>
      <c r="BP406" s="58" t="str">
        <f t="shared" si="137"/>
        <v/>
      </c>
      <c r="BQ406" s="58" t="str">
        <f t="shared" si="137"/>
        <v/>
      </c>
      <c r="BR406" s="58" t="str">
        <f t="shared" si="137"/>
        <v/>
      </c>
      <c r="BS406" s="58" t="str">
        <f t="shared" si="137"/>
        <v/>
      </c>
      <c r="BT406" s="58" t="str">
        <f t="shared" si="137"/>
        <v/>
      </c>
      <c r="BU406" s="58" t="str">
        <f t="shared" si="137"/>
        <v/>
      </c>
      <c r="BV406" s="59" t="str">
        <f t="shared" si="137"/>
        <v/>
      </c>
      <c r="BX406" s="7" t="str">
        <f ca="1">IFERROR(INDEX('Currency Market'!$BX$10:$BX$178, MATCH($BJ406, 'Currency Market'!$BB$10:$BB$178, 0)), "")</f>
        <v/>
      </c>
      <c r="BZ406" s="65" t="str">
        <f t="shared" si="136"/>
        <v/>
      </c>
    </row>
    <row r="407" spans="1:78" x14ac:dyDescent="0.55000000000000004">
      <c r="A407" s="11"/>
      <c r="B407" s="175" t="str">
        <f t="shared" si="125"/>
        <v/>
      </c>
      <c r="C407" s="176"/>
      <c r="D407" s="176"/>
      <c r="E407" s="176"/>
      <c r="F407" s="269"/>
      <c r="G407" s="270"/>
      <c r="H407" s="271"/>
      <c r="I407" s="271"/>
      <c r="J407" s="271"/>
      <c r="K407" s="271"/>
      <c r="L407" s="271"/>
      <c r="M407" s="271"/>
      <c r="N407" s="270"/>
      <c r="O407" s="270"/>
      <c r="P407" s="272" t="str">
        <f t="shared" si="131"/>
        <v/>
      </c>
      <c r="Q407" s="267"/>
      <c r="R407" s="267"/>
      <c r="S407" s="267"/>
      <c r="T407" s="267"/>
      <c r="U407" s="267"/>
      <c r="V407" s="267" t="str">
        <f t="shared" si="126"/>
        <v/>
      </c>
      <c r="W407" s="267"/>
      <c r="X407" s="267"/>
      <c r="Y407" s="267"/>
      <c r="Z407" s="267"/>
      <c r="AA407" s="267" t="str">
        <f t="shared" si="132"/>
        <v/>
      </c>
      <c r="AB407" s="267"/>
      <c r="AC407" s="267"/>
      <c r="AD407" s="267"/>
      <c r="AE407" s="267"/>
      <c r="AF407" s="267"/>
      <c r="AG407" s="269"/>
      <c r="AH407" s="270"/>
      <c r="AI407" s="270"/>
      <c r="AJ407" s="270"/>
      <c r="AK407" s="270"/>
      <c r="AL407" s="273"/>
      <c r="AM407" s="11"/>
      <c r="AN407" s="175" t="str">
        <f t="shared" si="133"/>
        <v/>
      </c>
      <c r="AO407" s="176"/>
      <c r="AP407" s="267" t="str">
        <f t="shared" si="127"/>
        <v/>
      </c>
      <c r="AQ407" s="267"/>
      <c r="AR407" s="267"/>
      <c r="AS407" s="267"/>
      <c r="AT407" s="267"/>
      <c r="AU407" s="267"/>
      <c r="AV407" s="265" t="str">
        <f t="shared" si="134"/>
        <v/>
      </c>
      <c r="AW407" s="266"/>
      <c r="AX407" s="267" t="str">
        <f t="shared" si="128"/>
        <v/>
      </c>
      <c r="AY407" s="267"/>
      <c r="AZ407" s="267"/>
      <c r="BA407" s="267"/>
      <c r="BB407" s="267"/>
      <c r="BC407" s="268"/>
      <c r="BD407" s="11"/>
      <c r="BF407" s="7" t="str">
        <f t="shared" si="129"/>
        <v/>
      </c>
      <c r="BJ407" s="45" t="str">
        <f t="shared" ca="1" si="130"/>
        <v>20/09/2021 08:00</v>
      </c>
      <c r="BK407" s="44" t="str">
        <f>IF($F407="", "", IFERROR(INDEX('Currency Market'!$BE$10:$BL$178, MATCH($BJ407, 'Currency Market'!$BB$10:$BB$178, 0), MATCH($F407, 'Currency Market'!$BE$9:$BL$9, 0)), ""))</f>
        <v/>
      </c>
      <c r="BL407" s="43" t="str">
        <f>IF($F407="", "", IFERROR(INDEX('Currency Market'!$BE$10:$BL$178, MATCH($BJ407, 'Currency Market'!$BB$10:$BB$178, 0), MATCH($N407, 'Currency Market'!$BE$9:$BL$9, 0)), ""))</f>
        <v/>
      </c>
      <c r="BN407" s="68" t="str">
        <f t="shared" si="135"/>
        <v/>
      </c>
      <c r="BO407" s="57" t="str">
        <f t="shared" si="137"/>
        <v/>
      </c>
      <c r="BP407" s="58" t="str">
        <f t="shared" si="137"/>
        <v/>
      </c>
      <c r="BQ407" s="58" t="str">
        <f t="shared" si="137"/>
        <v/>
      </c>
      <c r="BR407" s="58" t="str">
        <f t="shared" si="137"/>
        <v/>
      </c>
      <c r="BS407" s="58" t="str">
        <f t="shared" si="137"/>
        <v/>
      </c>
      <c r="BT407" s="58" t="str">
        <f t="shared" si="137"/>
        <v/>
      </c>
      <c r="BU407" s="58" t="str">
        <f t="shared" si="137"/>
        <v/>
      </c>
      <c r="BV407" s="59" t="str">
        <f t="shared" si="137"/>
        <v/>
      </c>
      <c r="BX407" s="7" t="str">
        <f ca="1">IFERROR(INDEX('Currency Market'!$BX$10:$BX$178, MATCH($BJ407, 'Currency Market'!$BB$10:$BB$178, 0)), "")</f>
        <v/>
      </c>
      <c r="BZ407" s="65" t="str">
        <f t="shared" si="136"/>
        <v/>
      </c>
    </row>
    <row r="408" spans="1:78" x14ac:dyDescent="0.55000000000000004">
      <c r="A408" s="11"/>
      <c r="B408" s="175" t="str">
        <f t="shared" si="125"/>
        <v/>
      </c>
      <c r="C408" s="176"/>
      <c r="D408" s="176"/>
      <c r="E408" s="176"/>
      <c r="F408" s="269"/>
      <c r="G408" s="270"/>
      <c r="H408" s="271"/>
      <c r="I408" s="271"/>
      <c r="J408" s="271"/>
      <c r="K408" s="271"/>
      <c r="L408" s="271"/>
      <c r="M408" s="271"/>
      <c r="N408" s="270"/>
      <c r="O408" s="270"/>
      <c r="P408" s="272" t="str">
        <f t="shared" si="131"/>
        <v/>
      </c>
      <c r="Q408" s="267"/>
      <c r="R408" s="267"/>
      <c r="S408" s="267"/>
      <c r="T408" s="267"/>
      <c r="U408" s="267"/>
      <c r="V408" s="267" t="str">
        <f t="shared" si="126"/>
        <v/>
      </c>
      <c r="W408" s="267"/>
      <c r="X408" s="267"/>
      <c r="Y408" s="267"/>
      <c r="Z408" s="267"/>
      <c r="AA408" s="267" t="str">
        <f t="shared" si="132"/>
        <v/>
      </c>
      <c r="AB408" s="267"/>
      <c r="AC408" s="267"/>
      <c r="AD408" s="267"/>
      <c r="AE408" s="267"/>
      <c r="AF408" s="267"/>
      <c r="AG408" s="269"/>
      <c r="AH408" s="270"/>
      <c r="AI408" s="270"/>
      <c r="AJ408" s="270"/>
      <c r="AK408" s="270"/>
      <c r="AL408" s="273"/>
      <c r="AM408" s="11"/>
      <c r="AN408" s="175" t="str">
        <f t="shared" si="133"/>
        <v/>
      </c>
      <c r="AO408" s="176"/>
      <c r="AP408" s="267" t="str">
        <f t="shared" si="127"/>
        <v/>
      </c>
      <c r="AQ408" s="267"/>
      <c r="AR408" s="267"/>
      <c r="AS408" s="267"/>
      <c r="AT408" s="267"/>
      <c r="AU408" s="267"/>
      <c r="AV408" s="265" t="str">
        <f t="shared" si="134"/>
        <v/>
      </c>
      <c r="AW408" s="266"/>
      <c r="AX408" s="267" t="str">
        <f t="shared" si="128"/>
        <v/>
      </c>
      <c r="AY408" s="267"/>
      <c r="AZ408" s="267"/>
      <c r="BA408" s="267"/>
      <c r="BB408" s="267"/>
      <c r="BC408" s="268"/>
      <c r="BD408" s="11"/>
      <c r="BF408" s="7" t="str">
        <f t="shared" si="129"/>
        <v/>
      </c>
      <c r="BJ408" s="45" t="str">
        <f t="shared" ca="1" si="130"/>
        <v>20/09/2021 08:00</v>
      </c>
      <c r="BK408" s="44" t="str">
        <f>IF($F408="", "", IFERROR(INDEX('Currency Market'!$BE$10:$BL$178, MATCH($BJ408, 'Currency Market'!$BB$10:$BB$178, 0), MATCH($F408, 'Currency Market'!$BE$9:$BL$9, 0)), ""))</f>
        <v/>
      </c>
      <c r="BL408" s="43" t="str">
        <f>IF($F408="", "", IFERROR(INDEX('Currency Market'!$BE$10:$BL$178, MATCH($BJ408, 'Currency Market'!$BB$10:$BB$178, 0), MATCH($N408, 'Currency Market'!$BE$9:$BL$9, 0)), ""))</f>
        <v/>
      </c>
      <c r="BN408" s="68" t="str">
        <f t="shared" si="135"/>
        <v/>
      </c>
      <c r="BO408" s="57" t="str">
        <f t="shared" si="137"/>
        <v/>
      </c>
      <c r="BP408" s="58" t="str">
        <f t="shared" si="137"/>
        <v/>
      </c>
      <c r="BQ408" s="58" t="str">
        <f t="shared" si="137"/>
        <v/>
      </c>
      <c r="BR408" s="58" t="str">
        <f t="shared" si="137"/>
        <v/>
      </c>
      <c r="BS408" s="58" t="str">
        <f t="shared" si="137"/>
        <v/>
      </c>
      <c r="BT408" s="58" t="str">
        <f t="shared" si="137"/>
        <v/>
      </c>
      <c r="BU408" s="58" t="str">
        <f t="shared" si="137"/>
        <v/>
      </c>
      <c r="BV408" s="59" t="str">
        <f t="shared" si="137"/>
        <v/>
      </c>
      <c r="BX408" s="7" t="str">
        <f ca="1">IFERROR(INDEX('Currency Market'!$BX$10:$BX$178, MATCH($BJ408, 'Currency Market'!$BB$10:$BB$178, 0)), "")</f>
        <v/>
      </c>
      <c r="BZ408" s="65" t="str">
        <f t="shared" si="136"/>
        <v/>
      </c>
    </row>
    <row r="409" spans="1:78" x14ac:dyDescent="0.55000000000000004">
      <c r="A409" s="11"/>
      <c r="B409" s="175" t="str">
        <f t="shared" si="125"/>
        <v/>
      </c>
      <c r="C409" s="176"/>
      <c r="D409" s="176"/>
      <c r="E409" s="176"/>
      <c r="F409" s="269"/>
      <c r="G409" s="270"/>
      <c r="H409" s="271"/>
      <c r="I409" s="271"/>
      <c r="J409" s="271"/>
      <c r="K409" s="271"/>
      <c r="L409" s="271"/>
      <c r="M409" s="271"/>
      <c r="N409" s="270"/>
      <c r="O409" s="270"/>
      <c r="P409" s="272" t="str">
        <f t="shared" si="131"/>
        <v/>
      </c>
      <c r="Q409" s="267"/>
      <c r="R409" s="267"/>
      <c r="S409" s="267"/>
      <c r="T409" s="267"/>
      <c r="U409" s="267"/>
      <c r="V409" s="267" t="str">
        <f t="shared" si="126"/>
        <v/>
      </c>
      <c r="W409" s="267"/>
      <c r="X409" s="267"/>
      <c r="Y409" s="267"/>
      <c r="Z409" s="267"/>
      <c r="AA409" s="267" t="str">
        <f t="shared" si="132"/>
        <v/>
      </c>
      <c r="AB409" s="267"/>
      <c r="AC409" s="267"/>
      <c r="AD409" s="267"/>
      <c r="AE409" s="267"/>
      <c r="AF409" s="267"/>
      <c r="AG409" s="269"/>
      <c r="AH409" s="270"/>
      <c r="AI409" s="270"/>
      <c r="AJ409" s="270"/>
      <c r="AK409" s="270"/>
      <c r="AL409" s="273"/>
      <c r="AM409" s="11"/>
      <c r="AN409" s="175" t="str">
        <f t="shared" si="133"/>
        <v/>
      </c>
      <c r="AO409" s="176"/>
      <c r="AP409" s="267" t="str">
        <f t="shared" si="127"/>
        <v/>
      </c>
      <c r="AQ409" s="267"/>
      <c r="AR409" s="267"/>
      <c r="AS409" s="267"/>
      <c r="AT409" s="267"/>
      <c r="AU409" s="267"/>
      <c r="AV409" s="265" t="str">
        <f t="shared" si="134"/>
        <v/>
      </c>
      <c r="AW409" s="266"/>
      <c r="AX409" s="267" t="str">
        <f t="shared" si="128"/>
        <v/>
      </c>
      <c r="AY409" s="267"/>
      <c r="AZ409" s="267"/>
      <c r="BA409" s="267"/>
      <c r="BB409" s="267"/>
      <c r="BC409" s="268"/>
      <c r="BD409" s="11"/>
      <c r="BF409" s="7" t="str">
        <f t="shared" si="129"/>
        <v/>
      </c>
      <c r="BJ409" s="45" t="str">
        <f t="shared" ca="1" si="130"/>
        <v>20/09/2021 08:00</v>
      </c>
      <c r="BK409" s="44" t="str">
        <f>IF($F409="", "", IFERROR(INDEX('Currency Market'!$BE$10:$BL$178, MATCH($BJ409, 'Currency Market'!$BB$10:$BB$178, 0), MATCH($F409, 'Currency Market'!$BE$9:$BL$9, 0)), ""))</f>
        <v/>
      </c>
      <c r="BL409" s="43" t="str">
        <f>IF($F409="", "", IFERROR(INDEX('Currency Market'!$BE$10:$BL$178, MATCH($BJ409, 'Currency Market'!$BB$10:$BB$178, 0), MATCH($N409, 'Currency Market'!$BE$9:$BL$9, 0)), ""))</f>
        <v/>
      </c>
      <c r="BN409" s="68" t="str">
        <f t="shared" si="135"/>
        <v/>
      </c>
      <c r="BO409" s="57" t="str">
        <f t="shared" si="137"/>
        <v/>
      </c>
      <c r="BP409" s="58" t="str">
        <f t="shared" si="137"/>
        <v/>
      </c>
      <c r="BQ409" s="58" t="str">
        <f t="shared" si="137"/>
        <v/>
      </c>
      <c r="BR409" s="58" t="str">
        <f t="shared" si="137"/>
        <v/>
      </c>
      <c r="BS409" s="58" t="str">
        <f t="shared" si="137"/>
        <v/>
      </c>
      <c r="BT409" s="58" t="str">
        <f t="shared" si="137"/>
        <v/>
      </c>
      <c r="BU409" s="58" t="str">
        <f t="shared" si="137"/>
        <v/>
      </c>
      <c r="BV409" s="59" t="str">
        <f t="shared" si="137"/>
        <v/>
      </c>
      <c r="BX409" s="7" t="str">
        <f ca="1">IFERROR(INDEX('Currency Market'!$BX$10:$BX$178, MATCH($BJ409, 'Currency Market'!$BB$10:$BB$178, 0)), "")</f>
        <v/>
      </c>
      <c r="BZ409" s="65" t="str">
        <f t="shared" si="136"/>
        <v/>
      </c>
    </row>
    <row r="410" spans="1:78" x14ac:dyDescent="0.55000000000000004">
      <c r="A410" s="11"/>
      <c r="B410" s="175" t="str">
        <f t="shared" si="125"/>
        <v/>
      </c>
      <c r="C410" s="176"/>
      <c r="D410" s="176"/>
      <c r="E410" s="176"/>
      <c r="F410" s="269"/>
      <c r="G410" s="270"/>
      <c r="H410" s="271"/>
      <c r="I410" s="271"/>
      <c r="J410" s="271"/>
      <c r="K410" s="271"/>
      <c r="L410" s="271"/>
      <c r="M410" s="271"/>
      <c r="N410" s="270"/>
      <c r="O410" s="270"/>
      <c r="P410" s="272" t="str">
        <f t="shared" si="131"/>
        <v/>
      </c>
      <c r="Q410" s="267"/>
      <c r="R410" s="267"/>
      <c r="S410" s="267"/>
      <c r="T410" s="267"/>
      <c r="U410" s="267"/>
      <c r="V410" s="267" t="str">
        <f t="shared" si="126"/>
        <v/>
      </c>
      <c r="W410" s="267"/>
      <c r="X410" s="267"/>
      <c r="Y410" s="267"/>
      <c r="Z410" s="267"/>
      <c r="AA410" s="267" t="str">
        <f t="shared" si="132"/>
        <v/>
      </c>
      <c r="AB410" s="267"/>
      <c r="AC410" s="267"/>
      <c r="AD410" s="267"/>
      <c r="AE410" s="267"/>
      <c r="AF410" s="267"/>
      <c r="AG410" s="269"/>
      <c r="AH410" s="270"/>
      <c r="AI410" s="270"/>
      <c r="AJ410" s="270"/>
      <c r="AK410" s="270"/>
      <c r="AL410" s="273"/>
      <c r="AM410" s="11"/>
      <c r="AN410" s="175" t="str">
        <f t="shared" si="133"/>
        <v/>
      </c>
      <c r="AO410" s="176"/>
      <c r="AP410" s="267" t="str">
        <f t="shared" si="127"/>
        <v/>
      </c>
      <c r="AQ410" s="267"/>
      <c r="AR410" s="267"/>
      <c r="AS410" s="267"/>
      <c r="AT410" s="267"/>
      <c r="AU410" s="267"/>
      <c r="AV410" s="265" t="str">
        <f t="shared" si="134"/>
        <v/>
      </c>
      <c r="AW410" s="266"/>
      <c r="AX410" s="267" t="str">
        <f t="shared" si="128"/>
        <v/>
      </c>
      <c r="AY410" s="267"/>
      <c r="AZ410" s="267"/>
      <c r="BA410" s="267"/>
      <c r="BB410" s="267"/>
      <c r="BC410" s="268"/>
      <c r="BD410" s="11"/>
      <c r="BF410" s="7" t="str">
        <f t="shared" si="129"/>
        <v/>
      </c>
      <c r="BJ410" s="45" t="str">
        <f t="shared" ca="1" si="130"/>
        <v>20/09/2021 08:00</v>
      </c>
      <c r="BK410" s="44" t="str">
        <f>IF($F410="", "", IFERROR(INDEX('Currency Market'!$BE$10:$BL$178, MATCH($BJ410, 'Currency Market'!$BB$10:$BB$178, 0), MATCH($F410, 'Currency Market'!$BE$9:$BL$9, 0)), ""))</f>
        <v/>
      </c>
      <c r="BL410" s="43" t="str">
        <f>IF($F410="", "", IFERROR(INDEX('Currency Market'!$BE$10:$BL$178, MATCH($BJ410, 'Currency Market'!$BB$10:$BB$178, 0), MATCH($N410, 'Currency Market'!$BE$9:$BL$9, 0)), ""))</f>
        <v/>
      </c>
      <c r="BN410" s="68" t="str">
        <f t="shared" si="135"/>
        <v/>
      </c>
      <c r="BO410" s="57" t="str">
        <f t="shared" si="137"/>
        <v/>
      </c>
      <c r="BP410" s="58" t="str">
        <f t="shared" si="137"/>
        <v/>
      </c>
      <c r="BQ410" s="58" t="str">
        <f t="shared" si="137"/>
        <v/>
      </c>
      <c r="BR410" s="58" t="str">
        <f t="shared" si="137"/>
        <v/>
      </c>
      <c r="BS410" s="58" t="str">
        <f t="shared" si="137"/>
        <v/>
      </c>
      <c r="BT410" s="58" t="str">
        <f t="shared" si="137"/>
        <v/>
      </c>
      <c r="BU410" s="58" t="str">
        <f t="shared" si="137"/>
        <v/>
      </c>
      <c r="BV410" s="59" t="str">
        <f t="shared" si="137"/>
        <v/>
      </c>
      <c r="BX410" s="7" t="str">
        <f ca="1">IFERROR(INDEX('Currency Market'!$BX$10:$BX$178, MATCH($BJ410, 'Currency Market'!$BB$10:$BB$178, 0)), "")</f>
        <v/>
      </c>
      <c r="BZ410" s="65" t="str">
        <f t="shared" si="136"/>
        <v/>
      </c>
    </row>
    <row r="411" spans="1:78" x14ac:dyDescent="0.55000000000000004">
      <c r="A411" s="11"/>
      <c r="B411" s="175" t="str">
        <f t="shared" si="125"/>
        <v/>
      </c>
      <c r="C411" s="176"/>
      <c r="D411" s="176"/>
      <c r="E411" s="176"/>
      <c r="F411" s="269"/>
      <c r="G411" s="270"/>
      <c r="H411" s="271"/>
      <c r="I411" s="271"/>
      <c r="J411" s="271"/>
      <c r="K411" s="271"/>
      <c r="L411" s="271"/>
      <c r="M411" s="271"/>
      <c r="N411" s="270"/>
      <c r="O411" s="270"/>
      <c r="P411" s="272" t="str">
        <f t="shared" si="131"/>
        <v/>
      </c>
      <c r="Q411" s="267"/>
      <c r="R411" s="267"/>
      <c r="S411" s="267"/>
      <c r="T411" s="267"/>
      <c r="U411" s="267"/>
      <c r="V411" s="267" t="str">
        <f t="shared" si="126"/>
        <v/>
      </c>
      <c r="W411" s="267"/>
      <c r="X411" s="267"/>
      <c r="Y411" s="267"/>
      <c r="Z411" s="267"/>
      <c r="AA411" s="267" t="str">
        <f t="shared" si="132"/>
        <v/>
      </c>
      <c r="AB411" s="267"/>
      <c r="AC411" s="267"/>
      <c r="AD411" s="267"/>
      <c r="AE411" s="267"/>
      <c r="AF411" s="267"/>
      <c r="AG411" s="269"/>
      <c r="AH411" s="270"/>
      <c r="AI411" s="270"/>
      <c r="AJ411" s="270"/>
      <c r="AK411" s="270"/>
      <c r="AL411" s="273"/>
      <c r="AM411" s="11"/>
      <c r="AN411" s="175" t="str">
        <f t="shared" si="133"/>
        <v/>
      </c>
      <c r="AO411" s="176"/>
      <c r="AP411" s="267" t="str">
        <f t="shared" si="127"/>
        <v/>
      </c>
      <c r="AQ411" s="267"/>
      <c r="AR411" s="267"/>
      <c r="AS411" s="267"/>
      <c r="AT411" s="267"/>
      <c r="AU411" s="267"/>
      <c r="AV411" s="265" t="str">
        <f t="shared" si="134"/>
        <v/>
      </c>
      <c r="AW411" s="266"/>
      <c r="AX411" s="267" t="str">
        <f t="shared" si="128"/>
        <v/>
      </c>
      <c r="AY411" s="267"/>
      <c r="AZ411" s="267"/>
      <c r="BA411" s="267"/>
      <c r="BB411" s="267"/>
      <c r="BC411" s="268"/>
      <c r="BD411" s="11"/>
      <c r="BF411" s="7" t="str">
        <f t="shared" si="129"/>
        <v/>
      </c>
      <c r="BJ411" s="45" t="str">
        <f t="shared" ca="1" si="130"/>
        <v>20/09/2021 08:00</v>
      </c>
      <c r="BK411" s="44" t="str">
        <f>IF($F411="", "", IFERROR(INDEX('Currency Market'!$BE$10:$BL$178, MATCH($BJ411, 'Currency Market'!$BB$10:$BB$178, 0), MATCH($F411, 'Currency Market'!$BE$9:$BL$9, 0)), ""))</f>
        <v/>
      </c>
      <c r="BL411" s="43" t="str">
        <f>IF($F411="", "", IFERROR(INDEX('Currency Market'!$BE$10:$BL$178, MATCH($BJ411, 'Currency Market'!$BB$10:$BB$178, 0), MATCH($N411, 'Currency Market'!$BE$9:$BL$9, 0)), ""))</f>
        <v/>
      </c>
      <c r="BN411" s="68" t="str">
        <f t="shared" si="135"/>
        <v/>
      </c>
      <c r="BO411" s="57" t="str">
        <f t="shared" si="137"/>
        <v/>
      </c>
      <c r="BP411" s="58" t="str">
        <f t="shared" si="137"/>
        <v/>
      </c>
      <c r="BQ411" s="58" t="str">
        <f t="shared" si="137"/>
        <v/>
      </c>
      <c r="BR411" s="58" t="str">
        <f t="shared" si="137"/>
        <v/>
      </c>
      <c r="BS411" s="58" t="str">
        <f t="shared" si="137"/>
        <v/>
      </c>
      <c r="BT411" s="58" t="str">
        <f t="shared" si="137"/>
        <v/>
      </c>
      <c r="BU411" s="58" t="str">
        <f t="shared" si="137"/>
        <v/>
      </c>
      <c r="BV411" s="59" t="str">
        <f t="shared" si="137"/>
        <v/>
      </c>
      <c r="BX411" s="7" t="str">
        <f ca="1">IFERROR(INDEX('Currency Market'!$BX$10:$BX$178, MATCH($BJ411, 'Currency Market'!$BB$10:$BB$178, 0)), "")</f>
        <v/>
      </c>
      <c r="BZ411" s="65" t="str">
        <f t="shared" si="136"/>
        <v/>
      </c>
    </row>
    <row r="412" spans="1:78" x14ac:dyDescent="0.55000000000000004">
      <c r="A412" s="11"/>
      <c r="B412" s="175" t="str">
        <f t="shared" si="125"/>
        <v/>
      </c>
      <c r="C412" s="176"/>
      <c r="D412" s="176"/>
      <c r="E412" s="176"/>
      <c r="F412" s="269"/>
      <c r="G412" s="270"/>
      <c r="H412" s="271"/>
      <c r="I412" s="271"/>
      <c r="J412" s="271"/>
      <c r="K412" s="271"/>
      <c r="L412" s="271"/>
      <c r="M412" s="271"/>
      <c r="N412" s="270"/>
      <c r="O412" s="270"/>
      <c r="P412" s="272" t="str">
        <f t="shared" si="131"/>
        <v/>
      </c>
      <c r="Q412" s="267"/>
      <c r="R412" s="267"/>
      <c r="S412" s="267"/>
      <c r="T412" s="267"/>
      <c r="U412" s="267"/>
      <c r="V412" s="267" t="str">
        <f t="shared" si="126"/>
        <v/>
      </c>
      <c r="W412" s="267"/>
      <c r="X412" s="267"/>
      <c r="Y412" s="267"/>
      <c r="Z412" s="267"/>
      <c r="AA412" s="267" t="str">
        <f t="shared" si="132"/>
        <v/>
      </c>
      <c r="AB412" s="267"/>
      <c r="AC412" s="267"/>
      <c r="AD412" s="267"/>
      <c r="AE412" s="267"/>
      <c r="AF412" s="267"/>
      <c r="AG412" s="269"/>
      <c r="AH412" s="270"/>
      <c r="AI412" s="270"/>
      <c r="AJ412" s="270"/>
      <c r="AK412" s="270"/>
      <c r="AL412" s="273"/>
      <c r="AM412" s="11"/>
      <c r="AN412" s="175" t="str">
        <f t="shared" si="133"/>
        <v/>
      </c>
      <c r="AO412" s="176"/>
      <c r="AP412" s="267" t="str">
        <f t="shared" si="127"/>
        <v/>
      </c>
      <c r="AQ412" s="267"/>
      <c r="AR412" s="267"/>
      <c r="AS412" s="267"/>
      <c r="AT412" s="267"/>
      <c r="AU412" s="267"/>
      <c r="AV412" s="265" t="str">
        <f t="shared" si="134"/>
        <v/>
      </c>
      <c r="AW412" s="266"/>
      <c r="AX412" s="267" t="str">
        <f t="shared" si="128"/>
        <v/>
      </c>
      <c r="AY412" s="267"/>
      <c r="AZ412" s="267"/>
      <c r="BA412" s="267"/>
      <c r="BB412" s="267"/>
      <c r="BC412" s="268"/>
      <c r="BD412" s="11"/>
      <c r="BF412" s="7" t="str">
        <f t="shared" si="129"/>
        <v/>
      </c>
      <c r="BJ412" s="45" t="str">
        <f t="shared" ca="1" si="130"/>
        <v>20/09/2021 08:00</v>
      </c>
      <c r="BK412" s="44" t="str">
        <f>IF($F412="", "", IFERROR(INDEX('Currency Market'!$BE$10:$BL$178, MATCH($BJ412, 'Currency Market'!$BB$10:$BB$178, 0), MATCH($F412, 'Currency Market'!$BE$9:$BL$9, 0)), ""))</f>
        <v/>
      </c>
      <c r="BL412" s="43" t="str">
        <f>IF($F412="", "", IFERROR(INDEX('Currency Market'!$BE$10:$BL$178, MATCH($BJ412, 'Currency Market'!$BB$10:$BB$178, 0), MATCH($N412, 'Currency Market'!$BE$9:$BL$9, 0)), ""))</f>
        <v/>
      </c>
      <c r="BN412" s="68" t="str">
        <f t="shared" si="135"/>
        <v/>
      </c>
      <c r="BO412" s="57" t="str">
        <f t="shared" si="137"/>
        <v/>
      </c>
      <c r="BP412" s="58" t="str">
        <f t="shared" si="137"/>
        <v/>
      </c>
      <c r="BQ412" s="58" t="str">
        <f t="shared" si="137"/>
        <v/>
      </c>
      <c r="BR412" s="58" t="str">
        <f t="shared" si="137"/>
        <v/>
      </c>
      <c r="BS412" s="58" t="str">
        <f t="shared" si="137"/>
        <v/>
      </c>
      <c r="BT412" s="58" t="str">
        <f t="shared" si="137"/>
        <v/>
      </c>
      <c r="BU412" s="58" t="str">
        <f t="shared" si="137"/>
        <v/>
      </c>
      <c r="BV412" s="59" t="str">
        <f t="shared" si="137"/>
        <v/>
      </c>
      <c r="BX412" s="7" t="str">
        <f ca="1">IFERROR(INDEX('Currency Market'!$BX$10:$BX$178, MATCH($BJ412, 'Currency Market'!$BB$10:$BB$178, 0)), "")</f>
        <v/>
      </c>
      <c r="BZ412" s="65" t="str">
        <f t="shared" si="136"/>
        <v/>
      </c>
    </row>
    <row r="413" spans="1:78" x14ac:dyDescent="0.55000000000000004">
      <c r="A413" s="11"/>
      <c r="B413" s="175" t="str">
        <f t="shared" si="125"/>
        <v/>
      </c>
      <c r="C413" s="176"/>
      <c r="D413" s="176"/>
      <c r="E413" s="176"/>
      <c r="F413" s="269"/>
      <c r="G413" s="270"/>
      <c r="H413" s="271"/>
      <c r="I413" s="271"/>
      <c r="J413" s="271"/>
      <c r="K413" s="271"/>
      <c r="L413" s="271"/>
      <c r="M413" s="271"/>
      <c r="N413" s="270"/>
      <c r="O413" s="270"/>
      <c r="P413" s="272" t="str">
        <f t="shared" si="131"/>
        <v/>
      </c>
      <c r="Q413" s="267"/>
      <c r="R413" s="267"/>
      <c r="S413" s="267"/>
      <c r="T413" s="267"/>
      <c r="U413" s="267"/>
      <c r="V413" s="267" t="str">
        <f t="shared" si="126"/>
        <v/>
      </c>
      <c r="W413" s="267"/>
      <c r="X413" s="267"/>
      <c r="Y413" s="267"/>
      <c r="Z413" s="267"/>
      <c r="AA413" s="267" t="str">
        <f t="shared" si="132"/>
        <v/>
      </c>
      <c r="AB413" s="267"/>
      <c r="AC413" s="267"/>
      <c r="AD413" s="267"/>
      <c r="AE413" s="267"/>
      <c r="AF413" s="267"/>
      <c r="AG413" s="269"/>
      <c r="AH413" s="270"/>
      <c r="AI413" s="270"/>
      <c r="AJ413" s="270"/>
      <c r="AK413" s="270"/>
      <c r="AL413" s="273"/>
      <c r="AM413" s="11"/>
      <c r="AN413" s="175" t="str">
        <f t="shared" si="133"/>
        <v/>
      </c>
      <c r="AO413" s="176"/>
      <c r="AP413" s="267" t="str">
        <f t="shared" si="127"/>
        <v/>
      </c>
      <c r="AQ413" s="267"/>
      <c r="AR413" s="267"/>
      <c r="AS413" s="267"/>
      <c r="AT413" s="267"/>
      <c r="AU413" s="267"/>
      <c r="AV413" s="265" t="str">
        <f t="shared" si="134"/>
        <v/>
      </c>
      <c r="AW413" s="266"/>
      <c r="AX413" s="267" t="str">
        <f t="shared" si="128"/>
        <v/>
      </c>
      <c r="AY413" s="267"/>
      <c r="AZ413" s="267"/>
      <c r="BA413" s="267"/>
      <c r="BB413" s="267"/>
      <c r="BC413" s="268"/>
      <c r="BD413" s="11"/>
      <c r="BF413" s="7" t="str">
        <f t="shared" si="129"/>
        <v/>
      </c>
      <c r="BJ413" s="45" t="str">
        <f t="shared" ca="1" si="130"/>
        <v>20/09/2021 08:00</v>
      </c>
      <c r="BK413" s="44" t="str">
        <f>IF($F413="", "", IFERROR(INDEX('Currency Market'!$BE$10:$BL$178, MATCH($BJ413, 'Currency Market'!$BB$10:$BB$178, 0), MATCH($F413, 'Currency Market'!$BE$9:$BL$9, 0)), ""))</f>
        <v/>
      </c>
      <c r="BL413" s="43" t="str">
        <f>IF($F413="", "", IFERROR(INDEX('Currency Market'!$BE$10:$BL$178, MATCH($BJ413, 'Currency Market'!$BB$10:$BB$178, 0), MATCH($N413, 'Currency Market'!$BE$9:$BL$9, 0)), ""))</f>
        <v/>
      </c>
      <c r="BN413" s="68" t="str">
        <f t="shared" si="135"/>
        <v/>
      </c>
      <c r="BO413" s="57" t="str">
        <f t="shared" ref="BO413:BV422" si="138">IF($B413=$BF$4, IF($F413=BO$2, $H413*-1, IF($N413=BO$2, $AA413, "")), "")</f>
        <v/>
      </c>
      <c r="BP413" s="58" t="str">
        <f t="shared" si="138"/>
        <v/>
      </c>
      <c r="BQ413" s="58" t="str">
        <f t="shared" si="138"/>
        <v/>
      </c>
      <c r="BR413" s="58" t="str">
        <f t="shared" si="138"/>
        <v/>
      </c>
      <c r="BS413" s="58" t="str">
        <f t="shared" si="138"/>
        <v/>
      </c>
      <c r="BT413" s="58" t="str">
        <f t="shared" si="138"/>
        <v/>
      </c>
      <c r="BU413" s="58" t="str">
        <f t="shared" si="138"/>
        <v/>
      </c>
      <c r="BV413" s="59" t="str">
        <f t="shared" si="138"/>
        <v/>
      </c>
      <c r="BX413" s="7" t="str">
        <f ca="1">IFERROR(INDEX('Currency Market'!$BX$10:$BX$178, MATCH($BJ413, 'Currency Market'!$BB$10:$BB$178, 0)), "")</f>
        <v/>
      </c>
      <c r="BZ413" s="65" t="str">
        <f t="shared" si="136"/>
        <v/>
      </c>
    </row>
    <row r="414" spans="1:78" x14ac:dyDescent="0.55000000000000004">
      <c r="A414" s="11"/>
      <c r="B414" s="175" t="str">
        <f t="shared" si="125"/>
        <v/>
      </c>
      <c r="C414" s="176"/>
      <c r="D414" s="176"/>
      <c r="E414" s="176"/>
      <c r="F414" s="269"/>
      <c r="G414" s="270"/>
      <c r="H414" s="271"/>
      <c r="I414" s="271"/>
      <c r="J414" s="271"/>
      <c r="K414" s="271"/>
      <c r="L414" s="271"/>
      <c r="M414" s="271"/>
      <c r="N414" s="270"/>
      <c r="O414" s="270"/>
      <c r="P414" s="272" t="str">
        <f t="shared" si="131"/>
        <v/>
      </c>
      <c r="Q414" s="267"/>
      <c r="R414" s="267"/>
      <c r="S414" s="267"/>
      <c r="T414" s="267"/>
      <c r="U414" s="267"/>
      <c r="V414" s="267" t="str">
        <f t="shared" si="126"/>
        <v/>
      </c>
      <c r="W414" s="267"/>
      <c r="X414" s="267"/>
      <c r="Y414" s="267"/>
      <c r="Z414" s="267"/>
      <c r="AA414" s="267" t="str">
        <f t="shared" si="132"/>
        <v/>
      </c>
      <c r="AB414" s="267"/>
      <c r="AC414" s="267"/>
      <c r="AD414" s="267"/>
      <c r="AE414" s="267"/>
      <c r="AF414" s="267"/>
      <c r="AG414" s="269"/>
      <c r="AH414" s="270"/>
      <c r="AI414" s="270"/>
      <c r="AJ414" s="270"/>
      <c r="AK414" s="270"/>
      <c r="AL414" s="273"/>
      <c r="AM414" s="11"/>
      <c r="AN414" s="175" t="str">
        <f t="shared" si="133"/>
        <v/>
      </c>
      <c r="AO414" s="176"/>
      <c r="AP414" s="267" t="str">
        <f t="shared" si="127"/>
        <v/>
      </c>
      <c r="AQ414" s="267"/>
      <c r="AR414" s="267"/>
      <c r="AS414" s="267"/>
      <c r="AT414" s="267"/>
      <c r="AU414" s="267"/>
      <c r="AV414" s="265" t="str">
        <f t="shared" si="134"/>
        <v/>
      </c>
      <c r="AW414" s="266"/>
      <c r="AX414" s="267" t="str">
        <f t="shared" si="128"/>
        <v/>
      </c>
      <c r="AY414" s="267"/>
      <c r="AZ414" s="267"/>
      <c r="BA414" s="267"/>
      <c r="BB414" s="267"/>
      <c r="BC414" s="268"/>
      <c r="BD414" s="11"/>
      <c r="BF414" s="7" t="str">
        <f t="shared" si="129"/>
        <v/>
      </c>
      <c r="BJ414" s="45" t="str">
        <f t="shared" ca="1" si="130"/>
        <v>20/09/2021 08:00</v>
      </c>
      <c r="BK414" s="44" t="str">
        <f>IF($F414="", "", IFERROR(INDEX('Currency Market'!$BE$10:$BL$178, MATCH($BJ414, 'Currency Market'!$BB$10:$BB$178, 0), MATCH($F414, 'Currency Market'!$BE$9:$BL$9, 0)), ""))</f>
        <v/>
      </c>
      <c r="BL414" s="43" t="str">
        <f>IF($F414="", "", IFERROR(INDEX('Currency Market'!$BE$10:$BL$178, MATCH($BJ414, 'Currency Market'!$BB$10:$BB$178, 0), MATCH($N414, 'Currency Market'!$BE$9:$BL$9, 0)), ""))</f>
        <v/>
      </c>
      <c r="BN414" s="68" t="str">
        <f t="shared" si="135"/>
        <v/>
      </c>
      <c r="BO414" s="57" t="str">
        <f t="shared" si="138"/>
        <v/>
      </c>
      <c r="BP414" s="58" t="str">
        <f t="shared" si="138"/>
        <v/>
      </c>
      <c r="BQ414" s="58" t="str">
        <f t="shared" si="138"/>
        <v/>
      </c>
      <c r="BR414" s="58" t="str">
        <f t="shared" si="138"/>
        <v/>
      </c>
      <c r="BS414" s="58" t="str">
        <f t="shared" si="138"/>
        <v/>
      </c>
      <c r="BT414" s="58" t="str">
        <f t="shared" si="138"/>
        <v/>
      </c>
      <c r="BU414" s="58" t="str">
        <f t="shared" si="138"/>
        <v/>
      </c>
      <c r="BV414" s="59" t="str">
        <f t="shared" si="138"/>
        <v/>
      </c>
      <c r="BX414" s="7" t="str">
        <f ca="1">IFERROR(INDEX('Currency Market'!$BX$10:$BX$178, MATCH($BJ414, 'Currency Market'!$BB$10:$BB$178, 0)), "")</f>
        <v/>
      </c>
      <c r="BZ414" s="65" t="str">
        <f t="shared" si="136"/>
        <v/>
      </c>
    </row>
    <row r="415" spans="1:78" x14ac:dyDescent="0.55000000000000004">
      <c r="A415" s="11"/>
      <c r="B415" s="175" t="str">
        <f t="shared" si="125"/>
        <v/>
      </c>
      <c r="C415" s="176"/>
      <c r="D415" s="176"/>
      <c r="E415" s="176"/>
      <c r="F415" s="269"/>
      <c r="G415" s="270"/>
      <c r="H415" s="271"/>
      <c r="I415" s="271"/>
      <c r="J415" s="271"/>
      <c r="K415" s="271"/>
      <c r="L415" s="271"/>
      <c r="M415" s="271"/>
      <c r="N415" s="270"/>
      <c r="O415" s="270"/>
      <c r="P415" s="272" t="str">
        <f t="shared" si="131"/>
        <v/>
      </c>
      <c r="Q415" s="267"/>
      <c r="R415" s="267"/>
      <c r="S415" s="267"/>
      <c r="T415" s="267"/>
      <c r="U415" s="267"/>
      <c r="V415" s="267" t="str">
        <f t="shared" si="126"/>
        <v/>
      </c>
      <c r="W415" s="267"/>
      <c r="X415" s="267"/>
      <c r="Y415" s="267"/>
      <c r="Z415" s="267"/>
      <c r="AA415" s="267" t="str">
        <f t="shared" si="132"/>
        <v/>
      </c>
      <c r="AB415" s="267"/>
      <c r="AC415" s="267"/>
      <c r="AD415" s="267"/>
      <c r="AE415" s="267"/>
      <c r="AF415" s="267"/>
      <c r="AG415" s="269"/>
      <c r="AH415" s="270"/>
      <c r="AI415" s="270"/>
      <c r="AJ415" s="270"/>
      <c r="AK415" s="270"/>
      <c r="AL415" s="273"/>
      <c r="AM415" s="11"/>
      <c r="AN415" s="175" t="str">
        <f t="shared" si="133"/>
        <v/>
      </c>
      <c r="AO415" s="176"/>
      <c r="AP415" s="267" t="str">
        <f t="shared" si="127"/>
        <v/>
      </c>
      <c r="AQ415" s="267"/>
      <c r="AR415" s="267"/>
      <c r="AS415" s="267"/>
      <c r="AT415" s="267"/>
      <c r="AU415" s="267"/>
      <c r="AV415" s="265" t="str">
        <f t="shared" si="134"/>
        <v/>
      </c>
      <c r="AW415" s="266"/>
      <c r="AX415" s="267" t="str">
        <f t="shared" si="128"/>
        <v/>
      </c>
      <c r="AY415" s="267"/>
      <c r="AZ415" s="267"/>
      <c r="BA415" s="267"/>
      <c r="BB415" s="267"/>
      <c r="BC415" s="268"/>
      <c r="BD415" s="11"/>
      <c r="BF415" s="7" t="str">
        <f t="shared" si="129"/>
        <v/>
      </c>
      <c r="BJ415" s="45" t="str">
        <f t="shared" ca="1" si="130"/>
        <v>20/09/2021 08:00</v>
      </c>
      <c r="BK415" s="44" t="str">
        <f>IF($F415="", "", IFERROR(INDEX('Currency Market'!$BE$10:$BL$178, MATCH($BJ415, 'Currency Market'!$BB$10:$BB$178, 0), MATCH($F415, 'Currency Market'!$BE$9:$BL$9, 0)), ""))</f>
        <v/>
      </c>
      <c r="BL415" s="43" t="str">
        <f>IF($F415="", "", IFERROR(INDEX('Currency Market'!$BE$10:$BL$178, MATCH($BJ415, 'Currency Market'!$BB$10:$BB$178, 0), MATCH($N415, 'Currency Market'!$BE$9:$BL$9, 0)), ""))</f>
        <v/>
      </c>
      <c r="BN415" s="68" t="str">
        <f t="shared" si="135"/>
        <v/>
      </c>
      <c r="BO415" s="57" t="str">
        <f t="shared" si="138"/>
        <v/>
      </c>
      <c r="BP415" s="58" t="str">
        <f t="shared" si="138"/>
        <v/>
      </c>
      <c r="BQ415" s="58" t="str">
        <f t="shared" si="138"/>
        <v/>
      </c>
      <c r="BR415" s="58" t="str">
        <f t="shared" si="138"/>
        <v/>
      </c>
      <c r="BS415" s="58" t="str">
        <f t="shared" si="138"/>
        <v/>
      </c>
      <c r="BT415" s="58" t="str">
        <f t="shared" si="138"/>
        <v/>
      </c>
      <c r="BU415" s="58" t="str">
        <f t="shared" si="138"/>
        <v/>
      </c>
      <c r="BV415" s="59" t="str">
        <f t="shared" si="138"/>
        <v/>
      </c>
      <c r="BX415" s="7" t="str">
        <f ca="1">IFERROR(INDEX('Currency Market'!$BX$10:$BX$178, MATCH($BJ415, 'Currency Market'!$BB$10:$BB$178, 0)), "")</f>
        <v/>
      </c>
      <c r="BZ415" s="65" t="str">
        <f t="shared" si="136"/>
        <v/>
      </c>
    </row>
    <row r="416" spans="1:78" x14ac:dyDescent="0.55000000000000004">
      <c r="A416" s="11"/>
      <c r="B416" s="175" t="str">
        <f t="shared" si="125"/>
        <v/>
      </c>
      <c r="C416" s="176"/>
      <c r="D416" s="176"/>
      <c r="E416" s="176"/>
      <c r="F416" s="269"/>
      <c r="G416" s="270"/>
      <c r="H416" s="271"/>
      <c r="I416" s="271"/>
      <c r="J416" s="271"/>
      <c r="K416" s="271"/>
      <c r="L416" s="271"/>
      <c r="M416" s="271"/>
      <c r="N416" s="270"/>
      <c r="O416" s="270"/>
      <c r="P416" s="272" t="str">
        <f t="shared" si="131"/>
        <v/>
      </c>
      <c r="Q416" s="267"/>
      <c r="R416" s="267"/>
      <c r="S416" s="267"/>
      <c r="T416" s="267"/>
      <c r="U416" s="267"/>
      <c r="V416" s="267" t="str">
        <f t="shared" si="126"/>
        <v/>
      </c>
      <c r="W416" s="267"/>
      <c r="X416" s="267"/>
      <c r="Y416" s="267"/>
      <c r="Z416" s="267"/>
      <c r="AA416" s="267" t="str">
        <f t="shared" si="132"/>
        <v/>
      </c>
      <c r="AB416" s="267"/>
      <c r="AC416" s="267"/>
      <c r="AD416" s="267"/>
      <c r="AE416" s="267"/>
      <c r="AF416" s="267"/>
      <c r="AG416" s="269"/>
      <c r="AH416" s="270"/>
      <c r="AI416" s="270"/>
      <c r="AJ416" s="270"/>
      <c r="AK416" s="270"/>
      <c r="AL416" s="273"/>
      <c r="AM416" s="11"/>
      <c r="AN416" s="175" t="str">
        <f t="shared" si="133"/>
        <v/>
      </c>
      <c r="AO416" s="176"/>
      <c r="AP416" s="267" t="str">
        <f t="shared" si="127"/>
        <v/>
      </c>
      <c r="AQ416" s="267"/>
      <c r="AR416" s="267"/>
      <c r="AS416" s="267"/>
      <c r="AT416" s="267"/>
      <c r="AU416" s="267"/>
      <c r="AV416" s="265" t="str">
        <f t="shared" si="134"/>
        <v/>
      </c>
      <c r="AW416" s="266"/>
      <c r="AX416" s="267" t="str">
        <f t="shared" si="128"/>
        <v/>
      </c>
      <c r="AY416" s="267"/>
      <c r="AZ416" s="267"/>
      <c r="BA416" s="267"/>
      <c r="BB416" s="267"/>
      <c r="BC416" s="268"/>
      <c r="BD416" s="11"/>
      <c r="BF416" s="7" t="str">
        <f t="shared" si="129"/>
        <v/>
      </c>
      <c r="BJ416" s="45" t="str">
        <f t="shared" ca="1" si="130"/>
        <v>20/09/2021 08:00</v>
      </c>
      <c r="BK416" s="44" t="str">
        <f>IF($F416="", "", IFERROR(INDEX('Currency Market'!$BE$10:$BL$178, MATCH($BJ416, 'Currency Market'!$BB$10:$BB$178, 0), MATCH($F416, 'Currency Market'!$BE$9:$BL$9, 0)), ""))</f>
        <v/>
      </c>
      <c r="BL416" s="43" t="str">
        <f>IF($F416="", "", IFERROR(INDEX('Currency Market'!$BE$10:$BL$178, MATCH($BJ416, 'Currency Market'!$BB$10:$BB$178, 0), MATCH($N416, 'Currency Market'!$BE$9:$BL$9, 0)), ""))</f>
        <v/>
      </c>
      <c r="BN416" s="68" t="str">
        <f t="shared" si="135"/>
        <v/>
      </c>
      <c r="BO416" s="57" t="str">
        <f t="shared" si="138"/>
        <v/>
      </c>
      <c r="BP416" s="58" t="str">
        <f t="shared" si="138"/>
        <v/>
      </c>
      <c r="BQ416" s="58" t="str">
        <f t="shared" si="138"/>
        <v/>
      </c>
      <c r="BR416" s="58" t="str">
        <f t="shared" si="138"/>
        <v/>
      </c>
      <c r="BS416" s="58" t="str">
        <f t="shared" si="138"/>
        <v/>
      </c>
      <c r="BT416" s="58" t="str">
        <f t="shared" si="138"/>
        <v/>
      </c>
      <c r="BU416" s="58" t="str">
        <f t="shared" si="138"/>
        <v/>
      </c>
      <c r="BV416" s="59" t="str">
        <f t="shared" si="138"/>
        <v/>
      </c>
      <c r="BX416" s="7" t="str">
        <f ca="1">IFERROR(INDEX('Currency Market'!$BX$10:$BX$178, MATCH($BJ416, 'Currency Market'!$BB$10:$BB$178, 0)), "")</f>
        <v/>
      </c>
      <c r="BZ416" s="65" t="str">
        <f t="shared" si="136"/>
        <v/>
      </c>
    </row>
    <row r="417" spans="1:78" x14ac:dyDescent="0.55000000000000004">
      <c r="A417" s="11"/>
      <c r="B417" s="175" t="str">
        <f t="shared" si="125"/>
        <v/>
      </c>
      <c r="C417" s="176"/>
      <c r="D417" s="176"/>
      <c r="E417" s="176"/>
      <c r="F417" s="269"/>
      <c r="G417" s="270"/>
      <c r="H417" s="271"/>
      <c r="I417" s="271"/>
      <c r="J417" s="271"/>
      <c r="K417" s="271"/>
      <c r="L417" s="271"/>
      <c r="M417" s="271"/>
      <c r="N417" s="270"/>
      <c r="O417" s="270"/>
      <c r="P417" s="272" t="str">
        <f t="shared" si="131"/>
        <v/>
      </c>
      <c r="Q417" s="267"/>
      <c r="R417" s="267"/>
      <c r="S417" s="267"/>
      <c r="T417" s="267"/>
      <c r="U417" s="267"/>
      <c r="V417" s="267" t="str">
        <f t="shared" si="126"/>
        <v/>
      </c>
      <c r="W417" s="267"/>
      <c r="X417" s="267"/>
      <c r="Y417" s="267"/>
      <c r="Z417" s="267"/>
      <c r="AA417" s="267" t="str">
        <f t="shared" si="132"/>
        <v/>
      </c>
      <c r="AB417" s="267"/>
      <c r="AC417" s="267"/>
      <c r="AD417" s="267"/>
      <c r="AE417" s="267"/>
      <c r="AF417" s="267"/>
      <c r="AG417" s="269"/>
      <c r="AH417" s="270"/>
      <c r="AI417" s="270"/>
      <c r="AJ417" s="270"/>
      <c r="AK417" s="270"/>
      <c r="AL417" s="273"/>
      <c r="AM417" s="11"/>
      <c r="AN417" s="175" t="str">
        <f t="shared" si="133"/>
        <v/>
      </c>
      <c r="AO417" s="176"/>
      <c r="AP417" s="267" t="str">
        <f t="shared" si="127"/>
        <v/>
      </c>
      <c r="AQ417" s="267"/>
      <c r="AR417" s="267"/>
      <c r="AS417" s="267"/>
      <c r="AT417" s="267"/>
      <c r="AU417" s="267"/>
      <c r="AV417" s="265" t="str">
        <f t="shared" si="134"/>
        <v/>
      </c>
      <c r="AW417" s="266"/>
      <c r="AX417" s="267" t="str">
        <f t="shared" si="128"/>
        <v/>
      </c>
      <c r="AY417" s="267"/>
      <c r="AZ417" s="267"/>
      <c r="BA417" s="267"/>
      <c r="BB417" s="267"/>
      <c r="BC417" s="268"/>
      <c r="BD417" s="11"/>
      <c r="BF417" s="7" t="str">
        <f t="shared" si="129"/>
        <v/>
      </c>
      <c r="BJ417" s="45" t="str">
        <f t="shared" ca="1" si="130"/>
        <v>20/09/2021 08:00</v>
      </c>
      <c r="BK417" s="44" t="str">
        <f>IF($F417="", "", IFERROR(INDEX('Currency Market'!$BE$10:$BL$178, MATCH($BJ417, 'Currency Market'!$BB$10:$BB$178, 0), MATCH($F417, 'Currency Market'!$BE$9:$BL$9, 0)), ""))</f>
        <v/>
      </c>
      <c r="BL417" s="43" t="str">
        <f>IF($F417="", "", IFERROR(INDEX('Currency Market'!$BE$10:$BL$178, MATCH($BJ417, 'Currency Market'!$BB$10:$BB$178, 0), MATCH($N417, 'Currency Market'!$BE$9:$BL$9, 0)), ""))</f>
        <v/>
      </c>
      <c r="BN417" s="68" t="str">
        <f t="shared" si="135"/>
        <v/>
      </c>
      <c r="BO417" s="57" t="str">
        <f t="shared" si="138"/>
        <v/>
      </c>
      <c r="BP417" s="58" t="str">
        <f t="shared" si="138"/>
        <v/>
      </c>
      <c r="BQ417" s="58" t="str">
        <f t="shared" si="138"/>
        <v/>
      </c>
      <c r="BR417" s="58" t="str">
        <f t="shared" si="138"/>
        <v/>
      </c>
      <c r="BS417" s="58" t="str">
        <f t="shared" si="138"/>
        <v/>
      </c>
      <c r="BT417" s="58" t="str">
        <f t="shared" si="138"/>
        <v/>
      </c>
      <c r="BU417" s="58" t="str">
        <f t="shared" si="138"/>
        <v/>
      </c>
      <c r="BV417" s="59" t="str">
        <f t="shared" si="138"/>
        <v/>
      </c>
      <c r="BX417" s="7" t="str">
        <f ca="1">IFERROR(INDEX('Currency Market'!$BX$10:$BX$178, MATCH($BJ417, 'Currency Market'!$BB$10:$BB$178, 0)), "")</f>
        <v/>
      </c>
      <c r="BZ417" s="65" t="str">
        <f t="shared" si="136"/>
        <v/>
      </c>
    </row>
    <row r="418" spans="1:78" x14ac:dyDescent="0.55000000000000004">
      <c r="A418" s="11"/>
      <c r="B418" s="175" t="str">
        <f t="shared" si="125"/>
        <v/>
      </c>
      <c r="C418" s="176"/>
      <c r="D418" s="176"/>
      <c r="E418" s="176"/>
      <c r="F418" s="269"/>
      <c r="G418" s="270"/>
      <c r="H418" s="271"/>
      <c r="I418" s="271"/>
      <c r="J418" s="271"/>
      <c r="K418" s="271"/>
      <c r="L418" s="271"/>
      <c r="M418" s="271"/>
      <c r="N418" s="270"/>
      <c r="O418" s="270"/>
      <c r="P418" s="272" t="str">
        <f t="shared" si="131"/>
        <v/>
      </c>
      <c r="Q418" s="267"/>
      <c r="R418" s="267"/>
      <c r="S418" s="267"/>
      <c r="T418" s="267"/>
      <c r="U418" s="267"/>
      <c r="V418" s="267" t="str">
        <f t="shared" si="126"/>
        <v/>
      </c>
      <c r="W418" s="267"/>
      <c r="X418" s="267"/>
      <c r="Y418" s="267"/>
      <c r="Z418" s="267"/>
      <c r="AA418" s="267" t="str">
        <f t="shared" si="132"/>
        <v/>
      </c>
      <c r="AB418" s="267"/>
      <c r="AC418" s="267"/>
      <c r="AD418" s="267"/>
      <c r="AE418" s="267"/>
      <c r="AF418" s="267"/>
      <c r="AG418" s="269"/>
      <c r="AH418" s="270"/>
      <c r="AI418" s="270"/>
      <c r="AJ418" s="270"/>
      <c r="AK418" s="270"/>
      <c r="AL418" s="273"/>
      <c r="AM418" s="11"/>
      <c r="AN418" s="175" t="str">
        <f t="shared" si="133"/>
        <v/>
      </c>
      <c r="AO418" s="176"/>
      <c r="AP418" s="267" t="str">
        <f t="shared" si="127"/>
        <v/>
      </c>
      <c r="AQ418" s="267"/>
      <c r="AR418" s="267"/>
      <c r="AS418" s="267"/>
      <c r="AT418" s="267"/>
      <c r="AU418" s="267"/>
      <c r="AV418" s="265" t="str">
        <f t="shared" si="134"/>
        <v/>
      </c>
      <c r="AW418" s="266"/>
      <c r="AX418" s="267" t="str">
        <f t="shared" si="128"/>
        <v/>
      </c>
      <c r="AY418" s="267"/>
      <c r="AZ418" s="267"/>
      <c r="BA418" s="267"/>
      <c r="BB418" s="267"/>
      <c r="BC418" s="268"/>
      <c r="BD418" s="11"/>
      <c r="BF418" s="7" t="str">
        <f t="shared" si="129"/>
        <v/>
      </c>
      <c r="BJ418" s="45" t="str">
        <f t="shared" ca="1" si="130"/>
        <v>20/09/2021 08:00</v>
      </c>
      <c r="BK418" s="44" t="str">
        <f>IF($F418="", "", IFERROR(INDEX('Currency Market'!$BE$10:$BL$178, MATCH($BJ418, 'Currency Market'!$BB$10:$BB$178, 0), MATCH($F418, 'Currency Market'!$BE$9:$BL$9, 0)), ""))</f>
        <v/>
      </c>
      <c r="BL418" s="43" t="str">
        <f>IF($F418="", "", IFERROR(INDEX('Currency Market'!$BE$10:$BL$178, MATCH($BJ418, 'Currency Market'!$BB$10:$BB$178, 0), MATCH($N418, 'Currency Market'!$BE$9:$BL$9, 0)), ""))</f>
        <v/>
      </c>
      <c r="BN418" s="68" t="str">
        <f t="shared" si="135"/>
        <v/>
      </c>
      <c r="BO418" s="57" t="str">
        <f t="shared" si="138"/>
        <v/>
      </c>
      <c r="BP418" s="58" t="str">
        <f t="shared" si="138"/>
        <v/>
      </c>
      <c r="BQ418" s="58" t="str">
        <f t="shared" si="138"/>
        <v/>
      </c>
      <c r="BR418" s="58" t="str">
        <f t="shared" si="138"/>
        <v/>
      </c>
      <c r="BS418" s="58" t="str">
        <f t="shared" si="138"/>
        <v/>
      </c>
      <c r="BT418" s="58" t="str">
        <f t="shared" si="138"/>
        <v/>
      </c>
      <c r="BU418" s="58" t="str">
        <f t="shared" si="138"/>
        <v/>
      </c>
      <c r="BV418" s="59" t="str">
        <f t="shared" si="138"/>
        <v/>
      </c>
      <c r="BX418" s="7" t="str">
        <f ca="1">IFERROR(INDEX('Currency Market'!$BX$10:$BX$178, MATCH($BJ418, 'Currency Market'!$BB$10:$BB$178, 0)), "")</f>
        <v/>
      </c>
      <c r="BZ418" s="65" t="str">
        <f t="shared" si="136"/>
        <v/>
      </c>
    </row>
    <row r="419" spans="1:78" x14ac:dyDescent="0.55000000000000004">
      <c r="A419" s="11"/>
      <c r="B419" s="175" t="str">
        <f t="shared" si="125"/>
        <v/>
      </c>
      <c r="C419" s="176"/>
      <c r="D419" s="176"/>
      <c r="E419" s="176"/>
      <c r="F419" s="269"/>
      <c r="G419" s="270"/>
      <c r="H419" s="271"/>
      <c r="I419" s="271"/>
      <c r="J419" s="271"/>
      <c r="K419" s="271"/>
      <c r="L419" s="271"/>
      <c r="M419" s="271"/>
      <c r="N419" s="270"/>
      <c r="O419" s="270"/>
      <c r="P419" s="272" t="str">
        <f t="shared" si="131"/>
        <v/>
      </c>
      <c r="Q419" s="267"/>
      <c r="R419" s="267"/>
      <c r="S419" s="267"/>
      <c r="T419" s="267"/>
      <c r="U419" s="267"/>
      <c r="V419" s="267" t="str">
        <f t="shared" si="126"/>
        <v/>
      </c>
      <c r="W419" s="267"/>
      <c r="X419" s="267"/>
      <c r="Y419" s="267"/>
      <c r="Z419" s="267"/>
      <c r="AA419" s="267" t="str">
        <f t="shared" si="132"/>
        <v/>
      </c>
      <c r="AB419" s="267"/>
      <c r="AC419" s="267"/>
      <c r="AD419" s="267"/>
      <c r="AE419" s="267"/>
      <c r="AF419" s="267"/>
      <c r="AG419" s="269"/>
      <c r="AH419" s="270"/>
      <c r="AI419" s="270"/>
      <c r="AJ419" s="270"/>
      <c r="AK419" s="270"/>
      <c r="AL419" s="273"/>
      <c r="AM419" s="11"/>
      <c r="AN419" s="175" t="str">
        <f t="shared" si="133"/>
        <v/>
      </c>
      <c r="AO419" s="176"/>
      <c r="AP419" s="267" t="str">
        <f t="shared" si="127"/>
        <v/>
      </c>
      <c r="AQ419" s="267"/>
      <c r="AR419" s="267"/>
      <c r="AS419" s="267"/>
      <c r="AT419" s="267"/>
      <c r="AU419" s="267"/>
      <c r="AV419" s="265" t="str">
        <f t="shared" si="134"/>
        <v/>
      </c>
      <c r="AW419" s="266"/>
      <c r="AX419" s="267" t="str">
        <f t="shared" si="128"/>
        <v/>
      </c>
      <c r="AY419" s="267"/>
      <c r="AZ419" s="267"/>
      <c r="BA419" s="267"/>
      <c r="BB419" s="267"/>
      <c r="BC419" s="268"/>
      <c r="BD419" s="11"/>
      <c r="BF419" s="7" t="str">
        <f t="shared" si="129"/>
        <v/>
      </c>
      <c r="BJ419" s="45" t="str">
        <f t="shared" ca="1" si="130"/>
        <v>20/09/2021 08:00</v>
      </c>
      <c r="BK419" s="44" t="str">
        <f>IF($F419="", "", IFERROR(INDEX('Currency Market'!$BE$10:$BL$178, MATCH($BJ419, 'Currency Market'!$BB$10:$BB$178, 0), MATCH($F419, 'Currency Market'!$BE$9:$BL$9, 0)), ""))</f>
        <v/>
      </c>
      <c r="BL419" s="43" t="str">
        <f>IF($F419="", "", IFERROR(INDEX('Currency Market'!$BE$10:$BL$178, MATCH($BJ419, 'Currency Market'!$BB$10:$BB$178, 0), MATCH($N419, 'Currency Market'!$BE$9:$BL$9, 0)), ""))</f>
        <v/>
      </c>
      <c r="BN419" s="68" t="str">
        <f t="shared" si="135"/>
        <v/>
      </c>
      <c r="BO419" s="57" t="str">
        <f t="shared" si="138"/>
        <v/>
      </c>
      <c r="BP419" s="58" t="str">
        <f t="shared" si="138"/>
        <v/>
      </c>
      <c r="BQ419" s="58" t="str">
        <f t="shared" si="138"/>
        <v/>
      </c>
      <c r="BR419" s="58" t="str">
        <f t="shared" si="138"/>
        <v/>
      </c>
      <c r="BS419" s="58" t="str">
        <f t="shared" si="138"/>
        <v/>
      </c>
      <c r="BT419" s="58" t="str">
        <f t="shared" si="138"/>
        <v/>
      </c>
      <c r="BU419" s="58" t="str">
        <f t="shared" si="138"/>
        <v/>
      </c>
      <c r="BV419" s="59" t="str">
        <f t="shared" si="138"/>
        <v/>
      </c>
      <c r="BX419" s="7" t="str">
        <f ca="1">IFERROR(INDEX('Currency Market'!$BX$10:$BX$178, MATCH($BJ419, 'Currency Market'!$BB$10:$BB$178, 0)), "")</f>
        <v/>
      </c>
      <c r="BZ419" s="65" t="str">
        <f t="shared" si="136"/>
        <v/>
      </c>
    </row>
    <row r="420" spans="1:78" x14ac:dyDescent="0.55000000000000004">
      <c r="A420" s="11"/>
      <c r="B420" s="175" t="str">
        <f t="shared" si="125"/>
        <v/>
      </c>
      <c r="C420" s="176"/>
      <c r="D420" s="176"/>
      <c r="E420" s="176"/>
      <c r="F420" s="269"/>
      <c r="G420" s="270"/>
      <c r="H420" s="271"/>
      <c r="I420" s="271"/>
      <c r="J420" s="271"/>
      <c r="K420" s="271"/>
      <c r="L420" s="271"/>
      <c r="M420" s="271"/>
      <c r="N420" s="270"/>
      <c r="O420" s="270"/>
      <c r="P420" s="272" t="str">
        <f t="shared" si="131"/>
        <v/>
      </c>
      <c r="Q420" s="267"/>
      <c r="R420" s="267"/>
      <c r="S420" s="267"/>
      <c r="T420" s="267"/>
      <c r="U420" s="267"/>
      <c r="V420" s="267" t="str">
        <f t="shared" si="126"/>
        <v/>
      </c>
      <c r="W420" s="267"/>
      <c r="X420" s="267"/>
      <c r="Y420" s="267"/>
      <c r="Z420" s="267"/>
      <c r="AA420" s="267" t="str">
        <f t="shared" si="132"/>
        <v/>
      </c>
      <c r="AB420" s="267"/>
      <c r="AC420" s="267"/>
      <c r="AD420" s="267"/>
      <c r="AE420" s="267"/>
      <c r="AF420" s="267"/>
      <c r="AG420" s="269"/>
      <c r="AH420" s="270"/>
      <c r="AI420" s="270"/>
      <c r="AJ420" s="270"/>
      <c r="AK420" s="270"/>
      <c r="AL420" s="273"/>
      <c r="AM420" s="11"/>
      <c r="AN420" s="175" t="str">
        <f t="shared" si="133"/>
        <v/>
      </c>
      <c r="AO420" s="176"/>
      <c r="AP420" s="267" t="str">
        <f t="shared" si="127"/>
        <v/>
      </c>
      <c r="AQ420" s="267"/>
      <c r="AR420" s="267"/>
      <c r="AS420" s="267"/>
      <c r="AT420" s="267"/>
      <c r="AU420" s="267"/>
      <c r="AV420" s="265" t="str">
        <f t="shared" si="134"/>
        <v/>
      </c>
      <c r="AW420" s="266"/>
      <c r="AX420" s="267" t="str">
        <f t="shared" si="128"/>
        <v/>
      </c>
      <c r="AY420" s="267"/>
      <c r="AZ420" s="267"/>
      <c r="BA420" s="267"/>
      <c r="BB420" s="267"/>
      <c r="BC420" s="268"/>
      <c r="BD420" s="11"/>
      <c r="BF420" s="7" t="str">
        <f t="shared" si="129"/>
        <v/>
      </c>
      <c r="BJ420" s="45" t="str">
        <f t="shared" ca="1" si="130"/>
        <v>20/09/2021 08:00</v>
      </c>
      <c r="BK420" s="44" t="str">
        <f>IF($F420="", "", IFERROR(INDEX('Currency Market'!$BE$10:$BL$178, MATCH($BJ420, 'Currency Market'!$BB$10:$BB$178, 0), MATCH($F420, 'Currency Market'!$BE$9:$BL$9, 0)), ""))</f>
        <v/>
      </c>
      <c r="BL420" s="43" t="str">
        <f>IF($F420="", "", IFERROR(INDEX('Currency Market'!$BE$10:$BL$178, MATCH($BJ420, 'Currency Market'!$BB$10:$BB$178, 0), MATCH($N420, 'Currency Market'!$BE$9:$BL$9, 0)), ""))</f>
        <v/>
      </c>
      <c r="BN420" s="68" t="str">
        <f t="shared" si="135"/>
        <v/>
      </c>
      <c r="BO420" s="57" t="str">
        <f t="shared" si="138"/>
        <v/>
      </c>
      <c r="BP420" s="58" t="str">
        <f t="shared" si="138"/>
        <v/>
      </c>
      <c r="BQ420" s="58" t="str">
        <f t="shared" si="138"/>
        <v/>
      </c>
      <c r="BR420" s="58" t="str">
        <f t="shared" si="138"/>
        <v/>
      </c>
      <c r="BS420" s="58" t="str">
        <f t="shared" si="138"/>
        <v/>
      </c>
      <c r="BT420" s="58" t="str">
        <f t="shared" si="138"/>
        <v/>
      </c>
      <c r="BU420" s="58" t="str">
        <f t="shared" si="138"/>
        <v/>
      </c>
      <c r="BV420" s="59" t="str">
        <f t="shared" si="138"/>
        <v/>
      </c>
      <c r="BX420" s="7" t="str">
        <f ca="1">IFERROR(INDEX('Currency Market'!$BX$10:$BX$178, MATCH($BJ420, 'Currency Market'!$BB$10:$BB$178, 0)), "")</f>
        <v/>
      </c>
      <c r="BZ420" s="65" t="str">
        <f t="shared" si="136"/>
        <v/>
      </c>
    </row>
    <row r="421" spans="1:78" x14ac:dyDescent="0.55000000000000004">
      <c r="A421" s="11"/>
      <c r="B421" s="175" t="str">
        <f t="shared" si="125"/>
        <v/>
      </c>
      <c r="C421" s="176"/>
      <c r="D421" s="176"/>
      <c r="E421" s="176"/>
      <c r="F421" s="269"/>
      <c r="G421" s="270"/>
      <c r="H421" s="271"/>
      <c r="I421" s="271"/>
      <c r="J421" s="271"/>
      <c r="K421" s="271"/>
      <c r="L421" s="271"/>
      <c r="M421" s="271"/>
      <c r="N421" s="270"/>
      <c r="O421" s="270"/>
      <c r="P421" s="272" t="str">
        <f t="shared" si="131"/>
        <v/>
      </c>
      <c r="Q421" s="267"/>
      <c r="R421" s="267"/>
      <c r="S421" s="267"/>
      <c r="T421" s="267"/>
      <c r="U421" s="267"/>
      <c r="V421" s="267" t="str">
        <f t="shared" si="126"/>
        <v/>
      </c>
      <c r="W421" s="267"/>
      <c r="X421" s="267"/>
      <c r="Y421" s="267"/>
      <c r="Z421" s="267"/>
      <c r="AA421" s="267" t="str">
        <f t="shared" si="132"/>
        <v/>
      </c>
      <c r="AB421" s="267"/>
      <c r="AC421" s="267"/>
      <c r="AD421" s="267"/>
      <c r="AE421" s="267"/>
      <c r="AF421" s="267"/>
      <c r="AG421" s="269"/>
      <c r="AH421" s="270"/>
      <c r="AI421" s="270"/>
      <c r="AJ421" s="270"/>
      <c r="AK421" s="270"/>
      <c r="AL421" s="273"/>
      <c r="AM421" s="11"/>
      <c r="AN421" s="175" t="str">
        <f t="shared" si="133"/>
        <v/>
      </c>
      <c r="AO421" s="176"/>
      <c r="AP421" s="267" t="str">
        <f t="shared" si="127"/>
        <v/>
      </c>
      <c r="AQ421" s="267"/>
      <c r="AR421" s="267"/>
      <c r="AS421" s="267"/>
      <c r="AT421" s="267"/>
      <c r="AU421" s="267"/>
      <c r="AV421" s="265" t="str">
        <f t="shared" si="134"/>
        <v/>
      </c>
      <c r="AW421" s="266"/>
      <c r="AX421" s="267" t="str">
        <f t="shared" si="128"/>
        <v/>
      </c>
      <c r="AY421" s="267"/>
      <c r="AZ421" s="267"/>
      <c r="BA421" s="267"/>
      <c r="BB421" s="267"/>
      <c r="BC421" s="268"/>
      <c r="BD421" s="11"/>
      <c r="BF421" s="7" t="str">
        <f t="shared" si="129"/>
        <v/>
      </c>
      <c r="BJ421" s="45" t="str">
        <f t="shared" ca="1" si="130"/>
        <v>20/09/2021 08:00</v>
      </c>
      <c r="BK421" s="44" t="str">
        <f>IF($F421="", "", IFERROR(INDEX('Currency Market'!$BE$10:$BL$178, MATCH($BJ421, 'Currency Market'!$BB$10:$BB$178, 0), MATCH($F421, 'Currency Market'!$BE$9:$BL$9, 0)), ""))</f>
        <v/>
      </c>
      <c r="BL421" s="43" t="str">
        <f>IF($F421="", "", IFERROR(INDEX('Currency Market'!$BE$10:$BL$178, MATCH($BJ421, 'Currency Market'!$BB$10:$BB$178, 0), MATCH($N421, 'Currency Market'!$BE$9:$BL$9, 0)), ""))</f>
        <v/>
      </c>
      <c r="BN421" s="68" t="str">
        <f t="shared" si="135"/>
        <v/>
      </c>
      <c r="BO421" s="57" t="str">
        <f t="shared" si="138"/>
        <v/>
      </c>
      <c r="BP421" s="58" t="str">
        <f t="shared" si="138"/>
        <v/>
      </c>
      <c r="BQ421" s="58" t="str">
        <f t="shared" si="138"/>
        <v/>
      </c>
      <c r="BR421" s="58" t="str">
        <f t="shared" si="138"/>
        <v/>
      </c>
      <c r="BS421" s="58" t="str">
        <f t="shared" si="138"/>
        <v/>
      </c>
      <c r="BT421" s="58" t="str">
        <f t="shared" si="138"/>
        <v/>
      </c>
      <c r="BU421" s="58" t="str">
        <f t="shared" si="138"/>
        <v/>
      </c>
      <c r="BV421" s="59" t="str">
        <f t="shared" si="138"/>
        <v/>
      </c>
      <c r="BX421" s="7" t="str">
        <f ca="1">IFERROR(INDEX('Currency Market'!$BX$10:$BX$178, MATCH($BJ421, 'Currency Market'!$BB$10:$BB$178, 0)), "")</f>
        <v/>
      </c>
      <c r="BZ421" s="65" t="str">
        <f t="shared" si="136"/>
        <v/>
      </c>
    </row>
    <row r="422" spans="1:78" x14ac:dyDescent="0.55000000000000004">
      <c r="A422" s="11"/>
      <c r="B422" s="175" t="str">
        <f t="shared" si="125"/>
        <v/>
      </c>
      <c r="C422" s="176"/>
      <c r="D422" s="176"/>
      <c r="E422" s="176"/>
      <c r="F422" s="269"/>
      <c r="G422" s="270"/>
      <c r="H422" s="271"/>
      <c r="I422" s="271"/>
      <c r="J422" s="271"/>
      <c r="K422" s="271"/>
      <c r="L422" s="271"/>
      <c r="M422" s="271"/>
      <c r="N422" s="270"/>
      <c r="O422" s="270"/>
      <c r="P422" s="272" t="str">
        <f t="shared" si="131"/>
        <v/>
      </c>
      <c r="Q422" s="267"/>
      <c r="R422" s="267"/>
      <c r="S422" s="267"/>
      <c r="T422" s="267"/>
      <c r="U422" s="267"/>
      <c r="V422" s="267" t="str">
        <f t="shared" si="126"/>
        <v/>
      </c>
      <c r="W422" s="267"/>
      <c r="X422" s="267"/>
      <c r="Y422" s="267"/>
      <c r="Z422" s="267"/>
      <c r="AA422" s="267" t="str">
        <f t="shared" si="132"/>
        <v/>
      </c>
      <c r="AB422" s="267"/>
      <c r="AC422" s="267"/>
      <c r="AD422" s="267"/>
      <c r="AE422" s="267"/>
      <c r="AF422" s="267"/>
      <c r="AG422" s="269"/>
      <c r="AH422" s="270"/>
      <c r="AI422" s="270"/>
      <c r="AJ422" s="270"/>
      <c r="AK422" s="270"/>
      <c r="AL422" s="273"/>
      <c r="AM422" s="11"/>
      <c r="AN422" s="175" t="str">
        <f t="shared" si="133"/>
        <v/>
      </c>
      <c r="AO422" s="176"/>
      <c r="AP422" s="267" t="str">
        <f t="shared" si="127"/>
        <v/>
      </c>
      <c r="AQ422" s="267"/>
      <c r="AR422" s="267"/>
      <c r="AS422" s="267"/>
      <c r="AT422" s="267"/>
      <c r="AU422" s="267"/>
      <c r="AV422" s="265" t="str">
        <f t="shared" si="134"/>
        <v/>
      </c>
      <c r="AW422" s="266"/>
      <c r="AX422" s="267" t="str">
        <f t="shared" si="128"/>
        <v/>
      </c>
      <c r="AY422" s="267"/>
      <c r="AZ422" s="267"/>
      <c r="BA422" s="267"/>
      <c r="BB422" s="267"/>
      <c r="BC422" s="268"/>
      <c r="BD422" s="11"/>
      <c r="BF422" s="7" t="str">
        <f t="shared" si="129"/>
        <v/>
      </c>
      <c r="BJ422" s="45" t="str">
        <f t="shared" ca="1" si="130"/>
        <v>20/09/2021 08:00</v>
      </c>
      <c r="BK422" s="44" t="str">
        <f>IF($F422="", "", IFERROR(INDEX('Currency Market'!$BE$10:$BL$178, MATCH($BJ422, 'Currency Market'!$BB$10:$BB$178, 0), MATCH($F422, 'Currency Market'!$BE$9:$BL$9, 0)), ""))</f>
        <v/>
      </c>
      <c r="BL422" s="43" t="str">
        <f>IF($F422="", "", IFERROR(INDEX('Currency Market'!$BE$10:$BL$178, MATCH($BJ422, 'Currency Market'!$BB$10:$BB$178, 0), MATCH($N422, 'Currency Market'!$BE$9:$BL$9, 0)), ""))</f>
        <v/>
      </c>
      <c r="BN422" s="68" t="str">
        <f t="shared" si="135"/>
        <v/>
      </c>
      <c r="BO422" s="57" t="str">
        <f t="shared" si="138"/>
        <v/>
      </c>
      <c r="BP422" s="58" t="str">
        <f t="shared" si="138"/>
        <v/>
      </c>
      <c r="BQ422" s="58" t="str">
        <f t="shared" si="138"/>
        <v/>
      </c>
      <c r="BR422" s="58" t="str">
        <f t="shared" si="138"/>
        <v/>
      </c>
      <c r="BS422" s="58" t="str">
        <f t="shared" si="138"/>
        <v/>
      </c>
      <c r="BT422" s="58" t="str">
        <f t="shared" si="138"/>
        <v/>
      </c>
      <c r="BU422" s="58" t="str">
        <f t="shared" si="138"/>
        <v/>
      </c>
      <c r="BV422" s="59" t="str">
        <f t="shared" si="138"/>
        <v/>
      </c>
      <c r="BX422" s="7" t="str">
        <f ca="1">IFERROR(INDEX('Currency Market'!$BX$10:$BX$178, MATCH($BJ422, 'Currency Market'!$BB$10:$BB$178, 0)), "")</f>
        <v/>
      </c>
      <c r="BZ422" s="65" t="str">
        <f t="shared" si="136"/>
        <v/>
      </c>
    </row>
    <row r="423" spans="1:78" x14ac:dyDescent="0.55000000000000004">
      <c r="A423" s="11"/>
      <c r="B423" s="175" t="str">
        <f t="shared" si="125"/>
        <v/>
      </c>
      <c r="C423" s="176"/>
      <c r="D423" s="176"/>
      <c r="E423" s="176"/>
      <c r="F423" s="269"/>
      <c r="G423" s="270"/>
      <c r="H423" s="271"/>
      <c r="I423" s="271"/>
      <c r="J423" s="271"/>
      <c r="K423" s="271"/>
      <c r="L423" s="271"/>
      <c r="M423" s="271"/>
      <c r="N423" s="270"/>
      <c r="O423" s="270"/>
      <c r="P423" s="272" t="str">
        <f t="shared" si="131"/>
        <v/>
      </c>
      <c r="Q423" s="267"/>
      <c r="R423" s="267"/>
      <c r="S423" s="267"/>
      <c r="T423" s="267"/>
      <c r="U423" s="267"/>
      <c r="V423" s="267" t="str">
        <f t="shared" si="126"/>
        <v/>
      </c>
      <c r="W423" s="267"/>
      <c r="X423" s="267"/>
      <c r="Y423" s="267"/>
      <c r="Z423" s="267"/>
      <c r="AA423" s="267" t="str">
        <f t="shared" si="132"/>
        <v/>
      </c>
      <c r="AB423" s="267"/>
      <c r="AC423" s="267"/>
      <c r="AD423" s="267"/>
      <c r="AE423" s="267"/>
      <c r="AF423" s="267"/>
      <c r="AG423" s="269"/>
      <c r="AH423" s="270"/>
      <c r="AI423" s="270"/>
      <c r="AJ423" s="270"/>
      <c r="AK423" s="270"/>
      <c r="AL423" s="273"/>
      <c r="AM423" s="11"/>
      <c r="AN423" s="175" t="str">
        <f t="shared" si="133"/>
        <v/>
      </c>
      <c r="AO423" s="176"/>
      <c r="AP423" s="267" t="str">
        <f t="shared" si="127"/>
        <v/>
      </c>
      <c r="AQ423" s="267"/>
      <c r="AR423" s="267"/>
      <c r="AS423" s="267"/>
      <c r="AT423" s="267"/>
      <c r="AU423" s="267"/>
      <c r="AV423" s="265" t="str">
        <f t="shared" si="134"/>
        <v/>
      </c>
      <c r="AW423" s="266"/>
      <c r="AX423" s="267" t="str">
        <f t="shared" si="128"/>
        <v/>
      </c>
      <c r="AY423" s="267"/>
      <c r="AZ423" s="267"/>
      <c r="BA423" s="267"/>
      <c r="BB423" s="267"/>
      <c r="BC423" s="268"/>
      <c r="BD423" s="11"/>
      <c r="BF423" s="7" t="str">
        <f t="shared" si="129"/>
        <v/>
      </c>
      <c r="BJ423" s="45" t="str">
        <f t="shared" ca="1" si="130"/>
        <v>20/09/2021 08:00</v>
      </c>
      <c r="BK423" s="44" t="str">
        <f>IF($F423="", "", IFERROR(INDEX('Currency Market'!$BE$10:$BL$178, MATCH($BJ423, 'Currency Market'!$BB$10:$BB$178, 0), MATCH($F423, 'Currency Market'!$BE$9:$BL$9, 0)), ""))</f>
        <v/>
      </c>
      <c r="BL423" s="43" t="str">
        <f>IF($F423="", "", IFERROR(INDEX('Currency Market'!$BE$10:$BL$178, MATCH($BJ423, 'Currency Market'!$BB$10:$BB$178, 0), MATCH($N423, 'Currency Market'!$BE$9:$BL$9, 0)), ""))</f>
        <v/>
      </c>
      <c r="BN423" s="68" t="str">
        <f t="shared" si="135"/>
        <v/>
      </c>
      <c r="BO423" s="57" t="str">
        <f t="shared" ref="BO423:BV432" si="139">IF($B423=$BF$4, IF($F423=BO$2, $H423*-1, IF($N423=BO$2, $AA423, "")), "")</f>
        <v/>
      </c>
      <c r="BP423" s="58" t="str">
        <f t="shared" si="139"/>
        <v/>
      </c>
      <c r="BQ423" s="58" t="str">
        <f t="shared" si="139"/>
        <v/>
      </c>
      <c r="BR423" s="58" t="str">
        <f t="shared" si="139"/>
        <v/>
      </c>
      <c r="BS423" s="58" t="str">
        <f t="shared" si="139"/>
        <v/>
      </c>
      <c r="BT423" s="58" t="str">
        <f t="shared" si="139"/>
        <v/>
      </c>
      <c r="BU423" s="58" t="str">
        <f t="shared" si="139"/>
        <v/>
      </c>
      <c r="BV423" s="59" t="str">
        <f t="shared" si="139"/>
        <v/>
      </c>
      <c r="BX423" s="7" t="str">
        <f ca="1">IFERROR(INDEX('Currency Market'!$BX$10:$BX$178, MATCH($BJ423, 'Currency Market'!$BB$10:$BB$178, 0)), "")</f>
        <v/>
      </c>
      <c r="BZ423" s="65" t="str">
        <f t="shared" si="136"/>
        <v/>
      </c>
    </row>
    <row r="424" spans="1:78" x14ac:dyDescent="0.55000000000000004">
      <c r="A424" s="11"/>
      <c r="B424" s="175" t="str">
        <f t="shared" si="125"/>
        <v/>
      </c>
      <c r="C424" s="176"/>
      <c r="D424" s="176"/>
      <c r="E424" s="176"/>
      <c r="F424" s="269"/>
      <c r="G424" s="270"/>
      <c r="H424" s="271"/>
      <c r="I424" s="271"/>
      <c r="J424" s="271"/>
      <c r="K424" s="271"/>
      <c r="L424" s="271"/>
      <c r="M424" s="271"/>
      <c r="N424" s="270"/>
      <c r="O424" s="270"/>
      <c r="P424" s="272" t="str">
        <f t="shared" si="131"/>
        <v/>
      </c>
      <c r="Q424" s="267"/>
      <c r="R424" s="267"/>
      <c r="S424" s="267"/>
      <c r="T424" s="267"/>
      <c r="U424" s="267"/>
      <c r="V424" s="267" t="str">
        <f t="shared" si="126"/>
        <v/>
      </c>
      <c r="W424" s="267"/>
      <c r="X424" s="267"/>
      <c r="Y424" s="267"/>
      <c r="Z424" s="267"/>
      <c r="AA424" s="267" t="str">
        <f t="shared" si="132"/>
        <v/>
      </c>
      <c r="AB424" s="267"/>
      <c r="AC424" s="267"/>
      <c r="AD424" s="267"/>
      <c r="AE424" s="267"/>
      <c r="AF424" s="267"/>
      <c r="AG424" s="269"/>
      <c r="AH424" s="270"/>
      <c r="AI424" s="270"/>
      <c r="AJ424" s="270"/>
      <c r="AK424" s="270"/>
      <c r="AL424" s="273"/>
      <c r="AM424" s="11"/>
      <c r="AN424" s="175" t="str">
        <f t="shared" si="133"/>
        <v/>
      </c>
      <c r="AO424" s="176"/>
      <c r="AP424" s="267" t="str">
        <f t="shared" si="127"/>
        <v/>
      </c>
      <c r="AQ424" s="267"/>
      <c r="AR424" s="267"/>
      <c r="AS424" s="267"/>
      <c r="AT424" s="267"/>
      <c r="AU424" s="267"/>
      <c r="AV424" s="265" t="str">
        <f t="shared" si="134"/>
        <v/>
      </c>
      <c r="AW424" s="266"/>
      <c r="AX424" s="267" t="str">
        <f t="shared" si="128"/>
        <v/>
      </c>
      <c r="AY424" s="267"/>
      <c r="AZ424" s="267"/>
      <c r="BA424" s="267"/>
      <c r="BB424" s="267"/>
      <c r="BC424" s="268"/>
      <c r="BD424" s="11"/>
      <c r="BF424" s="7" t="str">
        <f t="shared" si="129"/>
        <v/>
      </c>
      <c r="BJ424" s="45" t="str">
        <f t="shared" ca="1" si="130"/>
        <v>20/09/2021 08:00</v>
      </c>
      <c r="BK424" s="44" t="str">
        <f>IF($F424="", "", IFERROR(INDEX('Currency Market'!$BE$10:$BL$178, MATCH($BJ424, 'Currency Market'!$BB$10:$BB$178, 0), MATCH($F424, 'Currency Market'!$BE$9:$BL$9, 0)), ""))</f>
        <v/>
      </c>
      <c r="BL424" s="43" t="str">
        <f>IF($F424="", "", IFERROR(INDEX('Currency Market'!$BE$10:$BL$178, MATCH($BJ424, 'Currency Market'!$BB$10:$BB$178, 0), MATCH($N424, 'Currency Market'!$BE$9:$BL$9, 0)), ""))</f>
        <v/>
      </c>
      <c r="BN424" s="68" t="str">
        <f t="shared" si="135"/>
        <v/>
      </c>
      <c r="BO424" s="57" t="str">
        <f t="shared" si="139"/>
        <v/>
      </c>
      <c r="BP424" s="58" t="str">
        <f t="shared" si="139"/>
        <v/>
      </c>
      <c r="BQ424" s="58" t="str">
        <f t="shared" si="139"/>
        <v/>
      </c>
      <c r="BR424" s="58" t="str">
        <f t="shared" si="139"/>
        <v/>
      </c>
      <c r="BS424" s="58" t="str">
        <f t="shared" si="139"/>
        <v/>
      </c>
      <c r="BT424" s="58" t="str">
        <f t="shared" si="139"/>
        <v/>
      </c>
      <c r="BU424" s="58" t="str">
        <f t="shared" si="139"/>
        <v/>
      </c>
      <c r="BV424" s="59" t="str">
        <f t="shared" si="139"/>
        <v/>
      </c>
      <c r="BX424" s="7" t="str">
        <f ca="1">IFERROR(INDEX('Currency Market'!$BX$10:$BX$178, MATCH($BJ424, 'Currency Market'!$BB$10:$BB$178, 0)), "")</f>
        <v/>
      </c>
      <c r="BZ424" s="65" t="str">
        <f t="shared" si="136"/>
        <v/>
      </c>
    </row>
    <row r="425" spans="1:78" x14ac:dyDescent="0.55000000000000004">
      <c r="A425" s="11"/>
      <c r="B425" s="175" t="str">
        <f t="shared" si="125"/>
        <v/>
      </c>
      <c r="C425" s="176"/>
      <c r="D425" s="176"/>
      <c r="E425" s="176"/>
      <c r="F425" s="269"/>
      <c r="G425" s="270"/>
      <c r="H425" s="271"/>
      <c r="I425" s="271"/>
      <c r="J425" s="271"/>
      <c r="K425" s="271"/>
      <c r="L425" s="271"/>
      <c r="M425" s="271"/>
      <c r="N425" s="270"/>
      <c r="O425" s="270"/>
      <c r="P425" s="272" t="str">
        <f t="shared" si="131"/>
        <v/>
      </c>
      <c r="Q425" s="267"/>
      <c r="R425" s="267"/>
      <c r="S425" s="267"/>
      <c r="T425" s="267"/>
      <c r="U425" s="267"/>
      <c r="V425" s="267" t="str">
        <f t="shared" si="126"/>
        <v/>
      </c>
      <c r="W425" s="267"/>
      <c r="X425" s="267"/>
      <c r="Y425" s="267"/>
      <c r="Z425" s="267"/>
      <c r="AA425" s="267" t="str">
        <f t="shared" si="132"/>
        <v/>
      </c>
      <c r="AB425" s="267"/>
      <c r="AC425" s="267"/>
      <c r="AD425" s="267"/>
      <c r="AE425" s="267"/>
      <c r="AF425" s="267"/>
      <c r="AG425" s="269"/>
      <c r="AH425" s="270"/>
      <c r="AI425" s="270"/>
      <c r="AJ425" s="270"/>
      <c r="AK425" s="270"/>
      <c r="AL425" s="273"/>
      <c r="AM425" s="11"/>
      <c r="AN425" s="175" t="str">
        <f t="shared" si="133"/>
        <v/>
      </c>
      <c r="AO425" s="176"/>
      <c r="AP425" s="267" t="str">
        <f t="shared" si="127"/>
        <v/>
      </c>
      <c r="AQ425" s="267"/>
      <c r="AR425" s="267"/>
      <c r="AS425" s="267"/>
      <c r="AT425" s="267"/>
      <c r="AU425" s="267"/>
      <c r="AV425" s="265" t="str">
        <f t="shared" si="134"/>
        <v/>
      </c>
      <c r="AW425" s="266"/>
      <c r="AX425" s="267" t="str">
        <f t="shared" si="128"/>
        <v/>
      </c>
      <c r="AY425" s="267"/>
      <c r="AZ425" s="267"/>
      <c r="BA425" s="267"/>
      <c r="BB425" s="267"/>
      <c r="BC425" s="268"/>
      <c r="BD425" s="11"/>
      <c r="BF425" s="7" t="str">
        <f t="shared" si="129"/>
        <v/>
      </c>
      <c r="BJ425" s="45" t="str">
        <f t="shared" ca="1" si="130"/>
        <v>20/09/2021 08:00</v>
      </c>
      <c r="BK425" s="44" t="str">
        <f>IF($F425="", "", IFERROR(INDEX('Currency Market'!$BE$10:$BL$178, MATCH($BJ425, 'Currency Market'!$BB$10:$BB$178, 0), MATCH($F425, 'Currency Market'!$BE$9:$BL$9, 0)), ""))</f>
        <v/>
      </c>
      <c r="BL425" s="43" t="str">
        <f>IF($F425="", "", IFERROR(INDEX('Currency Market'!$BE$10:$BL$178, MATCH($BJ425, 'Currency Market'!$BB$10:$BB$178, 0), MATCH($N425, 'Currency Market'!$BE$9:$BL$9, 0)), ""))</f>
        <v/>
      </c>
      <c r="BN425" s="68" t="str">
        <f t="shared" si="135"/>
        <v/>
      </c>
      <c r="BO425" s="57" t="str">
        <f t="shared" si="139"/>
        <v/>
      </c>
      <c r="BP425" s="58" t="str">
        <f t="shared" si="139"/>
        <v/>
      </c>
      <c r="BQ425" s="58" t="str">
        <f t="shared" si="139"/>
        <v/>
      </c>
      <c r="BR425" s="58" t="str">
        <f t="shared" si="139"/>
        <v/>
      </c>
      <c r="BS425" s="58" t="str">
        <f t="shared" si="139"/>
        <v/>
      </c>
      <c r="BT425" s="58" t="str">
        <f t="shared" si="139"/>
        <v/>
      </c>
      <c r="BU425" s="58" t="str">
        <f t="shared" si="139"/>
        <v/>
      </c>
      <c r="BV425" s="59" t="str">
        <f t="shared" si="139"/>
        <v/>
      </c>
      <c r="BX425" s="7" t="str">
        <f ca="1">IFERROR(INDEX('Currency Market'!$BX$10:$BX$178, MATCH($BJ425, 'Currency Market'!$BB$10:$BB$178, 0)), "")</f>
        <v/>
      </c>
      <c r="BZ425" s="65" t="str">
        <f t="shared" si="136"/>
        <v/>
      </c>
    </row>
    <row r="426" spans="1:78" x14ac:dyDescent="0.55000000000000004">
      <c r="A426" s="11"/>
      <c r="B426" s="175" t="str">
        <f t="shared" si="125"/>
        <v/>
      </c>
      <c r="C426" s="176"/>
      <c r="D426" s="176"/>
      <c r="E426" s="176"/>
      <c r="F426" s="269"/>
      <c r="G426" s="270"/>
      <c r="H426" s="271"/>
      <c r="I426" s="271"/>
      <c r="J426" s="271"/>
      <c r="K426" s="271"/>
      <c r="L426" s="271"/>
      <c r="M426" s="271"/>
      <c r="N426" s="270"/>
      <c r="O426" s="270"/>
      <c r="P426" s="272" t="str">
        <f t="shared" si="131"/>
        <v/>
      </c>
      <c r="Q426" s="267"/>
      <c r="R426" s="267"/>
      <c r="S426" s="267"/>
      <c r="T426" s="267"/>
      <c r="U426" s="267"/>
      <c r="V426" s="267" t="str">
        <f t="shared" si="126"/>
        <v/>
      </c>
      <c r="W426" s="267"/>
      <c r="X426" s="267"/>
      <c r="Y426" s="267"/>
      <c r="Z426" s="267"/>
      <c r="AA426" s="267" t="str">
        <f t="shared" si="132"/>
        <v/>
      </c>
      <c r="AB426" s="267"/>
      <c r="AC426" s="267"/>
      <c r="AD426" s="267"/>
      <c r="AE426" s="267"/>
      <c r="AF426" s="267"/>
      <c r="AG426" s="269"/>
      <c r="AH426" s="270"/>
      <c r="AI426" s="270"/>
      <c r="AJ426" s="270"/>
      <c r="AK426" s="270"/>
      <c r="AL426" s="273"/>
      <c r="AM426" s="11"/>
      <c r="AN426" s="175" t="str">
        <f t="shared" si="133"/>
        <v/>
      </c>
      <c r="AO426" s="176"/>
      <c r="AP426" s="267" t="str">
        <f t="shared" si="127"/>
        <v/>
      </c>
      <c r="AQ426" s="267"/>
      <c r="AR426" s="267"/>
      <c r="AS426" s="267"/>
      <c r="AT426" s="267"/>
      <c r="AU426" s="267"/>
      <c r="AV426" s="265" t="str">
        <f t="shared" si="134"/>
        <v/>
      </c>
      <c r="AW426" s="266"/>
      <c r="AX426" s="267" t="str">
        <f t="shared" si="128"/>
        <v/>
      </c>
      <c r="AY426" s="267"/>
      <c r="AZ426" s="267"/>
      <c r="BA426" s="267"/>
      <c r="BB426" s="267"/>
      <c r="BC426" s="268"/>
      <c r="BD426" s="11"/>
      <c r="BF426" s="7" t="str">
        <f t="shared" si="129"/>
        <v/>
      </c>
      <c r="BJ426" s="45" t="str">
        <f t="shared" ca="1" si="130"/>
        <v>20/09/2021 08:00</v>
      </c>
      <c r="BK426" s="44" t="str">
        <f>IF($F426="", "", IFERROR(INDEX('Currency Market'!$BE$10:$BL$178, MATCH($BJ426, 'Currency Market'!$BB$10:$BB$178, 0), MATCH($F426, 'Currency Market'!$BE$9:$BL$9, 0)), ""))</f>
        <v/>
      </c>
      <c r="BL426" s="43" t="str">
        <f>IF($F426="", "", IFERROR(INDEX('Currency Market'!$BE$10:$BL$178, MATCH($BJ426, 'Currency Market'!$BB$10:$BB$178, 0), MATCH($N426, 'Currency Market'!$BE$9:$BL$9, 0)), ""))</f>
        <v/>
      </c>
      <c r="BN426" s="68" t="str">
        <f t="shared" si="135"/>
        <v/>
      </c>
      <c r="BO426" s="57" t="str">
        <f t="shared" si="139"/>
        <v/>
      </c>
      <c r="BP426" s="58" t="str">
        <f t="shared" si="139"/>
        <v/>
      </c>
      <c r="BQ426" s="58" t="str">
        <f t="shared" si="139"/>
        <v/>
      </c>
      <c r="BR426" s="58" t="str">
        <f t="shared" si="139"/>
        <v/>
      </c>
      <c r="BS426" s="58" t="str">
        <f t="shared" si="139"/>
        <v/>
      </c>
      <c r="BT426" s="58" t="str">
        <f t="shared" si="139"/>
        <v/>
      </c>
      <c r="BU426" s="58" t="str">
        <f t="shared" si="139"/>
        <v/>
      </c>
      <c r="BV426" s="59" t="str">
        <f t="shared" si="139"/>
        <v/>
      </c>
      <c r="BX426" s="7" t="str">
        <f ca="1">IFERROR(INDEX('Currency Market'!$BX$10:$BX$178, MATCH($BJ426, 'Currency Market'!$BB$10:$BB$178, 0)), "")</f>
        <v/>
      </c>
      <c r="BZ426" s="65" t="str">
        <f t="shared" si="136"/>
        <v/>
      </c>
    </row>
    <row r="427" spans="1:78" x14ac:dyDescent="0.55000000000000004">
      <c r="A427" s="11"/>
      <c r="B427" s="175" t="str">
        <f t="shared" si="125"/>
        <v/>
      </c>
      <c r="C427" s="176"/>
      <c r="D427" s="176"/>
      <c r="E427" s="176"/>
      <c r="F427" s="269"/>
      <c r="G427" s="270"/>
      <c r="H427" s="271"/>
      <c r="I427" s="271"/>
      <c r="J427" s="271"/>
      <c r="K427" s="271"/>
      <c r="L427" s="271"/>
      <c r="M427" s="271"/>
      <c r="N427" s="270"/>
      <c r="O427" s="270"/>
      <c r="P427" s="272" t="str">
        <f t="shared" si="131"/>
        <v/>
      </c>
      <c r="Q427" s="267"/>
      <c r="R427" s="267"/>
      <c r="S427" s="267"/>
      <c r="T427" s="267"/>
      <c r="U427" s="267"/>
      <c r="V427" s="267" t="str">
        <f t="shared" si="126"/>
        <v/>
      </c>
      <c r="W427" s="267"/>
      <c r="X427" s="267"/>
      <c r="Y427" s="267"/>
      <c r="Z427" s="267"/>
      <c r="AA427" s="267" t="str">
        <f t="shared" si="132"/>
        <v/>
      </c>
      <c r="AB427" s="267"/>
      <c r="AC427" s="267"/>
      <c r="AD427" s="267"/>
      <c r="AE427" s="267"/>
      <c r="AF427" s="267"/>
      <c r="AG427" s="269"/>
      <c r="AH427" s="270"/>
      <c r="AI427" s="270"/>
      <c r="AJ427" s="270"/>
      <c r="AK427" s="270"/>
      <c r="AL427" s="273"/>
      <c r="AM427" s="11"/>
      <c r="AN427" s="175" t="str">
        <f t="shared" si="133"/>
        <v/>
      </c>
      <c r="AO427" s="176"/>
      <c r="AP427" s="267" t="str">
        <f t="shared" si="127"/>
        <v/>
      </c>
      <c r="AQ427" s="267"/>
      <c r="AR427" s="267"/>
      <c r="AS427" s="267"/>
      <c r="AT427" s="267"/>
      <c r="AU427" s="267"/>
      <c r="AV427" s="265" t="str">
        <f t="shared" si="134"/>
        <v/>
      </c>
      <c r="AW427" s="266"/>
      <c r="AX427" s="267" t="str">
        <f t="shared" si="128"/>
        <v/>
      </c>
      <c r="AY427" s="267"/>
      <c r="AZ427" s="267"/>
      <c r="BA427" s="267"/>
      <c r="BB427" s="267"/>
      <c r="BC427" s="268"/>
      <c r="BD427" s="11"/>
      <c r="BF427" s="7" t="str">
        <f t="shared" si="129"/>
        <v/>
      </c>
      <c r="BJ427" s="45" t="str">
        <f t="shared" ca="1" si="130"/>
        <v>20/09/2021 08:00</v>
      </c>
      <c r="BK427" s="44" t="str">
        <f>IF($F427="", "", IFERROR(INDEX('Currency Market'!$BE$10:$BL$178, MATCH($BJ427, 'Currency Market'!$BB$10:$BB$178, 0), MATCH($F427, 'Currency Market'!$BE$9:$BL$9, 0)), ""))</f>
        <v/>
      </c>
      <c r="BL427" s="43" t="str">
        <f>IF($F427="", "", IFERROR(INDEX('Currency Market'!$BE$10:$BL$178, MATCH($BJ427, 'Currency Market'!$BB$10:$BB$178, 0), MATCH($N427, 'Currency Market'!$BE$9:$BL$9, 0)), ""))</f>
        <v/>
      </c>
      <c r="BN427" s="68" t="str">
        <f t="shared" si="135"/>
        <v/>
      </c>
      <c r="BO427" s="57" t="str">
        <f t="shared" si="139"/>
        <v/>
      </c>
      <c r="BP427" s="58" t="str">
        <f t="shared" si="139"/>
        <v/>
      </c>
      <c r="BQ427" s="58" t="str">
        <f t="shared" si="139"/>
        <v/>
      </c>
      <c r="BR427" s="58" t="str">
        <f t="shared" si="139"/>
        <v/>
      </c>
      <c r="BS427" s="58" t="str">
        <f t="shared" si="139"/>
        <v/>
      </c>
      <c r="BT427" s="58" t="str">
        <f t="shared" si="139"/>
        <v/>
      </c>
      <c r="BU427" s="58" t="str">
        <f t="shared" si="139"/>
        <v/>
      </c>
      <c r="BV427" s="59" t="str">
        <f t="shared" si="139"/>
        <v/>
      </c>
      <c r="BX427" s="7" t="str">
        <f ca="1">IFERROR(INDEX('Currency Market'!$BX$10:$BX$178, MATCH($BJ427, 'Currency Market'!$BB$10:$BB$178, 0)), "")</f>
        <v/>
      </c>
      <c r="BZ427" s="65" t="str">
        <f t="shared" si="136"/>
        <v/>
      </c>
    </row>
    <row r="428" spans="1:78" x14ac:dyDescent="0.55000000000000004">
      <c r="A428" s="11"/>
      <c r="B428" s="175" t="str">
        <f t="shared" si="125"/>
        <v/>
      </c>
      <c r="C428" s="176"/>
      <c r="D428" s="176"/>
      <c r="E428" s="176"/>
      <c r="F428" s="269"/>
      <c r="G428" s="270"/>
      <c r="H428" s="271"/>
      <c r="I428" s="271"/>
      <c r="J428" s="271"/>
      <c r="K428" s="271"/>
      <c r="L428" s="271"/>
      <c r="M428" s="271"/>
      <c r="N428" s="270"/>
      <c r="O428" s="270"/>
      <c r="P428" s="272" t="str">
        <f t="shared" si="131"/>
        <v/>
      </c>
      <c r="Q428" s="267"/>
      <c r="R428" s="267"/>
      <c r="S428" s="267"/>
      <c r="T428" s="267"/>
      <c r="U428" s="267"/>
      <c r="V428" s="267" t="str">
        <f t="shared" si="126"/>
        <v/>
      </c>
      <c r="W428" s="267"/>
      <c r="X428" s="267"/>
      <c r="Y428" s="267"/>
      <c r="Z428" s="267"/>
      <c r="AA428" s="267" t="str">
        <f t="shared" si="132"/>
        <v/>
      </c>
      <c r="AB428" s="267"/>
      <c r="AC428" s="267"/>
      <c r="AD428" s="267"/>
      <c r="AE428" s="267"/>
      <c r="AF428" s="267"/>
      <c r="AG428" s="269"/>
      <c r="AH428" s="270"/>
      <c r="AI428" s="270"/>
      <c r="AJ428" s="270"/>
      <c r="AK428" s="270"/>
      <c r="AL428" s="273"/>
      <c r="AM428" s="11"/>
      <c r="AN428" s="175" t="str">
        <f t="shared" si="133"/>
        <v/>
      </c>
      <c r="AO428" s="176"/>
      <c r="AP428" s="267" t="str">
        <f t="shared" si="127"/>
        <v/>
      </c>
      <c r="AQ428" s="267"/>
      <c r="AR428" s="267"/>
      <c r="AS428" s="267"/>
      <c r="AT428" s="267"/>
      <c r="AU428" s="267"/>
      <c r="AV428" s="265" t="str">
        <f t="shared" si="134"/>
        <v/>
      </c>
      <c r="AW428" s="266"/>
      <c r="AX428" s="267" t="str">
        <f t="shared" si="128"/>
        <v/>
      </c>
      <c r="AY428" s="267"/>
      <c r="AZ428" s="267"/>
      <c r="BA428" s="267"/>
      <c r="BB428" s="267"/>
      <c r="BC428" s="268"/>
      <c r="BD428" s="11"/>
      <c r="BF428" s="7" t="str">
        <f t="shared" si="129"/>
        <v/>
      </c>
      <c r="BJ428" s="45" t="str">
        <f t="shared" ca="1" si="130"/>
        <v>20/09/2021 08:00</v>
      </c>
      <c r="BK428" s="44" t="str">
        <f>IF($F428="", "", IFERROR(INDEX('Currency Market'!$BE$10:$BL$178, MATCH($BJ428, 'Currency Market'!$BB$10:$BB$178, 0), MATCH($F428, 'Currency Market'!$BE$9:$BL$9, 0)), ""))</f>
        <v/>
      </c>
      <c r="BL428" s="43" t="str">
        <f>IF($F428="", "", IFERROR(INDEX('Currency Market'!$BE$10:$BL$178, MATCH($BJ428, 'Currency Market'!$BB$10:$BB$178, 0), MATCH($N428, 'Currency Market'!$BE$9:$BL$9, 0)), ""))</f>
        <v/>
      </c>
      <c r="BN428" s="68" t="str">
        <f t="shared" si="135"/>
        <v/>
      </c>
      <c r="BO428" s="57" t="str">
        <f t="shared" si="139"/>
        <v/>
      </c>
      <c r="BP428" s="58" t="str">
        <f t="shared" si="139"/>
        <v/>
      </c>
      <c r="BQ428" s="58" t="str">
        <f t="shared" si="139"/>
        <v/>
      </c>
      <c r="BR428" s="58" t="str">
        <f t="shared" si="139"/>
        <v/>
      </c>
      <c r="BS428" s="58" t="str">
        <f t="shared" si="139"/>
        <v/>
      </c>
      <c r="BT428" s="58" t="str">
        <f t="shared" si="139"/>
        <v/>
      </c>
      <c r="BU428" s="58" t="str">
        <f t="shared" si="139"/>
        <v/>
      </c>
      <c r="BV428" s="59" t="str">
        <f t="shared" si="139"/>
        <v/>
      </c>
      <c r="BX428" s="7" t="str">
        <f ca="1">IFERROR(INDEX('Currency Market'!$BX$10:$BX$178, MATCH($BJ428, 'Currency Market'!$BB$10:$BB$178, 0)), "")</f>
        <v/>
      </c>
      <c r="BZ428" s="65" t="str">
        <f t="shared" si="136"/>
        <v/>
      </c>
    </row>
    <row r="429" spans="1:78" x14ac:dyDescent="0.55000000000000004">
      <c r="A429" s="11"/>
      <c r="B429" s="175" t="str">
        <f t="shared" si="125"/>
        <v/>
      </c>
      <c r="C429" s="176"/>
      <c r="D429" s="176"/>
      <c r="E429" s="176"/>
      <c r="F429" s="269"/>
      <c r="G429" s="270"/>
      <c r="H429" s="271"/>
      <c r="I429" s="271"/>
      <c r="J429" s="271"/>
      <c r="K429" s="271"/>
      <c r="L429" s="271"/>
      <c r="M429" s="271"/>
      <c r="N429" s="270"/>
      <c r="O429" s="270"/>
      <c r="P429" s="272" t="str">
        <f t="shared" si="131"/>
        <v/>
      </c>
      <c r="Q429" s="267"/>
      <c r="R429" s="267"/>
      <c r="S429" s="267"/>
      <c r="T429" s="267"/>
      <c r="U429" s="267"/>
      <c r="V429" s="267" t="str">
        <f t="shared" si="126"/>
        <v/>
      </c>
      <c r="W429" s="267"/>
      <c r="X429" s="267"/>
      <c r="Y429" s="267"/>
      <c r="Z429" s="267"/>
      <c r="AA429" s="267" t="str">
        <f t="shared" si="132"/>
        <v/>
      </c>
      <c r="AB429" s="267"/>
      <c r="AC429" s="267"/>
      <c r="AD429" s="267"/>
      <c r="AE429" s="267"/>
      <c r="AF429" s="267"/>
      <c r="AG429" s="269"/>
      <c r="AH429" s="270"/>
      <c r="AI429" s="270"/>
      <c r="AJ429" s="270"/>
      <c r="AK429" s="270"/>
      <c r="AL429" s="273"/>
      <c r="AM429" s="11"/>
      <c r="AN429" s="175" t="str">
        <f t="shared" si="133"/>
        <v/>
      </c>
      <c r="AO429" s="176"/>
      <c r="AP429" s="267" t="str">
        <f t="shared" si="127"/>
        <v/>
      </c>
      <c r="AQ429" s="267"/>
      <c r="AR429" s="267"/>
      <c r="AS429" s="267"/>
      <c r="AT429" s="267"/>
      <c r="AU429" s="267"/>
      <c r="AV429" s="265" t="str">
        <f t="shared" si="134"/>
        <v/>
      </c>
      <c r="AW429" s="266"/>
      <c r="AX429" s="267" t="str">
        <f t="shared" si="128"/>
        <v/>
      </c>
      <c r="AY429" s="267"/>
      <c r="AZ429" s="267"/>
      <c r="BA429" s="267"/>
      <c r="BB429" s="267"/>
      <c r="BC429" s="268"/>
      <c r="BD429" s="11"/>
      <c r="BF429" s="7" t="str">
        <f t="shared" si="129"/>
        <v/>
      </c>
      <c r="BJ429" s="45" t="str">
        <f t="shared" ca="1" si="130"/>
        <v>20/09/2021 08:00</v>
      </c>
      <c r="BK429" s="44" t="str">
        <f>IF($F429="", "", IFERROR(INDEX('Currency Market'!$BE$10:$BL$178, MATCH($BJ429, 'Currency Market'!$BB$10:$BB$178, 0), MATCH($F429, 'Currency Market'!$BE$9:$BL$9, 0)), ""))</f>
        <v/>
      </c>
      <c r="BL429" s="43" t="str">
        <f>IF($F429="", "", IFERROR(INDEX('Currency Market'!$BE$10:$BL$178, MATCH($BJ429, 'Currency Market'!$BB$10:$BB$178, 0), MATCH($N429, 'Currency Market'!$BE$9:$BL$9, 0)), ""))</f>
        <v/>
      </c>
      <c r="BN429" s="68" t="str">
        <f t="shared" si="135"/>
        <v/>
      </c>
      <c r="BO429" s="57" t="str">
        <f t="shared" si="139"/>
        <v/>
      </c>
      <c r="BP429" s="58" t="str">
        <f t="shared" si="139"/>
        <v/>
      </c>
      <c r="BQ429" s="58" t="str">
        <f t="shared" si="139"/>
        <v/>
      </c>
      <c r="BR429" s="58" t="str">
        <f t="shared" si="139"/>
        <v/>
      </c>
      <c r="BS429" s="58" t="str">
        <f t="shared" si="139"/>
        <v/>
      </c>
      <c r="BT429" s="58" t="str">
        <f t="shared" si="139"/>
        <v/>
      </c>
      <c r="BU429" s="58" t="str">
        <f t="shared" si="139"/>
        <v/>
      </c>
      <c r="BV429" s="59" t="str">
        <f t="shared" si="139"/>
        <v/>
      </c>
      <c r="BX429" s="7" t="str">
        <f ca="1">IFERROR(INDEX('Currency Market'!$BX$10:$BX$178, MATCH($BJ429, 'Currency Market'!$BB$10:$BB$178, 0)), "")</f>
        <v/>
      </c>
      <c r="BZ429" s="65" t="str">
        <f t="shared" si="136"/>
        <v/>
      </c>
    </row>
    <row r="430" spans="1:78" x14ac:dyDescent="0.55000000000000004">
      <c r="A430" s="11"/>
      <c r="B430" s="175" t="str">
        <f t="shared" si="125"/>
        <v/>
      </c>
      <c r="C430" s="176"/>
      <c r="D430" s="176"/>
      <c r="E430" s="176"/>
      <c r="F430" s="269"/>
      <c r="G430" s="270"/>
      <c r="H430" s="271"/>
      <c r="I430" s="271"/>
      <c r="J430" s="271"/>
      <c r="K430" s="271"/>
      <c r="L430" s="271"/>
      <c r="M430" s="271"/>
      <c r="N430" s="270"/>
      <c r="O430" s="270"/>
      <c r="P430" s="272" t="str">
        <f t="shared" si="131"/>
        <v/>
      </c>
      <c r="Q430" s="267"/>
      <c r="R430" s="267"/>
      <c r="S430" s="267"/>
      <c r="T430" s="267"/>
      <c r="U430" s="267"/>
      <c r="V430" s="267" t="str">
        <f t="shared" si="126"/>
        <v/>
      </c>
      <c r="W430" s="267"/>
      <c r="X430" s="267"/>
      <c r="Y430" s="267"/>
      <c r="Z430" s="267"/>
      <c r="AA430" s="267" t="str">
        <f t="shared" si="132"/>
        <v/>
      </c>
      <c r="AB430" s="267"/>
      <c r="AC430" s="267"/>
      <c r="AD430" s="267"/>
      <c r="AE430" s="267"/>
      <c r="AF430" s="267"/>
      <c r="AG430" s="269"/>
      <c r="AH430" s="270"/>
      <c r="AI430" s="270"/>
      <c r="AJ430" s="270"/>
      <c r="AK430" s="270"/>
      <c r="AL430" s="273"/>
      <c r="AM430" s="11"/>
      <c r="AN430" s="175" t="str">
        <f t="shared" si="133"/>
        <v/>
      </c>
      <c r="AO430" s="176"/>
      <c r="AP430" s="267" t="str">
        <f t="shared" si="127"/>
        <v/>
      </c>
      <c r="AQ430" s="267"/>
      <c r="AR430" s="267"/>
      <c r="AS430" s="267"/>
      <c r="AT430" s="267"/>
      <c r="AU430" s="267"/>
      <c r="AV430" s="265" t="str">
        <f t="shared" si="134"/>
        <v/>
      </c>
      <c r="AW430" s="266"/>
      <c r="AX430" s="267" t="str">
        <f t="shared" si="128"/>
        <v/>
      </c>
      <c r="AY430" s="267"/>
      <c r="AZ430" s="267"/>
      <c r="BA430" s="267"/>
      <c r="BB430" s="267"/>
      <c r="BC430" s="268"/>
      <c r="BD430" s="11"/>
      <c r="BF430" s="7" t="str">
        <f t="shared" si="129"/>
        <v/>
      </c>
      <c r="BJ430" s="45" t="str">
        <f t="shared" ca="1" si="130"/>
        <v>20/09/2021 08:00</v>
      </c>
      <c r="BK430" s="44" t="str">
        <f>IF($F430="", "", IFERROR(INDEX('Currency Market'!$BE$10:$BL$178, MATCH($BJ430, 'Currency Market'!$BB$10:$BB$178, 0), MATCH($F430, 'Currency Market'!$BE$9:$BL$9, 0)), ""))</f>
        <v/>
      </c>
      <c r="BL430" s="43" t="str">
        <f>IF($F430="", "", IFERROR(INDEX('Currency Market'!$BE$10:$BL$178, MATCH($BJ430, 'Currency Market'!$BB$10:$BB$178, 0), MATCH($N430, 'Currency Market'!$BE$9:$BL$9, 0)), ""))</f>
        <v/>
      </c>
      <c r="BN430" s="68" t="str">
        <f t="shared" si="135"/>
        <v/>
      </c>
      <c r="BO430" s="57" t="str">
        <f t="shared" si="139"/>
        <v/>
      </c>
      <c r="BP430" s="58" t="str">
        <f t="shared" si="139"/>
        <v/>
      </c>
      <c r="BQ430" s="58" t="str">
        <f t="shared" si="139"/>
        <v/>
      </c>
      <c r="BR430" s="58" t="str">
        <f t="shared" si="139"/>
        <v/>
      </c>
      <c r="BS430" s="58" t="str">
        <f t="shared" si="139"/>
        <v/>
      </c>
      <c r="BT430" s="58" t="str">
        <f t="shared" si="139"/>
        <v/>
      </c>
      <c r="BU430" s="58" t="str">
        <f t="shared" si="139"/>
        <v/>
      </c>
      <c r="BV430" s="59" t="str">
        <f t="shared" si="139"/>
        <v/>
      </c>
      <c r="BX430" s="7" t="str">
        <f ca="1">IFERROR(INDEX('Currency Market'!$BX$10:$BX$178, MATCH($BJ430, 'Currency Market'!$BB$10:$BB$178, 0)), "")</f>
        <v/>
      </c>
      <c r="BZ430" s="65" t="str">
        <f t="shared" si="136"/>
        <v/>
      </c>
    </row>
    <row r="431" spans="1:78" x14ac:dyDescent="0.55000000000000004">
      <c r="A431" s="11"/>
      <c r="B431" s="175" t="str">
        <f t="shared" si="125"/>
        <v/>
      </c>
      <c r="C431" s="176"/>
      <c r="D431" s="176"/>
      <c r="E431" s="176"/>
      <c r="F431" s="269"/>
      <c r="G431" s="270"/>
      <c r="H431" s="271"/>
      <c r="I431" s="271"/>
      <c r="J431" s="271"/>
      <c r="K431" s="271"/>
      <c r="L431" s="271"/>
      <c r="M431" s="271"/>
      <c r="N431" s="270"/>
      <c r="O431" s="270"/>
      <c r="P431" s="272" t="str">
        <f t="shared" si="131"/>
        <v/>
      </c>
      <c r="Q431" s="267"/>
      <c r="R431" s="267"/>
      <c r="S431" s="267"/>
      <c r="T431" s="267"/>
      <c r="U431" s="267"/>
      <c r="V431" s="267" t="str">
        <f t="shared" si="126"/>
        <v/>
      </c>
      <c r="W431" s="267"/>
      <c r="X431" s="267"/>
      <c r="Y431" s="267"/>
      <c r="Z431" s="267"/>
      <c r="AA431" s="267" t="str">
        <f t="shared" si="132"/>
        <v/>
      </c>
      <c r="AB431" s="267"/>
      <c r="AC431" s="267"/>
      <c r="AD431" s="267"/>
      <c r="AE431" s="267"/>
      <c r="AF431" s="267"/>
      <c r="AG431" s="269"/>
      <c r="AH431" s="270"/>
      <c r="AI431" s="270"/>
      <c r="AJ431" s="270"/>
      <c r="AK431" s="270"/>
      <c r="AL431" s="273"/>
      <c r="AM431" s="11"/>
      <c r="AN431" s="175" t="str">
        <f t="shared" si="133"/>
        <v/>
      </c>
      <c r="AO431" s="176"/>
      <c r="AP431" s="267" t="str">
        <f t="shared" si="127"/>
        <v/>
      </c>
      <c r="AQ431" s="267"/>
      <c r="AR431" s="267"/>
      <c r="AS431" s="267"/>
      <c r="AT431" s="267"/>
      <c r="AU431" s="267"/>
      <c r="AV431" s="265" t="str">
        <f t="shared" si="134"/>
        <v/>
      </c>
      <c r="AW431" s="266"/>
      <c r="AX431" s="267" t="str">
        <f t="shared" si="128"/>
        <v/>
      </c>
      <c r="AY431" s="267"/>
      <c r="AZ431" s="267"/>
      <c r="BA431" s="267"/>
      <c r="BB431" s="267"/>
      <c r="BC431" s="268"/>
      <c r="BD431" s="11"/>
      <c r="BF431" s="7" t="str">
        <f t="shared" si="129"/>
        <v/>
      </c>
      <c r="BJ431" s="45" t="str">
        <f t="shared" ca="1" si="130"/>
        <v>20/09/2021 08:00</v>
      </c>
      <c r="BK431" s="44" t="str">
        <f>IF($F431="", "", IFERROR(INDEX('Currency Market'!$BE$10:$BL$178, MATCH($BJ431, 'Currency Market'!$BB$10:$BB$178, 0), MATCH($F431, 'Currency Market'!$BE$9:$BL$9, 0)), ""))</f>
        <v/>
      </c>
      <c r="BL431" s="43" t="str">
        <f>IF($F431="", "", IFERROR(INDEX('Currency Market'!$BE$10:$BL$178, MATCH($BJ431, 'Currency Market'!$BB$10:$BB$178, 0), MATCH($N431, 'Currency Market'!$BE$9:$BL$9, 0)), ""))</f>
        <v/>
      </c>
      <c r="BN431" s="68" t="str">
        <f t="shared" si="135"/>
        <v/>
      </c>
      <c r="BO431" s="57" t="str">
        <f t="shared" si="139"/>
        <v/>
      </c>
      <c r="BP431" s="58" t="str">
        <f t="shared" si="139"/>
        <v/>
      </c>
      <c r="BQ431" s="58" t="str">
        <f t="shared" si="139"/>
        <v/>
      </c>
      <c r="BR431" s="58" t="str">
        <f t="shared" si="139"/>
        <v/>
      </c>
      <c r="BS431" s="58" t="str">
        <f t="shared" si="139"/>
        <v/>
      </c>
      <c r="BT431" s="58" t="str">
        <f t="shared" si="139"/>
        <v/>
      </c>
      <c r="BU431" s="58" t="str">
        <f t="shared" si="139"/>
        <v/>
      </c>
      <c r="BV431" s="59" t="str">
        <f t="shared" si="139"/>
        <v/>
      </c>
      <c r="BX431" s="7" t="str">
        <f ca="1">IFERROR(INDEX('Currency Market'!$BX$10:$BX$178, MATCH($BJ431, 'Currency Market'!$BB$10:$BB$178, 0)), "")</f>
        <v/>
      </c>
      <c r="BZ431" s="65" t="str">
        <f t="shared" si="136"/>
        <v/>
      </c>
    </row>
    <row r="432" spans="1:78" x14ac:dyDescent="0.55000000000000004">
      <c r="A432" s="11"/>
      <c r="B432" s="175" t="str">
        <f t="shared" si="125"/>
        <v/>
      </c>
      <c r="C432" s="176"/>
      <c r="D432" s="176"/>
      <c r="E432" s="176"/>
      <c r="F432" s="269"/>
      <c r="G432" s="270"/>
      <c r="H432" s="271"/>
      <c r="I432" s="271"/>
      <c r="J432" s="271"/>
      <c r="K432" s="271"/>
      <c r="L432" s="271"/>
      <c r="M432" s="271"/>
      <c r="N432" s="270"/>
      <c r="O432" s="270"/>
      <c r="P432" s="272" t="str">
        <f t="shared" si="131"/>
        <v/>
      </c>
      <c r="Q432" s="267"/>
      <c r="R432" s="267"/>
      <c r="S432" s="267"/>
      <c r="T432" s="267"/>
      <c r="U432" s="267"/>
      <c r="V432" s="267" t="str">
        <f t="shared" si="126"/>
        <v/>
      </c>
      <c r="W432" s="267"/>
      <c r="X432" s="267"/>
      <c r="Y432" s="267"/>
      <c r="Z432" s="267"/>
      <c r="AA432" s="267" t="str">
        <f t="shared" si="132"/>
        <v/>
      </c>
      <c r="AB432" s="267"/>
      <c r="AC432" s="267"/>
      <c r="AD432" s="267"/>
      <c r="AE432" s="267"/>
      <c r="AF432" s="267"/>
      <c r="AG432" s="269"/>
      <c r="AH432" s="270"/>
      <c r="AI432" s="270"/>
      <c r="AJ432" s="270"/>
      <c r="AK432" s="270"/>
      <c r="AL432" s="273"/>
      <c r="AM432" s="11"/>
      <c r="AN432" s="175" t="str">
        <f t="shared" si="133"/>
        <v/>
      </c>
      <c r="AO432" s="176"/>
      <c r="AP432" s="267" t="str">
        <f t="shared" si="127"/>
        <v/>
      </c>
      <c r="AQ432" s="267"/>
      <c r="AR432" s="267"/>
      <c r="AS432" s="267"/>
      <c r="AT432" s="267"/>
      <c r="AU432" s="267"/>
      <c r="AV432" s="265" t="str">
        <f t="shared" si="134"/>
        <v/>
      </c>
      <c r="AW432" s="266"/>
      <c r="AX432" s="267" t="str">
        <f t="shared" si="128"/>
        <v/>
      </c>
      <c r="AY432" s="267"/>
      <c r="AZ432" s="267"/>
      <c r="BA432" s="267"/>
      <c r="BB432" s="267"/>
      <c r="BC432" s="268"/>
      <c r="BD432" s="11"/>
      <c r="BF432" s="7" t="str">
        <f t="shared" si="129"/>
        <v/>
      </c>
      <c r="BJ432" s="45" t="str">
        <f t="shared" ca="1" si="130"/>
        <v>20/09/2021 08:00</v>
      </c>
      <c r="BK432" s="44" t="str">
        <f>IF($F432="", "", IFERROR(INDEX('Currency Market'!$BE$10:$BL$178, MATCH($BJ432, 'Currency Market'!$BB$10:$BB$178, 0), MATCH($F432, 'Currency Market'!$BE$9:$BL$9, 0)), ""))</f>
        <v/>
      </c>
      <c r="BL432" s="43" t="str">
        <f>IF($F432="", "", IFERROR(INDEX('Currency Market'!$BE$10:$BL$178, MATCH($BJ432, 'Currency Market'!$BB$10:$BB$178, 0), MATCH($N432, 'Currency Market'!$BE$9:$BL$9, 0)), ""))</f>
        <v/>
      </c>
      <c r="BN432" s="68" t="str">
        <f t="shared" si="135"/>
        <v/>
      </c>
      <c r="BO432" s="57" t="str">
        <f t="shared" si="139"/>
        <v/>
      </c>
      <c r="BP432" s="58" t="str">
        <f t="shared" si="139"/>
        <v/>
      </c>
      <c r="BQ432" s="58" t="str">
        <f t="shared" si="139"/>
        <v/>
      </c>
      <c r="BR432" s="58" t="str">
        <f t="shared" si="139"/>
        <v/>
      </c>
      <c r="BS432" s="58" t="str">
        <f t="shared" si="139"/>
        <v/>
      </c>
      <c r="BT432" s="58" t="str">
        <f t="shared" si="139"/>
        <v/>
      </c>
      <c r="BU432" s="58" t="str">
        <f t="shared" si="139"/>
        <v/>
      </c>
      <c r="BV432" s="59" t="str">
        <f t="shared" si="139"/>
        <v/>
      </c>
      <c r="BX432" s="7" t="str">
        <f ca="1">IFERROR(INDEX('Currency Market'!$BX$10:$BX$178, MATCH($BJ432, 'Currency Market'!$BB$10:$BB$178, 0)), "")</f>
        <v/>
      </c>
      <c r="BZ432" s="65" t="str">
        <f t="shared" si="136"/>
        <v/>
      </c>
    </row>
    <row r="433" spans="1:78" x14ac:dyDescent="0.55000000000000004">
      <c r="A433" s="11"/>
      <c r="B433" s="175" t="str">
        <f t="shared" si="125"/>
        <v/>
      </c>
      <c r="C433" s="176"/>
      <c r="D433" s="176"/>
      <c r="E433" s="176"/>
      <c r="F433" s="269"/>
      <c r="G433" s="270"/>
      <c r="H433" s="271"/>
      <c r="I433" s="271"/>
      <c r="J433" s="271"/>
      <c r="K433" s="271"/>
      <c r="L433" s="271"/>
      <c r="M433" s="271"/>
      <c r="N433" s="270"/>
      <c r="O433" s="270"/>
      <c r="P433" s="272" t="str">
        <f t="shared" si="131"/>
        <v/>
      </c>
      <c r="Q433" s="267"/>
      <c r="R433" s="267"/>
      <c r="S433" s="267"/>
      <c r="T433" s="267"/>
      <c r="U433" s="267"/>
      <c r="V433" s="267" t="str">
        <f t="shared" si="126"/>
        <v/>
      </c>
      <c r="W433" s="267"/>
      <c r="X433" s="267"/>
      <c r="Y433" s="267"/>
      <c r="Z433" s="267"/>
      <c r="AA433" s="267" t="str">
        <f t="shared" si="132"/>
        <v/>
      </c>
      <c r="AB433" s="267"/>
      <c r="AC433" s="267"/>
      <c r="AD433" s="267"/>
      <c r="AE433" s="267"/>
      <c r="AF433" s="267"/>
      <c r="AG433" s="269"/>
      <c r="AH433" s="270"/>
      <c r="AI433" s="270"/>
      <c r="AJ433" s="270"/>
      <c r="AK433" s="270"/>
      <c r="AL433" s="273"/>
      <c r="AM433" s="11"/>
      <c r="AN433" s="175" t="str">
        <f t="shared" si="133"/>
        <v/>
      </c>
      <c r="AO433" s="176"/>
      <c r="AP433" s="267" t="str">
        <f t="shared" si="127"/>
        <v/>
      </c>
      <c r="AQ433" s="267"/>
      <c r="AR433" s="267"/>
      <c r="AS433" s="267"/>
      <c r="AT433" s="267"/>
      <c r="AU433" s="267"/>
      <c r="AV433" s="265" t="str">
        <f t="shared" si="134"/>
        <v/>
      </c>
      <c r="AW433" s="266"/>
      <c r="AX433" s="267" t="str">
        <f t="shared" si="128"/>
        <v/>
      </c>
      <c r="AY433" s="267"/>
      <c r="AZ433" s="267"/>
      <c r="BA433" s="267"/>
      <c r="BB433" s="267"/>
      <c r="BC433" s="268"/>
      <c r="BD433" s="11"/>
      <c r="BF433" s="7" t="str">
        <f t="shared" si="129"/>
        <v/>
      </c>
      <c r="BJ433" s="45" t="str">
        <f t="shared" ca="1" si="130"/>
        <v>20/09/2021 08:00</v>
      </c>
      <c r="BK433" s="44" t="str">
        <f>IF($F433="", "", IFERROR(INDEX('Currency Market'!$BE$10:$BL$178, MATCH($BJ433, 'Currency Market'!$BB$10:$BB$178, 0), MATCH($F433, 'Currency Market'!$BE$9:$BL$9, 0)), ""))</f>
        <v/>
      </c>
      <c r="BL433" s="43" t="str">
        <f>IF($F433="", "", IFERROR(INDEX('Currency Market'!$BE$10:$BL$178, MATCH($BJ433, 'Currency Market'!$BB$10:$BB$178, 0), MATCH($N433, 'Currency Market'!$BE$9:$BL$9, 0)), ""))</f>
        <v/>
      </c>
      <c r="BN433" s="68" t="str">
        <f t="shared" si="135"/>
        <v/>
      </c>
      <c r="BO433" s="57" t="str">
        <f t="shared" ref="BO433:BV442" si="140">IF($B433=$BF$4, IF($F433=BO$2, $H433*-1, IF($N433=BO$2, $AA433, "")), "")</f>
        <v/>
      </c>
      <c r="BP433" s="58" t="str">
        <f t="shared" si="140"/>
        <v/>
      </c>
      <c r="BQ433" s="58" t="str">
        <f t="shared" si="140"/>
        <v/>
      </c>
      <c r="BR433" s="58" t="str">
        <f t="shared" si="140"/>
        <v/>
      </c>
      <c r="BS433" s="58" t="str">
        <f t="shared" si="140"/>
        <v/>
      </c>
      <c r="BT433" s="58" t="str">
        <f t="shared" si="140"/>
        <v/>
      </c>
      <c r="BU433" s="58" t="str">
        <f t="shared" si="140"/>
        <v/>
      </c>
      <c r="BV433" s="59" t="str">
        <f t="shared" si="140"/>
        <v/>
      </c>
      <c r="BX433" s="7" t="str">
        <f ca="1">IFERROR(INDEX('Currency Market'!$BX$10:$BX$178, MATCH($BJ433, 'Currency Market'!$BB$10:$BB$178, 0)), "")</f>
        <v/>
      </c>
      <c r="BZ433" s="65" t="str">
        <f t="shared" si="136"/>
        <v/>
      </c>
    </row>
    <row r="434" spans="1:78" x14ac:dyDescent="0.55000000000000004">
      <c r="A434" s="11"/>
      <c r="B434" s="175" t="str">
        <f t="shared" si="125"/>
        <v/>
      </c>
      <c r="C434" s="176"/>
      <c r="D434" s="176"/>
      <c r="E434" s="176"/>
      <c r="F434" s="269"/>
      <c r="G434" s="270"/>
      <c r="H434" s="271"/>
      <c r="I434" s="271"/>
      <c r="J434" s="271"/>
      <c r="K434" s="271"/>
      <c r="L434" s="271"/>
      <c r="M434" s="271"/>
      <c r="N434" s="270"/>
      <c r="O434" s="270"/>
      <c r="P434" s="272" t="str">
        <f t="shared" si="131"/>
        <v/>
      </c>
      <c r="Q434" s="267"/>
      <c r="R434" s="267"/>
      <c r="S434" s="267"/>
      <c r="T434" s="267"/>
      <c r="U434" s="267"/>
      <c r="V434" s="267" t="str">
        <f t="shared" si="126"/>
        <v/>
      </c>
      <c r="W434" s="267"/>
      <c r="X434" s="267"/>
      <c r="Y434" s="267"/>
      <c r="Z434" s="267"/>
      <c r="AA434" s="267" t="str">
        <f t="shared" si="132"/>
        <v/>
      </c>
      <c r="AB434" s="267"/>
      <c r="AC434" s="267"/>
      <c r="AD434" s="267"/>
      <c r="AE434" s="267"/>
      <c r="AF434" s="267"/>
      <c r="AG434" s="269"/>
      <c r="AH434" s="270"/>
      <c r="AI434" s="270"/>
      <c r="AJ434" s="270"/>
      <c r="AK434" s="270"/>
      <c r="AL434" s="273"/>
      <c r="AM434" s="11"/>
      <c r="AN434" s="175" t="str">
        <f t="shared" si="133"/>
        <v/>
      </c>
      <c r="AO434" s="176"/>
      <c r="AP434" s="267" t="str">
        <f t="shared" si="127"/>
        <v/>
      </c>
      <c r="AQ434" s="267"/>
      <c r="AR434" s="267"/>
      <c r="AS434" s="267"/>
      <c r="AT434" s="267"/>
      <c r="AU434" s="267"/>
      <c r="AV434" s="265" t="str">
        <f t="shared" si="134"/>
        <v/>
      </c>
      <c r="AW434" s="266"/>
      <c r="AX434" s="267" t="str">
        <f t="shared" si="128"/>
        <v/>
      </c>
      <c r="AY434" s="267"/>
      <c r="AZ434" s="267"/>
      <c r="BA434" s="267"/>
      <c r="BB434" s="267"/>
      <c r="BC434" s="268"/>
      <c r="BD434" s="11"/>
      <c r="BF434" s="7" t="str">
        <f t="shared" si="129"/>
        <v/>
      </c>
      <c r="BJ434" s="45" t="str">
        <f t="shared" ca="1" si="130"/>
        <v>20/09/2021 08:00</v>
      </c>
      <c r="BK434" s="44" t="str">
        <f>IF($F434="", "", IFERROR(INDEX('Currency Market'!$BE$10:$BL$178, MATCH($BJ434, 'Currency Market'!$BB$10:$BB$178, 0), MATCH($F434, 'Currency Market'!$BE$9:$BL$9, 0)), ""))</f>
        <v/>
      </c>
      <c r="BL434" s="43" t="str">
        <f>IF($F434="", "", IFERROR(INDEX('Currency Market'!$BE$10:$BL$178, MATCH($BJ434, 'Currency Market'!$BB$10:$BB$178, 0), MATCH($N434, 'Currency Market'!$BE$9:$BL$9, 0)), ""))</f>
        <v/>
      </c>
      <c r="BN434" s="68" t="str">
        <f t="shared" si="135"/>
        <v/>
      </c>
      <c r="BO434" s="57" t="str">
        <f t="shared" si="140"/>
        <v/>
      </c>
      <c r="BP434" s="58" t="str">
        <f t="shared" si="140"/>
        <v/>
      </c>
      <c r="BQ434" s="58" t="str">
        <f t="shared" si="140"/>
        <v/>
      </c>
      <c r="BR434" s="58" t="str">
        <f t="shared" si="140"/>
        <v/>
      </c>
      <c r="BS434" s="58" t="str">
        <f t="shared" si="140"/>
        <v/>
      </c>
      <c r="BT434" s="58" t="str">
        <f t="shared" si="140"/>
        <v/>
      </c>
      <c r="BU434" s="58" t="str">
        <f t="shared" si="140"/>
        <v/>
      </c>
      <c r="BV434" s="59" t="str">
        <f t="shared" si="140"/>
        <v/>
      </c>
      <c r="BX434" s="7" t="str">
        <f ca="1">IFERROR(INDEX('Currency Market'!$BX$10:$BX$178, MATCH($BJ434, 'Currency Market'!$BB$10:$BB$178, 0)), "")</f>
        <v/>
      </c>
      <c r="BZ434" s="65" t="str">
        <f t="shared" si="136"/>
        <v/>
      </c>
    </row>
    <row r="435" spans="1:78" x14ac:dyDescent="0.55000000000000004">
      <c r="A435" s="11"/>
      <c r="B435" s="175" t="str">
        <f t="shared" si="125"/>
        <v/>
      </c>
      <c r="C435" s="176"/>
      <c r="D435" s="176"/>
      <c r="E435" s="176"/>
      <c r="F435" s="269"/>
      <c r="G435" s="270"/>
      <c r="H435" s="271"/>
      <c r="I435" s="271"/>
      <c r="J435" s="271"/>
      <c r="K435" s="271"/>
      <c r="L435" s="271"/>
      <c r="M435" s="271"/>
      <c r="N435" s="270"/>
      <c r="O435" s="270"/>
      <c r="P435" s="272" t="str">
        <f t="shared" si="131"/>
        <v/>
      </c>
      <c r="Q435" s="267"/>
      <c r="R435" s="267"/>
      <c r="S435" s="267"/>
      <c r="T435" s="267"/>
      <c r="U435" s="267"/>
      <c r="V435" s="267" t="str">
        <f t="shared" si="126"/>
        <v/>
      </c>
      <c r="W435" s="267"/>
      <c r="X435" s="267"/>
      <c r="Y435" s="267"/>
      <c r="Z435" s="267"/>
      <c r="AA435" s="267" t="str">
        <f t="shared" si="132"/>
        <v/>
      </c>
      <c r="AB435" s="267"/>
      <c r="AC435" s="267"/>
      <c r="AD435" s="267"/>
      <c r="AE435" s="267"/>
      <c r="AF435" s="267"/>
      <c r="AG435" s="269"/>
      <c r="AH435" s="270"/>
      <c r="AI435" s="270"/>
      <c r="AJ435" s="270"/>
      <c r="AK435" s="270"/>
      <c r="AL435" s="273"/>
      <c r="AM435" s="11"/>
      <c r="AN435" s="175" t="str">
        <f t="shared" si="133"/>
        <v/>
      </c>
      <c r="AO435" s="176"/>
      <c r="AP435" s="267" t="str">
        <f t="shared" si="127"/>
        <v/>
      </c>
      <c r="AQ435" s="267"/>
      <c r="AR435" s="267"/>
      <c r="AS435" s="267"/>
      <c r="AT435" s="267"/>
      <c r="AU435" s="267"/>
      <c r="AV435" s="265" t="str">
        <f t="shared" si="134"/>
        <v/>
      </c>
      <c r="AW435" s="266"/>
      <c r="AX435" s="267" t="str">
        <f t="shared" si="128"/>
        <v/>
      </c>
      <c r="AY435" s="267"/>
      <c r="AZ435" s="267"/>
      <c r="BA435" s="267"/>
      <c r="BB435" s="267"/>
      <c r="BC435" s="268"/>
      <c r="BD435" s="11"/>
      <c r="BF435" s="7" t="str">
        <f t="shared" si="129"/>
        <v/>
      </c>
      <c r="BJ435" s="45" t="str">
        <f t="shared" ca="1" si="130"/>
        <v>20/09/2021 08:00</v>
      </c>
      <c r="BK435" s="44" t="str">
        <f>IF($F435="", "", IFERROR(INDEX('Currency Market'!$BE$10:$BL$178, MATCH($BJ435, 'Currency Market'!$BB$10:$BB$178, 0), MATCH($F435, 'Currency Market'!$BE$9:$BL$9, 0)), ""))</f>
        <v/>
      </c>
      <c r="BL435" s="43" t="str">
        <f>IF($F435="", "", IFERROR(INDEX('Currency Market'!$BE$10:$BL$178, MATCH($BJ435, 'Currency Market'!$BB$10:$BB$178, 0), MATCH($N435, 'Currency Market'!$BE$9:$BL$9, 0)), ""))</f>
        <v/>
      </c>
      <c r="BN435" s="68" t="str">
        <f t="shared" si="135"/>
        <v/>
      </c>
      <c r="BO435" s="57" t="str">
        <f t="shared" si="140"/>
        <v/>
      </c>
      <c r="BP435" s="58" t="str">
        <f t="shared" si="140"/>
        <v/>
      </c>
      <c r="BQ435" s="58" t="str">
        <f t="shared" si="140"/>
        <v/>
      </c>
      <c r="BR435" s="58" t="str">
        <f t="shared" si="140"/>
        <v/>
      </c>
      <c r="BS435" s="58" t="str">
        <f t="shared" si="140"/>
        <v/>
      </c>
      <c r="BT435" s="58" t="str">
        <f t="shared" si="140"/>
        <v/>
      </c>
      <c r="BU435" s="58" t="str">
        <f t="shared" si="140"/>
        <v/>
      </c>
      <c r="BV435" s="59" t="str">
        <f t="shared" si="140"/>
        <v/>
      </c>
      <c r="BX435" s="7" t="str">
        <f ca="1">IFERROR(INDEX('Currency Market'!$BX$10:$BX$178, MATCH($BJ435, 'Currency Market'!$BB$10:$BB$178, 0)), "")</f>
        <v/>
      </c>
      <c r="BZ435" s="65" t="str">
        <f t="shared" si="136"/>
        <v/>
      </c>
    </row>
    <row r="436" spans="1:78" x14ac:dyDescent="0.55000000000000004">
      <c r="A436" s="11"/>
      <c r="B436" s="175" t="str">
        <f t="shared" si="125"/>
        <v/>
      </c>
      <c r="C436" s="176"/>
      <c r="D436" s="176"/>
      <c r="E436" s="176"/>
      <c r="F436" s="269"/>
      <c r="G436" s="270"/>
      <c r="H436" s="271"/>
      <c r="I436" s="271"/>
      <c r="J436" s="271"/>
      <c r="K436" s="271"/>
      <c r="L436" s="271"/>
      <c r="M436" s="271"/>
      <c r="N436" s="270"/>
      <c r="O436" s="270"/>
      <c r="P436" s="272" t="str">
        <f t="shared" si="131"/>
        <v/>
      </c>
      <c r="Q436" s="267"/>
      <c r="R436" s="267"/>
      <c r="S436" s="267"/>
      <c r="T436" s="267"/>
      <c r="U436" s="267"/>
      <c r="V436" s="267" t="str">
        <f t="shared" si="126"/>
        <v/>
      </c>
      <c r="W436" s="267"/>
      <c r="X436" s="267"/>
      <c r="Y436" s="267"/>
      <c r="Z436" s="267"/>
      <c r="AA436" s="267" t="str">
        <f t="shared" si="132"/>
        <v/>
      </c>
      <c r="AB436" s="267"/>
      <c r="AC436" s="267"/>
      <c r="AD436" s="267"/>
      <c r="AE436" s="267"/>
      <c r="AF436" s="267"/>
      <c r="AG436" s="269"/>
      <c r="AH436" s="270"/>
      <c r="AI436" s="270"/>
      <c r="AJ436" s="270"/>
      <c r="AK436" s="270"/>
      <c r="AL436" s="273"/>
      <c r="AM436" s="11"/>
      <c r="AN436" s="175" t="str">
        <f t="shared" si="133"/>
        <v/>
      </c>
      <c r="AO436" s="176"/>
      <c r="AP436" s="267" t="str">
        <f t="shared" si="127"/>
        <v/>
      </c>
      <c r="AQ436" s="267"/>
      <c r="AR436" s="267"/>
      <c r="AS436" s="267"/>
      <c r="AT436" s="267"/>
      <c r="AU436" s="267"/>
      <c r="AV436" s="265" t="str">
        <f t="shared" si="134"/>
        <v/>
      </c>
      <c r="AW436" s="266"/>
      <c r="AX436" s="267" t="str">
        <f t="shared" si="128"/>
        <v/>
      </c>
      <c r="AY436" s="267"/>
      <c r="AZ436" s="267"/>
      <c r="BA436" s="267"/>
      <c r="BB436" s="267"/>
      <c r="BC436" s="268"/>
      <c r="BD436" s="11"/>
      <c r="BF436" s="7" t="str">
        <f t="shared" si="129"/>
        <v/>
      </c>
      <c r="BJ436" s="45" t="str">
        <f t="shared" ca="1" si="130"/>
        <v>20/09/2021 08:00</v>
      </c>
      <c r="BK436" s="44" t="str">
        <f>IF($F436="", "", IFERROR(INDEX('Currency Market'!$BE$10:$BL$178, MATCH($BJ436, 'Currency Market'!$BB$10:$BB$178, 0), MATCH($F436, 'Currency Market'!$BE$9:$BL$9, 0)), ""))</f>
        <v/>
      </c>
      <c r="BL436" s="43" t="str">
        <f>IF($F436="", "", IFERROR(INDEX('Currency Market'!$BE$10:$BL$178, MATCH($BJ436, 'Currency Market'!$BB$10:$BB$178, 0), MATCH($N436, 'Currency Market'!$BE$9:$BL$9, 0)), ""))</f>
        <v/>
      </c>
      <c r="BN436" s="68" t="str">
        <f t="shared" si="135"/>
        <v/>
      </c>
      <c r="BO436" s="57" t="str">
        <f t="shared" si="140"/>
        <v/>
      </c>
      <c r="BP436" s="58" t="str">
        <f t="shared" si="140"/>
        <v/>
      </c>
      <c r="BQ436" s="58" t="str">
        <f t="shared" si="140"/>
        <v/>
      </c>
      <c r="BR436" s="58" t="str">
        <f t="shared" si="140"/>
        <v/>
      </c>
      <c r="BS436" s="58" t="str">
        <f t="shared" si="140"/>
        <v/>
      </c>
      <c r="BT436" s="58" t="str">
        <f t="shared" si="140"/>
        <v/>
      </c>
      <c r="BU436" s="58" t="str">
        <f t="shared" si="140"/>
        <v/>
      </c>
      <c r="BV436" s="59" t="str">
        <f t="shared" si="140"/>
        <v/>
      </c>
      <c r="BX436" s="7" t="str">
        <f ca="1">IFERROR(INDEX('Currency Market'!$BX$10:$BX$178, MATCH($BJ436, 'Currency Market'!$BB$10:$BB$178, 0)), "")</f>
        <v/>
      </c>
      <c r="BZ436" s="65" t="str">
        <f t="shared" si="136"/>
        <v/>
      </c>
    </row>
    <row r="437" spans="1:78" x14ac:dyDescent="0.55000000000000004">
      <c r="A437" s="11"/>
      <c r="B437" s="175" t="str">
        <f t="shared" si="125"/>
        <v/>
      </c>
      <c r="C437" s="176"/>
      <c r="D437" s="176"/>
      <c r="E437" s="176"/>
      <c r="F437" s="269"/>
      <c r="G437" s="270"/>
      <c r="H437" s="271"/>
      <c r="I437" s="271"/>
      <c r="J437" s="271"/>
      <c r="K437" s="271"/>
      <c r="L437" s="271"/>
      <c r="M437" s="271"/>
      <c r="N437" s="270"/>
      <c r="O437" s="270"/>
      <c r="P437" s="272" t="str">
        <f t="shared" si="131"/>
        <v/>
      </c>
      <c r="Q437" s="267"/>
      <c r="R437" s="267"/>
      <c r="S437" s="267"/>
      <c r="T437" s="267"/>
      <c r="U437" s="267"/>
      <c r="V437" s="267" t="str">
        <f t="shared" si="126"/>
        <v/>
      </c>
      <c r="W437" s="267"/>
      <c r="X437" s="267"/>
      <c r="Y437" s="267"/>
      <c r="Z437" s="267"/>
      <c r="AA437" s="267" t="str">
        <f t="shared" si="132"/>
        <v/>
      </c>
      <c r="AB437" s="267"/>
      <c r="AC437" s="267"/>
      <c r="AD437" s="267"/>
      <c r="AE437" s="267"/>
      <c r="AF437" s="267"/>
      <c r="AG437" s="269"/>
      <c r="AH437" s="270"/>
      <c r="AI437" s="270"/>
      <c r="AJ437" s="270"/>
      <c r="AK437" s="270"/>
      <c r="AL437" s="273"/>
      <c r="AM437" s="11"/>
      <c r="AN437" s="175" t="str">
        <f t="shared" si="133"/>
        <v/>
      </c>
      <c r="AO437" s="176"/>
      <c r="AP437" s="267" t="str">
        <f t="shared" si="127"/>
        <v/>
      </c>
      <c r="AQ437" s="267"/>
      <c r="AR437" s="267"/>
      <c r="AS437" s="267"/>
      <c r="AT437" s="267"/>
      <c r="AU437" s="267"/>
      <c r="AV437" s="265" t="str">
        <f t="shared" si="134"/>
        <v/>
      </c>
      <c r="AW437" s="266"/>
      <c r="AX437" s="267" t="str">
        <f t="shared" si="128"/>
        <v/>
      </c>
      <c r="AY437" s="267"/>
      <c r="AZ437" s="267"/>
      <c r="BA437" s="267"/>
      <c r="BB437" s="267"/>
      <c r="BC437" s="268"/>
      <c r="BD437" s="11"/>
      <c r="BF437" s="7" t="str">
        <f t="shared" si="129"/>
        <v/>
      </c>
      <c r="BJ437" s="45" t="str">
        <f t="shared" ca="1" si="130"/>
        <v>20/09/2021 08:00</v>
      </c>
      <c r="BK437" s="44" t="str">
        <f>IF($F437="", "", IFERROR(INDEX('Currency Market'!$BE$10:$BL$178, MATCH($BJ437, 'Currency Market'!$BB$10:$BB$178, 0), MATCH($F437, 'Currency Market'!$BE$9:$BL$9, 0)), ""))</f>
        <v/>
      </c>
      <c r="BL437" s="43" t="str">
        <f>IF($F437="", "", IFERROR(INDEX('Currency Market'!$BE$10:$BL$178, MATCH($BJ437, 'Currency Market'!$BB$10:$BB$178, 0), MATCH($N437, 'Currency Market'!$BE$9:$BL$9, 0)), ""))</f>
        <v/>
      </c>
      <c r="BN437" s="68" t="str">
        <f t="shared" si="135"/>
        <v/>
      </c>
      <c r="BO437" s="57" t="str">
        <f t="shared" si="140"/>
        <v/>
      </c>
      <c r="BP437" s="58" t="str">
        <f t="shared" si="140"/>
        <v/>
      </c>
      <c r="BQ437" s="58" t="str">
        <f t="shared" si="140"/>
        <v/>
      </c>
      <c r="BR437" s="58" t="str">
        <f t="shared" si="140"/>
        <v/>
      </c>
      <c r="BS437" s="58" t="str">
        <f t="shared" si="140"/>
        <v/>
      </c>
      <c r="BT437" s="58" t="str">
        <f t="shared" si="140"/>
        <v/>
      </c>
      <c r="BU437" s="58" t="str">
        <f t="shared" si="140"/>
        <v/>
      </c>
      <c r="BV437" s="59" t="str">
        <f t="shared" si="140"/>
        <v/>
      </c>
      <c r="BX437" s="7" t="str">
        <f ca="1">IFERROR(INDEX('Currency Market'!$BX$10:$BX$178, MATCH($BJ437, 'Currency Market'!$BB$10:$BB$178, 0)), "")</f>
        <v/>
      </c>
      <c r="BZ437" s="65" t="str">
        <f t="shared" si="136"/>
        <v/>
      </c>
    </row>
    <row r="438" spans="1:78" x14ac:dyDescent="0.55000000000000004">
      <c r="A438" s="11"/>
      <c r="B438" s="175" t="str">
        <f t="shared" si="125"/>
        <v/>
      </c>
      <c r="C438" s="176"/>
      <c r="D438" s="176"/>
      <c r="E438" s="176"/>
      <c r="F438" s="269"/>
      <c r="G438" s="270"/>
      <c r="H438" s="271"/>
      <c r="I438" s="271"/>
      <c r="J438" s="271"/>
      <c r="K438" s="271"/>
      <c r="L438" s="271"/>
      <c r="M438" s="271"/>
      <c r="N438" s="270"/>
      <c r="O438" s="270"/>
      <c r="P438" s="272" t="str">
        <f t="shared" si="131"/>
        <v/>
      </c>
      <c r="Q438" s="267"/>
      <c r="R438" s="267"/>
      <c r="S438" s="267"/>
      <c r="T438" s="267"/>
      <c r="U438" s="267"/>
      <c r="V438" s="267" t="str">
        <f t="shared" si="126"/>
        <v/>
      </c>
      <c r="W438" s="267"/>
      <c r="X438" s="267"/>
      <c r="Y438" s="267"/>
      <c r="Z438" s="267"/>
      <c r="AA438" s="267" t="str">
        <f t="shared" si="132"/>
        <v/>
      </c>
      <c r="AB438" s="267"/>
      <c r="AC438" s="267"/>
      <c r="AD438" s="267"/>
      <c r="AE438" s="267"/>
      <c r="AF438" s="267"/>
      <c r="AG438" s="269"/>
      <c r="AH438" s="270"/>
      <c r="AI438" s="270"/>
      <c r="AJ438" s="270"/>
      <c r="AK438" s="270"/>
      <c r="AL438" s="273"/>
      <c r="AM438" s="11"/>
      <c r="AN438" s="175" t="str">
        <f t="shared" si="133"/>
        <v/>
      </c>
      <c r="AO438" s="176"/>
      <c r="AP438" s="267" t="str">
        <f t="shared" si="127"/>
        <v/>
      </c>
      <c r="AQ438" s="267"/>
      <c r="AR438" s="267"/>
      <c r="AS438" s="267"/>
      <c r="AT438" s="267"/>
      <c r="AU438" s="267"/>
      <c r="AV438" s="265" t="str">
        <f t="shared" si="134"/>
        <v/>
      </c>
      <c r="AW438" s="266"/>
      <c r="AX438" s="267" t="str">
        <f t="shared" si="128"/>
        <v/>
      </c>
      <c r="AY438" s="267"/>
      <c r="AZ438" s="267"/>
      <c r="BA438" s="267"/>
      <c r="BB438" s="267"/>
      <c r="BC438" s="268"/>
      <c r="BD438" s="11"/>
      <c r="BF438" s="7" t="str">
        <f t="shared" si="129"/>
        <v/>
      </c>
      <c r="BJ438" s="45" t="str">
        <f t="shared" ca="1" si="130"/>
        <v>20/09/2021 08:00</v>
      </c>
      <c r="BK438" s="44" t="str">
        <f>IF($F438="", "", IFERROR(INDEX('Currency Market'!$BE$10:$BL$178, MATCH($BJ438, 'Currency Market'!$BB$10:$BB$178, 0), MATCH($F438, 'Currency Market'!$BE$9:$BL$9, 0)), ""))</f>
        <v/>
      </c>
      <c r="BL438" s="43" t="str">
        <f>IF($F438="", "", IFERROR(INDEX('Currency Market'!$BE$10:$BL$178, MATCH($BJ438, 'Currency Market'!$BB$10:$BB$178, 0), MATCH($N438, 'Currency Market'!$BE$9:$BL$9, 0)), ""))</f>
        <v/>
      </c>
      <c r="BN438" s="68" t="str">
        <f t="shared" si="135"/>
        <v/>
      </c>
      <c r="BO438" s="57" t="str">
        <f t="shared" si="140"/>
        <v/>
      </c>
      <c r="BP438" s="58" t="str">
        <f t="shared" si="140"/>
        <v/>
      </c>
      <c r="BQ438" s="58" t="str">
        <f t="shared" si="140"/>
        <v/>
      </c>
      <c r="BR438" s="58" t="str">
        <f t="shared" si="140"/>
        <v/>
      </c>
      <c r="BS438" s="58" t="str">
        <f t="shared" si="140"/>
        <v/>
      </c>
      <c r="BT438" s="58" t="str">
        <f t="shared" si="140"/>
        <v/>
      </c>
      <c r="BU438" s="58" t="str">
        <f t="shared" si="140"/>
        <v/>
      </c>
      <c r="BV438" s="59" t="str">
        <f t="shared" si="140"/>
        <v/>
      </c>
      <c r="BX438" s="7" t="str">
        <f ca="1">IFERROR(INDEX('Currency Market'!$BX$10:$BX$178, MATCH($BJ438, 'Currency Market'!$BB$10:$BB$178, 0)), "")</f>
        <v/>
      </c>
      <c r="BZ438" s="65" t="str">
        <f t="shared" si="136"/>
        <v/>
      </c>
    </row>
    <row r="439" spans="1:78" x14ac:dyDescent="0.55000000000000004">
      <c r="A439" s="11"/>
      <c r="B439" s="175" t="str">
        <f t="shared" si="125"/>
        <v/>
      </c>
      <c r="C439" s="176"/>
      <c r="D439" s="176"/>
      <c r="E439" s="176"/>
      <c r="F439" s="269"/>
      <c r="G439" s="270"/>
      <c r="H439" s="271"/>
      <c r="I439" s="271"/>
      <c r="J439" s="271"/>
      <c r="K439" s="271"/>
      <c r="L439" s="271"/>
      <c r="M439" s="271"/>
      <c r="N439" s="270"/>
      <c r="O439" s="270"/>
      <c r="P439" s="272" t="str">
        <f t="shared" si="131"/>
        <v/>
      </c>
      <c r="Q439" s="267"/>
      <c r="R439" s="267"/>
      <c r="S439" s="267"/>
      <c r="T439" s="267"/>
      <c r="U439" s="267"/>
      <c r="V439" s="267" t="str">
        <f t="shared" si="126"/>
        <v/>
      </c>
      <c r="W439" s="267"/>
      <c r="X439" s="267"/>
      <c r="Y439" s="267"/>
      <c r="Z439" s="267"/>
      <c r="AA439" s="267" t="str">
        <f t="shared" si="132"/>
        <v/>
      </c>
      <c r="AB439" s="267"/>
      <c r="AC439" s="267"/>
      <c r="AD439" s="267"/>
      <c r="AE439" s="267"/>
      <c r="AF439" s="267"/>
      <c r="AG439" s="269"/>
      <c r="AH439" s="270"/>
      <c r="AI439" s="270"/>
      <c r="AJ439" s="270"/>
      <c r="AK439" s="270"/>
      <c r="AL439" s="273"/>
      <c r="AM439" s="11"/>
      <c r="AN439" s="175" t="str">
        <f t="shared" si="133"/>
        <v/>
      </c>
      <c r="AO439" s="176"/>
      <c r="AP439" s="267" t="str">
        <f t="shared" si="127"/>
        <v/>
      </c>
      <c r="AQ439" s="267"/>
      <c r="AR439" s="267"/>
      <c r="AS439" s="267"/>
      <c r="AT439" s="267"/>
      <c r="AU439" s="267"/>
      <c r="AV439" s="265" t="str">
        <f t="shared" si="134"/>
        <v/>
      </c>
      <c r="AW439" s="266"/>
      <c r="AX439" s="267" t="str">
        <f t="shared" si="128"/>
        <v/>
      </c>
      <c r="AY439" s="267"/>
      <c r="AZ439" s="267"/>
      <c r="BA439" s="267"/>
      <c r="BB439" s="267"/>
      <c r="BC439" s="268"/>
      <c r="BD439" s="11"/>
      <c r="BF439" s="7" t="str">
        <f t="shared" si="129"/>
        <v/>
      </c>
      <c r="BJ439" s="45" t="str">
        <f t="shared" ca="1" si="130"/>
        <v>20/09/2021 08:00</v>
      </c>
      <c r="BK439" s="44" t="str">
        <f>IF($F439="", "", IFERROR(INDEX('Currency Market'!$BE$10:$BL$178, MATCH($BJ439, 'Currency Market'!$BB$10:$BB$178, 0), MATCH($F439, 'Currency Market'!$BE$9:$BL$9, 0)), ""))</f>
        <v/>
      </c>
      <c r="BL439" s="43" t="str">
        <f>IF($F439="", "", IFERROR(INDEX('Currency Market'!$BE$10:$BL$178, MATCH($BJ439, 'Currency Market'!$BB$10:$BB$178, 0), MATCH($N439, 'Currency Market'!$BE$9:$BL$9, 0)), ""))</f>
        <v/>
      </c>
      <c r="BN439" s="68" t="str">
        <f t="shared" si="135"/>
        <v/>
      </c>
      <c r="BO439" s="57" t="str">
        <f t="shared" si="140"/>
        <v/>
      </c>
      <c r="BP439" s="58" t="str">
        <f t="shared" si="140"/>
        <v/>
      </c>
      <c r="BQ439" s="58" t="str">
        <f t="shared" si="140"/>
        <v/>
      </c>
      <c r="BR439" s="58" t="str">
        <f t="shared" si="140"/>
        <v/>
      </c>
      <c r="BS439" s="58" t="str">
        <f t="shared" si="140"/>
        <v/>
      </c>
      <c r="BT439" s="58" t="str">
        <f t="shared" si="140"/>
        <v/>
      </c>
      <c r="BU439" s="58" t="str">
        <f t="shared" si="140"/>
        <v/>
      </c>
      <c r="BV439" s="59" t="str">
        <f t="shared" si="140"/>
        <v/>
      </c>
      <c r="BX439" s="7" t="str">
        <f ca="1">IFERROR(INDEX('Currency Market'!$BX$10:$BX$178, MATCH($BJ439, 'Currency Market'!$BB$10:$BB$178, 0)), "")</f>
        <v/>
      </c>
      <c r="BZ439" s="65" t="str">
        <f t="shared" si="136"/>
        <v/>
      </c>
    </row>
    <row r="440" spans="1:78" x14ac:dyDescent="0.55000000000000004">
      <c r="A440" s="11"/>
      <c r="B440" s="175" t="str">
        <f t="shared" si="125"/>
        <v/>
      </c>
      <c r="C440" s="176"/>
      <c r="D440" s="176"/>
      <c r="E440" s="176"/>
      <c r="F440" s="269"/>
      <c r="G440" s="270"/>
      <c r="H440" s="271"/>
      <c r="I440" s="271"/>
      <c r="J440" s="271"/>
      <c r="K440" s="271"/>
      <c r="L440" s="271"/>
      <c r="M440" s="271"/>
      <c r="N440" s="270"/>
      <c r="O440" s="270"/>
      <c r="P440" s="272" t="str">
        <f t="shared" si="131"/>
        <v/>
      </c>
      <c r="Q440" s="267"/>
      <c r="R440" s="267"/>
      <c r="S440" s="267"/>
      <c r="T440" s="267"/>
      <c r="U440" s="267"/>
      <c r="V440" s="267" t="str">
        <f t="shared" si="126"/>
        <v/>
      </c>
      <c r="W440" s="267"/>
      <c r="X440" s="267"/>
      <c r="Y440" s="267"/>
      <c r="Z440" s="267"/>
      <c r="AA440" s="267" t="str">
        <f t="shared" si="132"/>
        <v/>
      </c>
      <c r="AB440" s="267"/>
      <c r="AC440" s="267"/>
      <c r="AD440" s="267"/>
      <c r="AE440" s="267"/>
      <c r="AF440" s="267"/>
      <c r="AG440" s="269"/>
      <c r="AH440" s="270"/>
      <c r="AI440" s="270"/>
      <c r="AJ440" s="270"/>
      <c r="AK440" s="270"/>
      <c r="AL440" s="273"/>
      <c r="AM440" s="11"/>
      <c r="AN440" s="175" t="str">
        <f t="shared" si="133"/>
        <v/>
      </c>
      <c r="AO440" s="176"/>
      <c r="AP440" s="267" t="str">
        <f t="shared" si="127"/>
        <v/>
      </c>
      <c r="AQ440" s="267"/>
      <c r="AR440" s="267"/>
      <c r="AS440" s="267"/>
      <c r="AT440" s="267"/>
      <c r="AU440" s="267"/>
      <c r="AV440" s="265" t="str">
        <f t="shared" si="134"/>
        <v/>
      </c>
      <c r="AW440" s="266"/>
      <c r="AX440" s="267" t="str">
        <f t="shared" si="128"/>
        <v/>
      </c>
      <c r="AY440" s="267"/>
      <c r="AZ440" s="267"/>
      <c r="BA440" s="267"/>
      <c r="BB440" s="267"/>
      <c r="BC440" s="268"/>
      <c r="BD440" s="11"/>
      <c r="BF440" s="7" t="str">
        <f t="shared" si="129"/>
        <v/>
      </c>
      <c r="BJ440" s="45" t="str">
        <f t="shared" ca="1" si="130"/>
        <v>20/09/2021 08:00</v>
      </c>
      <c r="BK440" s="44" t="str">
        <f>IF($F440="", "", IFERROR(INDEX('Currency Market'!$BE$10:$BL$178, MATCH($BJ440, 'Currency Market'!$BB$10:$BB$178, 0), MATCH($F440, 'Currency Market'!$BE$9:$BL$9, 0)), ""))</f>
        <v/>
      </c>
      <c r="BL440" s="43" t="str">
        <f>IF($F440="", "", IFERROR(INDEX('Currency Market'!$BE$10:$BL$178, MATCH($BJ440, 'Currency Market'!$BB$10:$BB$178, 0), MATCH($N440, 'Currency Market'!$BE$9:$BL$9, 0)), ""))</f>
        <v/>
      </c>
      <c r="BN440" s="68" t="str">
        <f t="shared" si="135"/>
        <v/>
      </c>
      <c r="BO440" s="57" t="str">
        <f t="shared" si="140"/>
        <v/>
      </c>
      <c r="BP440" s="58" t="str">
        <f t="shared" si="140"/>
        <v/>
      </c>
      <c r="BQ440" s="58" t="str">
        <f t="shared" si="140"/>
        <v/>
      </c>
      <c r="BR440" s="58" t="str">
        <f t="shared" si="140"/>
        <v/>
      </c>
      <c r="BS440" s="58" t="str">
        <f t="shared" si="140"/>
        <v/>
      </c>
      <c r="BT440" s="58" t="str">
        <f t="shared" si="140"/>
        <v/>
      </c>
      <c r="BU440" s="58" t="str">
        <f t="shared" si="140"/>
        <v/>
      </c>
      <c r="BV440" s="59" t="str">
        <f t="shared" si="140"/>
        <v/>
      </c>
      <c r="BX440" s="7" t="str">
        <f ca="1">IFERROR(INDEX('Currency Market'!$BX$10:$BX$178, MATCH($BJ440, 'Currency Market'!$BB$10:$BB$178, 0)), "")</f>
        <v/>
      </c>
      <c r="BZ440" s="65" t="str">
        <f t="shared" si="136"/>
        <v/>
      </c>
    </row>
    <row r="441" spans="1:78" x14ac:dyDescent="0.55000000000000004">
      <c r="A441" s="11"/>
      <c r="B441" s="175" t="str">
        <f t="shared" si="125"/>
        <v/>
      </c>
      <c r="C441" s="176"/>
      <c r="D441" s="176"/>
      <c r="E441" s="176"/>
      <c r="F441" s="269"/>
      <c r="G441" s="270"/>
      <c r="H441" s="271"/>
      <c r="I441" s="271"/>
      <c r="J441" s="271"/>
      <c r="K441" s="271"/>
      <c r="L441" s="271"/>
      <c r="M441" s="271"/>
      <c r="N441" s="270"/>
      <c r="O441" s="270"/>
      <c r="P441" s="272" t="str">
        <f t="shared" si="131"/>
        <v/>
      </c>
      <c r="Q441" s="267"/>
      <c r="R441" s="267"/>
      <c r="S441" s="267"/>
      <c r="T441" s="267"/>
      <c r="U441" s="267"/>
      <c r="V441" s="267" t="str">
        <f t="shared" si="126"/>
        <v/>
      </c>
      <c r="W441" s="267"/>
      <c r="X441" s="267"/>
      <c r="Y441" s="267"/>
      <c r="Z441" s="267"/>
      <c r="AA441" s="267" t="str">
        <f t="shared" si="132"/>
        <v/>
      </c>
      <c r="AB441" s="267"/>
      <c r="AC441" s="267"/>
      <c r="AD441" s="267"/>
      <c r="AE441" s="267"/>
      <c r="AF441" s="267"/>
      <c r="AG441" s="269"/>
      <c r="AH441" s="270"/>
      <c r="AI441" s="270"/>
      <c r="AJ441" s="270"/>
      <c r="AK441" s="270"/>
      <c r="AL441" s="273"/>
      <c r="AM441" s="11"/>
      <c r="AN441" s="175" t="str">
        <f t="shared" si="133"/>
        <v/>
      </c>
      <c r="AO441" s="176"/>
      <c r="AP441" s="267" t="str">
        <f t="shared" si="127"/>
        <v/>
      </c>
      <c r="AQ441" s="267"/>
      <c r="AR441" s="267"/>
      <c r="AS441" s="267"/>
      <c r="AT441" s="267"/>
      <c r="AU441" s="267"/>
      <c r="AV441" s="265" t="str">
        <f t="shared" si="134"/>
        <v/>
      </c>
      <c r="AW441" s="266"/>
      <c r="AX441" s="267" t="str">
        <f t="shared" si="128"/>
        <v/>
      </c>
      <c r="AY441" s="267"/>
      <c r="AZ441" s="267"/>
      <c r="BA441" s="267"/>
      <c r="BB441" s="267"/>
      <c r="BC441" s="268"/>
      <c r="BD441" s="11"/>
      <c r="BF441" s="7" t="str">
        <f t="shared" si="129"/>
        <v/>
      </c>
      <c r="BJ441" s="45" t="str">
        <f t="shared" ca="1" si="130"/>
        <v>20/09/2021 08:00</v>
      </c>
      <c r="BK441" s="44" t="str">
        <f>IF($F441="", "", IFERROR(INDEX('Currency Market'!$BE$10:$BL$178, MATCH($BJ441, 'Currency Market'!$BB$10:$BB$178, 0), MATCH($F441, 'Currency Market'!$BE$9:$BL$9, 0)), ""))</f>
        <v/>
      </c>
      <c r="BL441" s="43" t="str">
        <f>IF($F441="", "", IFERROR(INDEX('Currency Market'!$BE$10:$BL$178, MATCH($BJ441, 'Currency Market'!$BB$10:$BB$178, 0), MATCH($N441, 'Currency Market'!$BE$9:$BL$9, 0)), ""))</f>
        <v/>
      </c>
      <c r="BN441" s="68" t="str">
        <f t="shared" si="135"/>
        <v/>
      </c>
      <c r="BO441" s="57" t="str">
        <f t="shared" si="140"/>
        <v/>
      </c>
      <c r="BP441" s="58" t="str">
        <f t="shared" si="140"/>
        <v/>
      </c>
      <c r="BQ441" s="58" t="str">
        <f t="shared" si="140"/>
        <v/>
      </c>
      <c r="BR441" s="58" t="str">
        <f t="shared" si="140"/>
        <v/>
      </c>
      <c r="BS441" s="58" t="str">
        <f t="shared" si="140"/>
        <v/>
      </c>
      <c r="BT441" s="58" t="str">
        <f t="shared" si="140"/>
        <v/>
      </c>
      <c r="BU441" s="58" t="str">
        <f t="shared" si="140"/>
        <v/>
      </c>
      <c r="BV441" s="59" t="str">
        <f t="shared" si="140"/>
        <v/>
      </c>
      <c r="BX441" s="7" t="str">
        <f ca="1">IFERROR(INDEX('Currency Market'!$BX$10:$BX$178, MATCH($BJ441, 'Currency Market'!$BB$10:$BB$178, 0)), "")</f>
        <v/>
      </c>
      <c r="BZ441" s="65" t="str">
        <f t="shared" si="136"/>
        <v/>
      </c>
    </row>
    <row r="442" spans="1:78" x14ac:dyDescent="0.55000000000000004">
      <c r="A442" s="11"/>
      <c r="B442" s="175" t="str">
        <f t="shared" si="125"/>
        <v/>
      </c>
      <c r="C442" s="176"/>
      <c r="D442" s="176"/>
      <c r="E442" s="176"/>
      <c r="F442" s="269"/>
      <c r="G442" s="270"/>
      <c r="H442" s="271"/>
      <c r="I442" s="271"/>
      <c r="J442" s="271"/>
      <c r="K442" s="271"/>
      <c r="L442" s="271"/>
      <c r="M442" s="271"/>
      <c r="N442" s="270"/>
      <c r="O442" s="270"/>
      <c r="P442" s="272" t="str">
        <f t="shared" si="131"/>
        <v/>
      </c>
      <c r="Q442" s="267"/>
      <c r="R442" s="267"/>
      <c r="S442" s="267"/>
      <c r="T442" s="267"/>
      <c r="U442" s="267"/>
      <c r="V442" s="267" t="str">
        <f t="shared" si="126"/>
        <v/>
      </c>
      <c r="W442" s="267"/>
      <c r="X442" s="267"/>
      <c r="Y442" s="267"/>
      <c r="Z442" s="267"/>
      <c r="AA442" s="267" t="str">
        <f t="shared" si="132"/>
        <v/>
      </c>
      <c r="AB442" s="267"/>
      <c r="AC442" s="267"/>
      <c r="AD442" s="267"/>
      <c r="AE442" s="267"/>
      <c r="AF442" s="267"/>
      <c r="AG442" s="269"/>
      <c r="AH442" s="270"/>
      <c r="AI442" s="270"/>
      <c r="AJ442" s="270"/>
      <c r="AK442" s="270"/>
      <c r="AL442" s="273"/>
      <c r="AM442" s="11"/>
      <c r="AN442" s="175" t="str">
        <f t="shared" si="133"/>
        <v/>
      </c>
      <c r="AO442" s="176"/>
      <c r="AP442" s="267" t="str">
        <f t="shared" si="127"/>
        <v/>
      </c>
      <c r="AQ442" s="267"/>
      <c r="AR442" s="267"/>
      <c r="AS442" s="267"/>
      <c r="AT442" s="267"/>
      <c r="AU442" s="267"/>
      <c r="AV442" s="265" t="str">
        <f t="shared" si="134"/>
        <v/>
      </c>
      <c r="AW442" s="266"/>
      <c r="AX442" s="267" t="str">
        <f t="shared" si="128"/>
        <v/>
      </c>
      <c r="AY442" s="267"/>
      <c r="AZ442" s="267"/>
      <c r="BA442" s="267"/>
      <c r="BB442" s="267"/>
      <c r="BC442" s="268"/>
      <c r="BD442" s="11"/>
      <c r="BF442" s="7" t="str">
        <f t="shared" si="129"/>
        <v/>
      </c>
      <c r="BJ442" s="45" t="str">
        <f t="shared" ca="1" si="130"/>
        <v>20/09/2021 08:00</v>
      </c>
      <c r="BK442" s="44" t="str">
        <f>IF($F442="", "", IFERROR(INDEX('Currency Market'!$BE$10:$BL$178, MATCH($BJ442, 'Currency Market'!$BB$10:$BB$178, 0), MATCH($F442, 'Currency Market'!$BE$9:$BL$9, 0)), ""))</f>
        <v/>
      </c>
      <c r="BL442" s="43" t="str">
        <f>IF($F442="", "", IFERROR(INDEX('Currency Market'!$BE$10:$BL$178, MATCH($BJ442, 'Currency Market'!$BB$10:$BB$178, 0), MATCH($N442, 'Currency Market'!$BE$9:$BL$9, 0)), ""))</f>
        <v/>
      </c>
      <c r="BN442" s="68" t="str">
        <f t="shared" si="135"/>
        <v/>
      </c>
      <c r="BO442" s="57" t="str">
        <f t="shared" si="140"/>
        <v/>
      </c>
      <c r="BP442" s="58" t="str">
        <f t="shared" si="140"/>
        <v/>
      </c>
      <c r="BQ442" s="58" t="str">
        <f t="shared" si="140"/>
        <v/>
      </c>
      <c r="BR442" s="58" t="str">
        <f t="shared" si="140"/>
        <v/>
      </c>
      <c r="BS442" s="58" t="str">
        <f t="shared" si="140"/>
        <v/>
      </c>
      <c r="BT442" s="58" t="str">
        <f t="shared" si="140"/>
        <v/>
      </c>
      <c r="BU442" s="58" t="str">
        <f t="shared" si="140"/>
        <v/>
      </c>
      <c r="BV442" s="59" t="str">
        <f t="shared" si="140"/>
        <v/>
      </c>
      <c r="BX442" s="7" t="str">
        <f ca="1">IFERROR(INDEX('Currency Market'!$BX$10:$BX$178, MATCH($BJ442, 'Currency Market'!$BB$10:$BB$178, 0)), "")</f>
        <v/>
      </c>
      <c r="BZ442" s="65" t="str">
        <f t="shared" si="136"/>
        <v/>
      </c>
    </row>
    <row r="443" spans="1:78" x14ac:dyDescent="0.55000000000000004">
      <c r="A443" s="11"/>
      <c r="B443" s="175" t="str">
        <f t="shared" si="125"/>
        <v/>
      </c>
      <c r="C443" s="176"/>
      <c r="D443" s="176"/>
      <c r="E443" s="176"/>
      <c r="F443" s="269"/>
      <c r="G443" s="270"/>
      <c r="H443" s="271"/>
      <c r="I443" s="271"/>
      <c r="J443" s="271"/>
      <c r="K443" s="271"/>
      <c r="L443" s="271"/>
      <c r="M443" s="271"/>
      <c r="N443" s="270"/>
      <c r="O443" s="270"/>
      <c r="P443" s="272" t="str">
        <f t="shared" si="131"/>
        <v/>
      </c>
      <c r="Q443" s="267"/>
      <c r="R443" s="267"/>
      <c r="S443" s="267"/>
      <c r="T443" s="267"/>
      <c r="U443" s="267"/>
      <c r="V443" s="267" t="str">
        <f t="shared" si="126"/>
        <v/>
      </c>
      <c r="W443" s="267"/>
      <c r="X443" s="267"/>
      <c r="Y443" s="267"/>
      <c r="Z443" s="267"/>
      <c r="AA443" s="267" t="str">
        <f t="shared" si="132"/>
        <v/>
      </c>
      <c r="AB443" s="267"/>
      <c r="AC443" s="267"/>
      <c r="AD443" s="267"/>
      <c r="AE443" s="267"/>
      <c r="AF443" s="267"/>
      <c r="AG443" s="269"/>
      <c r="AH443" s="270"/>
      <c r="AI443" s="270"/>
      <c r="AJ443" s="270"/>
      <c r="AK443" s="270"/>
      <c r="AL443" s="273"/>
      <c r="AM443" s="11"/>
      <c r="AN443" s="175" t="str">
        <f t="shared" si="133"/>
        <v/>
      </c>
      <c r="AO443" s="176"/>
      <c r="AP443" s="267" t="str">
        <f t="shared" si="127"/>
        <v/>
      </c>
      <c r="AQ443" s="267"/>
      <c r="AR443" s="267"/>
      <c r="AS443" s="267"/>
      <c r="AT443" s="267"/>
      <c r="AU443" s="267"/>
      <c r="AV443" s="265" t="str">
        <f t="shared" si="134"/>
        <v/>
      </c>
      <c r="AW443" s="266"/>
      <c r="AX443" s="267" t="str">
        <f t="shared" si="128"/>
        <v/>
      </c>
      <c r="AY443" s="267"/>
      <c r="AZ443" s="267"/>
      <c r="BA443" s="267"/>
      <c r="BB443" s="267"/>
      <c r="BC443" s="268"/>
      <c r="BD443" s="11"/>
      <c r="BF443" s="7" t="str">
        <f t="shared" si="129"/>
        <v/>
      </c>
      <c r="BJ443" s="45" t="str">
        <f t="shared" ca="1" si="130"/>
        <v>20/09/2021 08:00</v>
      </c>
      <c r="BK443" s="44" t="str">
        <f>IF($F443="", "", IFERROR(INDEX('Currency Market'!$BE$10:$BL$178, MATCH($BJ443, 'Currency Market'!$BB$10:$BB$178, 0), MATCH($F443, 'Currency Market'!$BE$9:$BL$9, 0)), ""))</f>
        <v/>
      </c>
      <c r="BL443" s="43" t="str">
        <f>IF($F443="", "", IFERROR(INDEX('Currency Market'!$BE$10:$BL$178, MATCH($BJ443, 'Currency Market'!$BB$10:$BB$178, 0), MATCH($N443, 'Currency Market'!$BE$9:$BL$9, 0)), ""))</f>
        <v/>
      </c>
      <c r="BN443" s="68" t="str">
        <f t="shared" si="135"/>
        <v/>
      </c>
      <c r="BO443" s="57" t="str">
        <f t="shared" ref="BO443:BV452" si="141">IF($B443=$BF$4, IF($F443=BO$2, $H443*-1, IF($N443=BO$2, $AA443, "")), "")</f>
        <v/>
      </c>
      <c r="BP443" s="58" t="str">
        <f t="shared" si="141"/>
        <v/>
      </c>
      <c r="BQ443" s="58" t="str">
        <f t="shared" si="141"/>
        <v/>
      </c>
      <c r="BR443" s="58" t="str">
        <f t="shared" si="141"/>
        <v/>
      </c>
      <c r="BS443" s="58" t="str">
        <f t="shared" si="141"/>
        <v/>
      </c>
      <c r="BT443" s="58" t="str">
        <f t="shared" si="141"/>
        <v/>
      </c>
      <c r="BU443" s="58" t="str">
        <f t="shared" si="141"/>
        <v/>
      </c>
      <c r="BV443" s="59" t="str">
        <f t="shared" si="141"/>
        <v/>
      </c>
      <c r="BX443" s="7" t="str">
        <f ca="1">IFERROR(INDEX('Currency Market'!$BX$10:$BX$178, MATCH($BJ443, 'Currency Market'!$BB$10:$BB$178, 0)), "")</f>
        <v/>
      </c>
      <c r="BZ443" s="65" t="str">
        <f t="shared" si="136"/>
        <v/>
      </c>
    </row>
    <row r="444" spans="1:78" x14ac:dyDescent="0.55000000000000004">
      <c r="A444" s="11"/>
      <c r="B444" s="175" t="str">
        <f t="shared" si="125"/>
        <v/>
      </c>
      <c r="C444" s="176"/>
      <c r="D444" s="176"/>
      <c r="E444" s="176"/>
      <c r="F444" s="269"/>
      <c r="G444" s="270"/>
      <c r="H444" s="271"/>
      <c r="I444" s="271"/>
      <c r="J444" s="271"/>
      <c r="K444" s="271"/>
      <c r="L444" s="271"/>
      <c r="M444" s="271"/>
      <c r="N444" s="270"/>
      <c r="O444" s="270"/>
      <c r="P444" s="272" t="str">
        <f t="shared" si="131"/>
        <v/>
      </c>
      <c r="Q444" s="267"/>
      <c r="R444" s="267"/>
      <c r="S444" s="267"/>
      <c r="T444" s="267"/>
      <c r="U444" s="267"/>
      <c r="V444" s="267" t="str">
        <f t="shared" si="126"/>
        <v/>
      </c>
      <c r="W444" s="267"/>
      <c r="X444" s="267"/>
      <c r="Y444" s="267"/>
      <c r="Z444" s="267"/>
      <c r="AA444" s="267" t="str">
        <f t="shared" si="132"/>
        <v/>
      </c>
      <c r="AB444" s="267"/>
      <c r="AC444" s="267"/>
      <c r="AD444" s="267"/>
      <c r="AE444" s="267"/>
      <c r="AF444" s="267"/>
      <c r="AG444" s="269"/>
      <c r="AH444" s="270"/>
      <c r="AI444" s="270"/>
      <c r="AJ444" s="270"/>
      <c r="AK444" s="270"/>
      <c r="AL444" s="273"/>
      <c r="AM444" s="11"/>
      <c r="AN444" s="175" t="str">
        <f t="shared" si="133"/>
        <v/>
      </c>
      <c r="AO444" s="176"/>
      <c r="AP444" s="267" t="str">
        <f t="shared" si="127"/>
        <v/>
      </c>
      <c r="AQ444" s="267"/>
      <c r="AR444" s="267"/>
      <c r="AS444" s="267"/>
      <c r="AT444" s="267"/>
      <c r="AU444" s="267"/>
      <c r="AV444" s="265" t="str">
        <f t="shared" si="134"/>
        <v/>
      </c>
      <c r="AW444" s="266"/>
      <c r="AX444" s="267" t="str">
        <f t="shared" si="128"/>
        <v/>
      </c>
      <c r="AY444" s="267"/>
      <c r="AZ444" s="267"/>
      <c r="BA444" s="267"/>
      <c r="BB444" s="267"/>
      <c r="BC444" s="268"/>
      <c r="BD444" s="11"/>
      <c r="BF444" s="7" t="str">
        <f t="shared" si="129"/>
        <v/>
      </c>
      <c r="BJ444" s="45" t="str">
        <f t="shared" ca="1" si="130"/>
        <v>20/09/2021 08:00</v>
      </c>
      <c r="BK444" s="44" t="str">
        <f>IF($F444="", "", IFERROR(INDEX('Currency Market'!$BE$10:$BL$178, MATCH($BJ444, 'Currency Market'!$BB$10:$BB$178, 0), MATCH($F444, 'Currency Market'!$BE$9:$BL$9, 0)), ""))</f>
        <v/>
      </c>
      <c r="BL444" s="43" t="str">
        <f>IF($F444="", "", IFERROR(INDEX('Currency Market'!$BE$10:$BL$178, MATCH($BJ444, 'Currency Market'!$BB$10:$BB$178, 0), MATCH($N444, 'Currency Market'!$BE$9:$BL$9, 0)), ""))</f>
        <v/>
      </c>
      <c r="BN444" s="68" t="str">
        <f t="shared" si="135"/>
        <v/>
      </c>
      <c r="BO444" s="57" t="str">
        <f t="shared" si="141"/>
        <v/>
      </c>
      <c r="BP444" s="58" t="str">
        <f t="shared" si="141"/>
        <v/>
      </c>
      <c r="BQ444" s="58" t="str">
        <f t="shared" si="141"/>
        <v/>
      </c>
      <c r="BR444" s="58" t="str">
        <f t="shared" si="141"/>
        <v/>
      </c>
      <c r="BS444" s="58" t="str">
        <f t="shared" si="141"/>
        <v/>
      </c>
      <c r="BT444" s="58" t="str">
        <f t="shared" si="141"/>
        <v/>
      </c>
      <c r="BU444" s="58" t="str">
        <f t="shared" si="141"/>
        <v/>
      </c>
      <c r="BV444" s="59" t="str">
        <f t="shared" si="141"/>
        <v/>
      </c>
      <c r="BX444" s="7" t="str">
        <f ca="1">IFERROR(INDEX('Currency Market'!$BX$10:$BX$178, MATCH($BJ444, 'Currency Market'!$BB$10:$BB$178, 0)), "")</f>
        <v/>
      </c>
      <c r="BZ444" s="65" t="str">
        <f t="shared" si="136"/>
        <v/>
      </c>
    </row>
    <row r="445" spans="1:78" x14ac:dyDescent="0.55000000000000004">
      <c r="A445" s="11"/>
      <c r="B445" s="175" t="str">
        <f t="shared" si="125"/>
        <v/>
      </c>
      <c r="C445" s="176"/>
      <c r="D445" s="176"/>
      <c r="E445" s="176"/>
      <c r="F445" s="269"/>
      <c r="G445" s="270"/>
      <c r="H445" s="271"/>
      <c r="I445" s="271"/>
      <c r="J445" s="271"/>
      <c r="K445" s="271"/>
      <c r="L445" s="271"/>
      <c r="M445" s="271"/>
      <c r="N445" s="270"/>
      <c r="O445" s="270"/>
      <c r="P445" s="272" t="str">
        <f t="shared" si="131"/>
        <v/>
      </c>
      <c r="Q445" s="267"/>
      <c r="R445" s="267"/>
      <c r="S445" s="267"/>
      <c r="T445" s="267"/>
      <c r="U445" s="267"/>
      <c r="V445" s="267" t="str">
        <f t="shared" si="126"/>
        <v/>
      </c>
      <c r="W445" s="267"/>
      <c r="X445" s="267"/>
      <c r="Y445" s="267"/>
      <c r="Z445" s="267"/>
      <c r="AA445" s="267" t="str">
        <f t="shared" si="132"/>
        <v/>
      </c>
      <c r="AB445" s="267"/>
      <c r="AC445" s="267"/>
      <c r="AD445" s="267"/>
      <c r="AE445" s="267"/>
      <c r="AF445" s="267"/>
      <c r="AG445" s="269"/>
      <c r="AH445" s="270"/>
      <c r="AI445" s="270"/>
      <c r="AJ445" s="270"/>
      <c r="AK445" s="270"/>
      <c r="AL445" s="273"/>
      <c r="AM445" s="11"/>
      <c r="AN445" s="175" t="str">
        <f t="shared" si="133"/>
        <v/>
      </c>
      <c r="AO445" s="176"/>
      <c r="AP445" s="267" t="str">
        <f t="shared" si="127"/>
        <v/>
      </c>
      <c r="AQ445" s="267"/>
      <c r="AR445" s="267"/>
      <c r="AS445" s="267"/>
      <c r="AT445" s="267"/>
      <c r="AU445" s="267"/>
      <c r="AV445" s="265" t="str">
        <f t="shared" si="134"/>
        <v/>
      </c>
      <c r="AW445" s="266"/>
      <c r="AX445" s="267" t="str">
        <f t="shared" si="128"/>
        <v/>
      </c>
      <c r="AY445" s="267"/>
      <c r="AZ445" s="267"/>
      <c r="BA445" s="267"/>
      <c r="BB445" s="267"/>
      <c r="BC445" s="268"/>
      <c r="BD445" s="11"/>
      <c r="BF445" s="7" t="str">
        <f t="shared" si="129"/>
        <v/>
      </c>
      <c r="BJ445" s="45" t="str">
        <f t="shared" ca="1" si="130"/>
        <v>20/09/2021 08:00</v>
      </c>
      <c r="BK445" s="44" t="str">
        <f>IF($F445="", "", IFERROR(INDEX('Currency Market'!$BE$10:$BL$178, MATCH($BJ445, 'Currency Market'!$BB$10:$BB$178, 0), MATCH($F445, 'Currency Market'!$BE$9:$BL$9, 0)), ""))</f>
        <v/>
      </c>
      <c r="BL445" s="43" t="str">
        <f>IF($F445="", "", IFERROR(INDEX('Currency Market'!$BE$10:$BL$178, MATCH($BJ445, 'Currency Market'!$BB$10:$BB$178, 0), MATCH($N445, 'Currency Market'!$BE$9:$BL$9, 0)), ""))</f>
        <v/>
      </c>
      <c r="BN445" s="68" t="str">
        <f t="shared" si="135"/>
        <v/>
      </c>
      <c r="BO445" s="57" t="str">
        <f t="shared" si="141"/>
        <v/>
      </c>
      <c r="BP445" s="58" t="str">
        <f t="shared" si="141"/>
        <v/>
      </c>
      <c r="BQ445" s="58" t="str">
        <f t="shared" si="141"/>
        <v/>
      </c>
      <c r="BR445" s="58" t="str">
        <f t="shared" si="141"/>
        <v/>
      </c>
      <c r="BS445" s="58" t="str">
        <f t="shared" si="141"/>
        <v/>
      </c>
      <c r="BT445" s="58" t="str">
        <f t="shared" si="141"/>
        <v/>
      </c>
      <c r="BU445" s="58" t="str">
        <f t="shared" si="141"/>
        <v/>
      </c>
      <c r="BV445" s="59" t="str">
        <f t="shared" si="141"/>
        <v/>
      </c>
      <c r="BX445" s="7" t="str">
        <f ca="1">IFERROR(INDEX('Currency Market'!$BX$10:$BX$178, MATCH($BJ445, 'Currency Market'!$BB$10:$BB$178, 0)), "")</f>
        <v/>
      </c>
      <c r="BZ445" s="65" t="str">
        <f t="shared" si="136"/>
        <v/>
      </c>
    </row>
    <row r="446" spans="1:78" x14ac:dyDescent="0.55000000000000004">
      <c r="A446" s="11"/>
      <c r="B446" s="175" t="str">
        <f t="shared" si="125"/>
        <v/>
      </c>
      <c r="C446" s="176"/>
      <c r="D446" s="176"/>
      <c r="E446" s="176"/>
      <c r="F446" s="269"/>
      <c r="G446" s="270"/>
      <c r="H446" s="271"/>
      <c r="I446" s="271"/>
      <c r="J446" s="271"/>
      <c r="K446" s="271"/>
      <c r="L446" s="271"/>
      <c r="M446" s="271"/>
      <c r="N446" s="270"/>
      <c r="O446" s="270"/>
      <c r="P446" s="272" t="str">
        <f t="shared" si="131"/>
        <v/>
      </c>
      <c r="Q446" s="267"/>
      <c r="R446" s="267"/>
      <c r="S446" s="267"/>
      <c r="T446" s="267"/>
      <c r="U446" s="267"/>
      <c r="V446" s="267" t="str">
        <f t="shared" si="126"/>
        <v/>
      </c>
      <c r="W446" s="267"/>
      <c r="X446" s="267"/>
      <c r="Y446" s="267"/>
      <c r="Z446" s="267"/>
      <c r="AA446" s="267" t="str">
        <f t="shared" si="132"/>
        <v/>
      </c>
      <c r="AB446" s="267"/>
      <c r="AC446" s="267"/>
      <c r="AD446" s="267"/>
      <c r="AE446" s="267"/>
      <c r="AF446" s="267"/>
      <c r="AG446" s="269"/>
      <c r="AH446" s="270"/>
      <c r="AI446" s="270"/>
      <c r="AJ446" s="270"/>
      <c r="AK446" s="270"/>
      <c r="AL446" s="273"/>
      <c r="AM446" s="11"/>
      <c r="AN446" s="175" t="str">
        <f t="shared" si="133"/>
        <v/>
      </c>
      <c r="AO446" s="176"/>
      <c r="AP446" s="267" t="str">
        <f t="shared" si="127"/>
        <v/>
      </c>
      <c r="AQ446" s="267"/>
      <c r="AR446" s="267"/>
      <c r="AS446" s="267"/>
      <c r="AT446" s="267"/>
      <c r="AU446" s="267"/>
      <c r="AV446" s="265" t="str">
        <f t="shared" si="134"/>
        <v/>
      </c>
      <c r="AW446" s="266"/>
      <c r="AX446" s="267" t="str">
        <f t="shared" si="128"/>
        <v/>
      </c>
      <c r="AY446" s="267"/>
      <c r="AZ446" s="267"/>
      <c r="BA446" s="267"/>
      <c r="BB446" s="267"/>
      <c r="BC446" s="268"/>
      <c r="BD446" s="11"/>
      <c r="BF446" s="7" t="str">
        <f t="shared" si="129"/>
        <v/>
      </c>
      <c r="BJ446" s="45" t="str">
        <f t="shared" ca="1" si="130"/>
        <v>20/09/2021 08:00</v>
      </c>
      <c r="BK446" s="44" t="str">
        <f>IF($F446="", "", IFERROR(INDEX('Currency Market'!$BE$10:$BL$178, MATCH($BJ446, 'Currency Market'!$BB$10:$BB$178, 0), MATCH($F446, 'Currency Market'!$BE$9:$BL$9, 0)), ""))</f>
        <v/>
      </c>
      <c r="BL446" s="43" t="str">
        <f>IF($F446="", "", IFERROR(INDEX('Currency Market'!$BE$10:$BL$178, MATCH($BJ446, 'Currency Market'!$BB$10:$BB$178, 0), MATCH($N446, 'Currency Market'!$BE$9:$BL$9, 0)), ""))</f>
        <v/>
      </c>
      <c r="BN446" s="68" t="str">
        <f t="shared" si="135"/>
        <v/>
      </c>
      <c r="BO446" s="57" t="str">
        <f t="shared" si="141"/>
        <v/>
      </c>
      <c r="BP446" s="58" t="str">
        <f t="shared" si="141"/>
        <v/>
      </c>
      <c r="BQ446" s="58" t="str">
        <f t="shared" si="141"/>
        <v/>
      </c>
      <c r="BR446" s="58" t="str">
        <f t="shared" si="141"/>
        <v/>
      </c>
      <c r="BS446" s="58" t="str">
        <f t="shared" si="141"/>
        <v/>
      </c>
      <c r="BT446" s="58" t="str">
        <f t="shared" si="141"/>
        <v/>
      </c>
      <c r="BU446" s="58" t="str">
        <f t="shared" si="141"/>
        <v/>
      </c>
      <c r="BV446" s="59" t="str">
        <f t="shared" si="141"/>
        <v/>
      </c>
      <c r="BX446" s="7" t="str">
        <f ca="1">IFERROR(INDEX('Currency Market'!$BX$10:$BX$178, MATCH($BJ446, 'Currency Market'!$BB$10:$BB$178, 0)), "")</f>
        <v/>
      </c>
      <c r="BZ446" s="65" t="str">
        <f t="shared" si="136"/>
        <v/>
      </c>
    </row>
    <row r="447" spans="1:78" x14ac:dyDescent="0.55000000000000004">
      <c r="A447" s="11"/>
      <c r="B447" s="175" t="str">
        <f t="shared" si="125"/>
        <v/>
      </c>
      <c r="C447" s="176"/>
      <c r="D447" s="176"/>
      <c r="E447" s="176"/>
      <c r="F447" s="269"/>
      <c r="G447" s="270"/>
      <c r="H447" s="271"/>
      <c r="I447" s="271"/>
      <c r="J447" s="271"/>
      <c r="K447" s="271"/>
      <c r="L447" s="271"/>
      <c r="M447" s="271"/>
      <c r="N447" s="270"/>
      <c r="O447" s="270"/>
      <c r="P447" s="272" t="str">
        <f t="shared" si="131"/>
        <v/>
      </c>
      <c r="Q447" s="267"/>
      <c r="R447" s="267"/>
      <c r="S447" s="267"/>
      <c r="T447" s="267"/>
      <c r="U447" s="267"/>
      <c r="V447" s="267" t="str">
        <f t="shared" si="126"/>
        <v/>
      </c>
      <c r="W447" s="267"/>
      <c r="X447" s="267"/>
      <c r="Y447" s="267"/>
      <c r="Z447" s="267"/>
      <c r="AA447" s="267" t="str">
        <f t="shared" si="132"/>
        <v/>
      </c>
      <c r="AB447" s="267"/>
      <c r="AC447" s="267"/>
      <c r="AD447" s="267"/>
      <c r="AE447" s="267"/>
      <c r="AF447" s="267"/>
      <c r="AG447" s="269"/>
      <c r="AH447" s="270"/>
      <c r="AI447" s="270"/>
      <c r="AJ447" s="270"/>
      <c r="AK447" s="270"/>
      <c r="AL447" s="273"/>
      <c r="AM447" s="11"/>
      <c r="AN447" s="175" t="str">
        <f t="shared" si="133"/>
        <v/>
      </c>
      <c r="AO447" s="176"/>
      <c r="AP447" s="267" t="str">
        <f t="shared" si="127"/>
        <v/>
      </c>
      <c r="AQ447" s="267"/>
      <c r="AR447" s="267"/>
      <c r="AS447" s="267"/>
      <c r="AT447" s="267"/>
      <c r="AU447" s="267"/>
      <c r="AV447" s="265" t="str">
        <f t="shared" si="134"/>
        <v/>
      </c>
      <c r="AW447" s="266"/>
      <c r="AX447" s="267" t="str">
        <f t="shared" si="128"/>
        <v/>
      </c>
      <c r="AY447" s="267"/>
      <c r="AZ447" s="267"/>
      <c r="BA447" s="267"/>
      <c r="BB447" s="267"/>
      <c r="BC447" s="268"/>
      <c r="BD447" s="11"/>
      <c r="BF447" s="7" t="str">
        <f t="shared" si="129"/>
        <v/>
      </c>
      <c r="BJ447" s="45" t="str">
        <f t="shared" ca="1" si="130"/>
        <v>20/09/2021 08:00</v>
      </c>
      <c r="BK447" s="44" t="str">
        <f>IF($F447="", "", IFERROR(INDEX('Currency Market'!$BE$10:$BL$178, MATCH($BJ447, 'Currency Market'!$BB$10:$BB$178, 0), MATCH($F447, 'Currency Market'!$BE$9:$BL$9, 0)), ""))</f>
        <v/>
      </c>
      <c r="BL447" s="43" t="str">
        <f>IF($F447="", "", IFERROR(INDEX('Currency Market'!$BE$10:$BL$178, MATCH($BJ447, 'Currency Market'!$BB$10:$BB$178, 0), MATCH($N447, 'Currency Market'!$BE$9:$BL$9, 0)), ""))</f>
        <v/>
      </c>
      <c r="BN447" s="68" t="str">
        <f t="shared" si="135"/>
        <v/>
      </c>
      <c r="BO447" s="57" t="str">
        <f t="shared" si="141"/>
        <v/>
      </c>
      <c r="BP447" s="58" t="str">
        <f t="shared" si="141"/>
        <v/>
      </c>
      <c r="BQ447" s="58" t="str">
        <f t="shared" si="141"/>
        <v/>
      </c>
      <c r="BR447" s="58" t="str">
        <f t="shared" si="141"/>
        <v/>
      </c>
      <c r="BS447" s="58" t="str">
        <f t="shared" si="141"/>
        <v/>
      </c>
      <c r="BT447" s="58" t="str">
        <f t="shared" si="141"/>
        <v/>
      </c>
      <c r="BU447" s="58" t="str">
        <f t="shared" si="141"/>
        <v/>
      </c>
      <c r="BV447" s="59" t="str">
        <f t="shared" si="141"/>
        <v/>
      </c>
      <c r="BX447" s="7" t="str">
        <f ca="1">IFERROR(INDEX('Currency Market'!$BX$10:$BX$178, MATCH($BJ447, 'Currency Market'!$BB$10:$BB$178, 0)), "")</f>
        <v/>
      </c>
      <c r="BZ447" s="65" t="str">
        <f t="shared" si="136"/>
        <v/>
      </c>
    </row>
    <row r="448" spans="1:78" x14ac:dyDescent="0.55000000000000004">
      <c r="A448" s="11"/>
      <c r="B448" s="175" t="str">
        <f t="shared" si="125"/>
        <v/>
      </c>
      <c r="C448" s="176"/>
      <c r="D448" s="176"/>
      <c r="E448" s="176"/>
      <c r="F448" s="269"/>
      <c r="G448" s="270"/>
      <c r="H448" s="271"/>
      <c r="I448" s="271"/>
      <c r="J448" s="271"/>
      <c r="K448" s="271"/>
      <c r="L448" s="271"/>
      <c r="M448" s="271"/>
      <c r="N448" s="270"/>
      <c r="O448" s="270"/>
      <c r="P448" s="272" t="str">
        <f t="shared" si="131"/>
        <v/>
      </c>
      <c r="Q448" s="267"/>
      <c r="R448" s="267"/>
      <c r="S448" s="267"/>
      <c r="T448" s="267"/>
      <c r="U448" s="267"/>
      <c r="V448" s="267" t="str">
        <f t="shared" si="126"/>
        <v/>
      </c>
      <c r="W448" s="267"/>
      <c r="X448" s="267"/>
      <c r="Y448" s="267"/>
      <c r="Z448" s="267"/>
      <c r="AA448" s="267" t="str">
        <f t="shared" si="132"/>
        <v/>
      </c>
      <c r="AB448" s="267"/>
      <c r="AC448" s="267"/>
      <c r="AD448" s="267"/>
      <c r="AE448" s="267"/>
      <c r="AF448" s="267"/>
      <c r="AG448" s="269"/>
      <c r="AH448" s="270"/>
      <c r="AI448" s="270"/>
      <c r="AJ448" s="270"/>
      <c r="AK448" s="270"/>
      <c r="AL448" s="273"/>
      <c r="AM448" s="11"/>
      <c r="AN448" s="175" t="str">
        <f t="shared" si="133"/>
        <v/>
      </c>
      <c r="AO448" s="176"/>
      <c r="AP448" s="267" t="str">
        <f t="shared" si="127"/>
        <v/>
      </c>
      <c r="AQ448" s="267"/>
      <c r="AR448" s="267"/>
      <c r="AS448" s="267"/>
      <c r="AT448" s="267"/>
      <c r="AU448" s="267"/>
      <c r="AV448" s="265" t="str">
        <f t="shared" si="134"/>
        <v/>
      </c>
      <c r="AW448" s="266"/>
      <c r="AX448" s="267" t="str">
        <f t="shared" si="128"/>
        <v/>
      </c>
      <c r="AY448" s="267"/>
      <c r="AZ448" s="267"/>
      <c r="BA448" s="267"/>
      <c r="BB448" s="267"/>
      <c r="BC448" s="268"/>
      <c r="BD448" s="11"/>
      <c r="BF448" s="7" t="str">
        <f t="shared" si="129"/>
        <v/>
      </c>
      <c r="BJ448" s="45" t="str">
        <f t="shared" ca="1" si="130"/>
        <v>20/09/2021 08:00</v>
      </c>
      <c r="BK448" s="44" t="str">
        <f>IF($F448="", "", IFERROR(INDEX('Currency Market'!$BE$10:$BL$178, MATCH($BJ448, 'Currency Market'!$BB$10:$BB$178, 0), MATCH($F448, 'Currency Market'!$BE$9:$BL$9, 0)), ""))</f>
        <v/>
      </c>
      <c r="BL448" s="43" t="str">
        <f>IF($F448="", "", IFERROR(INDEX('Currency Market'!$BE$10:$BL$178, MATCH($BJ448, 'Currency Market'!$BB$10:$BB$178, 0), MATCH($N448, 'Currency Market'!$BE$9:$BL$9, 0)), ""))</f>
        <v/>
      </c>
      <c r="BN448" s="68" t="str">
        <f t="shared" si="135"/>
        <v/>
      </c>
      <c r="BO448" s="57" t="str">
        <f t="shared" si="141"/>
        <v/>
      </c>
      <c r="BP448" s="58" t="str">
        <f t="shared" si="141"/>
        <v/>
      </c>
      <c r="BQ448" s="58" t="str">
        <f t="shared" si="141"/>
        <v/>
      </c>
      <c r="BR448" s="58" t="str">
        <f t="shared" si="141"/>
        <v/>
      </c>
      <c r="BS448" s="58" t="str">
        <f t="shared" si="141"/>
        <v/>
      </c>
      <c r="BT448" s="58" t="str">
        <f t="shared" si="141"/>
        <v/>
      </c>
      <c r="BU448" s="58" t="str">
        <f t="shared" si="141"/>
        <v/>
      </c>
      <c r="BV448" s="59" t="str">
        <f t="shared" si="141"/>
        <v/>
      </c>
      <c r="BX448" s="7" t="str">
        <f ca="1">IFERROR(INDEX('Currency Market'!$BX$10:$BX$178, MATCH($BJ448, 'Currency Market'!$BB$10:$BB$178, 0)), "")</f>
        <v/>
      </c>
      <c r="BZ448" s="65" t="str">
        <f t="shared" si="136"/>
        <v/>
      </c>
    </row>
    <row r="449" spans="1:78" x14ac:dyDescent="0.55000000000000004">
      <c r="A449" s="11"/>
      <c r="B449" s="175" t="str">
        <f t="shared" si="125"/>
        <v/>
      </c>
      <c r="C449" s="176"/>
      <c r="D449" s="176"/>
      <c r="E449" s="176"/>
      <c r="F449" s="269"/>
      <c r="G449" s="270"/>
      <c r="H449" s="271"/>
      <c r="I449" s="271"/>
      <c r="J449" s="271"/>
      <c r="K449" s="271"/>
      <c r="L449" s="271"/>
      <c r="M449" s="271"/>
      <c r="N449" s="270"/>
      <c r="O449" s="270"/>
      <c r="P449" s="272" t="str">
        <f t="shared" si="131"/>
        <v/>
      </c>
      <c r="Q449" s="267"/>
      <c r="R449" s="267"/>
      <c r="S449" s="267"/>
      <c r="T449" s="267"/>
      <c r="U449" s="267"/>
      <c r="V449" s="267" t="str">
        <f t="shared" si="126"/>
        <v/>
      </c>
      <c r="W449" s="267"/>
      <c r="X449" s="267"/>
      <c r="Y449" s="267"/>
      <c r="Z449" s="267"/>
      <c r="AA449" s="267" t="str">
        <f t="shared" si="132"/>
        <v/>
      </c>
      <c r="AB449" s="267"/>
      <c r="AC449" s="267"/>
      <c r="AD449" s="267"/>
      <c r="AE449" s="267"/>
      <c r="AF449" s="267"/>
      <c r="AG449" s="269"/>
      <c r="AH449" s="270"/>
      <c r="AI449" s="270"/>
      <c r="AJ449" s="270"/>
      <c r="AK449" s="270"/>
      <c r="AL449" s="273"/>
      <c r="AM449" s="11"/>
      <c r="AN449" s="175" t="str">
        <f t="shared" si="133"/>
        <v/>
      </c>
      <c r="AO449" s="176"/>
      <c r="AP449" s="267" t="str">
        <f t="shared" si="127"/>
        <v/>
      </c>
      <c r="AQ449" s="267"/>
      <c r="AR449" s="267"/>
      <c r="AS449" s="267"/>
      <c r="AT449" s="267"/>
      <c r="AU449" s="267"/>
      <c r="AV449" s="265" t="str">
        <f t="shared" si="134"/>
        <v/>
      </c>
      <c r="AW449" s="266"/>
      <c r="AX449" s="267" t="str">
        <f t="shared" si="128"/>
        <v/>
      </c>
      <c r="AY449" s="267"/>
      <c r="AZ449" s="267"/>
      <c r="BA449" s="267"/>
      <c r="BB449" s="267"/>
      <c r="BC449" s="268"/>
      <c r="BD449" s="11"/>
      <c r="BF449" s="7" t="str">
        <f t="shared" si="129"/>
        <v/>
      </c>
      <c r="BJ449" s="45" t="str">
        <f t="shared" ca="1" si="130"/>
        <v>20/09/2021 08:00</v>
      </c>
      <c r="BK449" s="44" t="str">
        <f>IF($F449="", "", IFERROR(INDEX('Currency Market'!$BE$10:$BL$178, MATCH($BJ449, 'Currency Market'!$BB$10:$BB$178, 0), MATCH($F449, 'Currency Market'!$BE$9:$BL$9, 0)), ""))</f>
        <v/>
      </c>
      <c r="BL449" s="43" t="str">
        <f>IF($F449="", "", IFERROR(INDEX('Currency Market'!$BE$10:$BL$178, MATCH($BJ449, 'Currency Market'!$BB$10:$BB$178, 0), MATCH($N449, 'Currency Market'!$BE$9:$BL$9, 0)), ""))</f>
        <v/>
      </c>
      <c r="BN449" s="68" t="str">
        <f t="shared" si="135"/>
        <v/>
      </c>
      <c r="BO449" s="57" t="str">
        <f t="shared" si="141"/>
        <v/>
      </c>
      <c r="BP449" s="58" t="str">
        <f t="shared" si="141"/>
        <v/>
      </c>
      <c r="BQ449" s="58" t="str">
        <f t="shared" si="141"/>
        <v/>
      </c>
      <c r="BR449" s="58" t="str">
        <f t="shared" si="141"/>
        <v/>
      </c>
      <c r="BS449" s="58" t="str">
        <f t="shared" si="141"/>
        <v/>
      </c>
      <c r="BT449" s="58" t="str">
        <f t="shared" si="141"/>
        <v/>
      </c>
      <c r="BU449" s="58" t="str">
        <f t="shared" si="141"/>
        <v/>
      </c>
      <c r="BV449" s="59" t="str">
        <f t="shared" si="141"/>
        <v/>
      </c>
      <c r="BX449" s="7" t="str">
        <f ca="1">IFERROR(INDEX('Currency Market'!$BX$10:$BX$178, MATCH($BJ449, 'Currency Market'!$BB$10:$BB$178, 0)), "")</f>
        <v/>
      </c>
      <c r="BZ449" s="65" t="str">
        <f t="shared" si="136"/>
        <v/>
      </c>
    </row>
    <row r="450" spans="1:78" x14ac:dyDescent="0.55000000000000004">
      <c r="A450" s="11"/>
      <c r="B450" s="175" t="str">
        <f t="shared" si="125"/>
        <v/>
      </c>
      <c r="C450" s="176"/>
      <c r="D450" s="176"/>
      <c r="E450" s="176"/>
      <c r="F450" s="269"/>
      <c r="G450" s="270"/>
      <c r="H450" s="271"/>
      <c r="I450" s="271"/>
      <c r="J450" s="271"/>
      <c r="K450" s="271"/>
      <c r="L450" s="271"/>
      <c r="M450" s="271"/>
      <c r="N450" s="270"/>
      <c r="O450" s="270"/>
      <c r="P450" s="272" t="str">
        <f t="shared" si="131"/>
        <v/>
      </c>
      <c r="Q450" s="267"/>
      <c r="R450" s="267"/>
      <c r="S450" s="267"/>
      <c r="T450" s="267"/>
      <c r="U450" s="267"/>
      <c r="V450" s="267" t="str">
        <f t="shared" si="126"/>
        <v/>
      </c>
      <c r="W450" s="267"/>
      <c r="X450" s="267"/>
      <c r="Y450" s="267"/>
      <c r="Z450" s="267"/>
      <c r="AA450" s="267" t="str">
        <f t="shared" si="132"/>
        <v/>
      </c>
      <c r="AB450" s="267"/>
      <c r="AC450" s="267"/>
      <c r="AD450" s="267"/>
      <c r="AE450" s="267"/>
      <c r="AF450" s="267"/>
      <c r="AG450" s="269"/>
      <c r="AH450" s="270"/>
      <c r="AI450" s="270"/>
      <c r="AJ450" s="270"/>
      <c r="AK450" s="270"/>
      <c r="AL450" s="273"/>
      <c r="AM450" s="11"/>
      <c r="AN450" s="175" t="str">
        <f t="shared" si="133"/>
        <v/>
      </c>
      <c r="AO450" s="176"/>
      <c r="AP450" s="267" t="str">
        <f t="shared" si="127"/>
        <v/>
      </c>
      <c r="AQ450" s="267"/>
      <c r="AR450" s="267"/>
      <c r="AS450" s="267"/>
      <c r="AT450" s="267"/>
      <c r="AU450" s="267"/>
      <c r="AV450" s="265" t="str">
        <f t="shared" si="134"/>
        <v/>
      </c>
      <c r="AW450" s="266"/>
      <c r="AX450" s="267" t="str">
        <f t="shared" si="128"/>
        <v/>
      </c>
      <c r="AY450" s="267"/>
      <c r="AZ450" s="267"/>
      <c r="BA450" s="267"/>
      <c r="BB450" s="267"/>
      <c r="BC450" s="268"/>
      <c r="BD450" s="11"/>
      <c r="BF450" s="7" t="str">
        <f t="shared" si="129"/>
        <v/>
      </c>
      <c r="BJ450" s="45" t="str">
        <f t="shared" ca="1" si="130"/>
        <v>20/09/2021 08:00</v>
      </c>
      <c r="BK450" s="44" t="str">
        <f>IF($F450="", "", IFERROR(INDEX('Currency Market'!$BE$10:$BL$178, MATCH($BJ450, 'Currency Market'!$BB$10:$BB$178, 0), MATCH($F450, 'Currency Market'!$BE$9:$BL$9, 0)), ""))</f>
        <v/>
      </c>
      <c r="BL450" s="43" t="str">
        <f>IF($F450="", "", IFERROR(INDEX('Currency Market'!$BE$10:$BL$178, MATCH($BJ450, 'Currency Market'!$BB$10:$BB$178, 0), MATCH($N450, 'Currency Market'!$BE$9:$BL$9, 0)), ""))</f>
        <v/>
      </c>
      <c r="BN450" s="68" t="str">
        <f t="shared" si="135"/>
        <v/>
      </c>
      <c r="BO450" s="57" t="str">
        <f t="shared" si="141"/>
        <v/>
      </c>
      <c r="BP450" s="58" t="str">
        <f t="shared" si="141"/>
        <v/>
      </c>
      <c r="BQ450" s="58" t="str">
        <f t="shared" si="141"/>
        <v/>
      </c>
      <c r="BR450" s="58" t="str">
        <f t="shared" si="141"/>
        <v/>
      </c>
      <c r="BS450" s="58" t="str">
        <f t="shared" si="141"/>
        <v/>
      </c>
      <c r="BT450" s="58" t="str">
        <f t="shared" si="141"/>
        <v/>
      </c>
      <c r="BU450" s="58" t="str">
        <f t="shared" si="141"/>
        <v/>
      </c>
      <c r="BV450" s="59" t="str">
        <f t="shared" si="141"/>
        <v/>
      </c>
      <c r="BX450" s="7" t="str">
        <f ca="1">IFERROR(INDEX('Currency Market'!$BX$10:$BX$178, MATCH($BJ450, 'Currency Market'!$BB$10:$BB$178, 0)), "")</f>
        <v/>
      </c>
      <c r="BZ450" s="65" t="str">
        <f t="shared" si="136"/>
        <v/>
      </c>
    </row>
    <row r="451" spans="1:78" x14ac:dyDescent="0.55000000000000004">
      <c r="A451" s="11"/>
      <c r="B451" s="175" t="str">
        <f t="shared" si="125"/>
        <v/>
      </c>
      <c r="C451" s="176"/>
      <c r="D451" s="176"/>
      <c r="E451" s="176"/>
      <c r="F451" s="269"/>
      <c r="G451" s="270"/>
      <c r="H451" s="271"/>
      <c r="I451" s="271"/>
      <c r="J451" s="271"/>
      <c r="K451" s="271"/>
      <c r="L451" s="271"/>
      <c r="M451" s="271"/>
      <c r="N451" s="270"/>
      <c r="O451" s="270"/>
      <c r="P451" s="272" t="str">
        <f t="shared" si="131"/>
        <v/>
      </c>
      <c r="Q451" s="267"/>
      <c r="R451" s="267"/>
      <c r="S451" s="267"/>
      <c r="T451" s="267"/>
      <c r="U451" s="267"/>
      <c r="V451" s="267" t="str">
        <f t="shared" si="126"/>
        <v/>
      </c>
      <c r="W451" s="267"/>
      <c r="X451" s="267"/>
      <c r="Y451" s="267"/>
      <c r="Z451" s="267"/>
      <c r="AA451" s="267" t="str">
        <f t="shared" si="132"/>
        <v/>
      </c>
      <c r="AB451" s="267"/>
      <c r="AC451" s="267"/>
      <c r="AD451" s="267"/>
      <c r="AE451" s="267"/>
      <c r="AF451" s="267"/>
      <c r="AG451" s="269"/>
      <c r="AH451" s="270"/>
      <c r="AI451" s="270"/>
      <c r="AJ451" s="270"/>
      <c r="AK451" s="270"/>
      <c r="AL451" s="273"/>
      <c r="AM451" s="11"/>
      <c r="AN451" s="175" t="str">
        <f t="shared" si="133"/>
        <v/>
      </c>
      <c r="AO451" s="176"/>
      <c r="AP451" s="267" t="str">
        <f t="shared" si="127"/>
        <v/>
      </c>
      <c r="AQ451" s="267"/>
      <c r="AR451" s="267"/>
      <c r="AS451" s="267"/>
      <c r="AT451" s="267"/>
      <c r="AU451" s="267"/>
      <c r="AV451" s="265" t="str">
        <f t="shared" si="134"/>
        <v/>
      </c>
      <c r="AW451" s="266"/>
      <c r="AX451" s="267" t="str">
        <f t="shared" si="128"/>
        <v/>
      </c>
      <c r="AY451" s="267"/>
      <c r="AZ451" s="267"/>
      <c r="BA451" s="267"/>
      <c r="BB451" s="267"/>
      <c r="BC451" s="268"/>
      <c r="BD451" s="11"/>
      <c r="BF451" s="7" t="str">
        <f t="shared" si="129"/>
        <v/>
      </c>
      <c r="BJ451" s="45" t="str">
        <f t="shared" ca="1" si="130"/>
        <v>20/09/2021 08:00</v>
      </c>
      <c r="BK451" s="44" t="str">
        <f>IF($F451="", "", IFERROR(INDEX('Currency Market'!$BE$10:$BL$178, MATCH($BJ451, 'Currency Market'!$BB$10:$BB$178, 0), MATCH($F451, 'Currency Market'!$BE$9:$BL$9, 0)), ""))</f>
        <v/>
      </c>
      <c r="BL451" s="43" t="str">
        <f>IF($F451="", "", IFERROR(INDEX('Currency Market'!$BE$10:$BL$178, MATCH($BJ451, 'Currency Market'!$BB$10:$BB$178, 0), MATCH($N451, 'Currency Market'!$BE$9:$BL$9, 0)), ""))</f>
        <v/>
      </c>
      <c r="BN451" s="68" t="str">
        <f t="shared" si="135"/>
        <v/>
      </c>
      <c r="BO451" s="57" t="str">
        <f t="shared" si="141"/>
        <v/>
      </c>
      <c r="BP451" s="58" t="str">
        <f t="shared" si="141"/>
        <v/>
      </c>
      <c r="BQ451" s="58" t="str">
        <f t="shared" si="141"/>
        <v/>
      </c>
      <c r="BR451" s="58" t="str">
        <f t="shared" si="141"/>
        <v/>
      </c>
      <c r="BS451" s="58" t="str">
        <f t="shared" si="141"/>
        <v/>
      </c>
      <c r="BT451" s="58" t="str">
        <f t="shared" si="141"/>
        <v/>
      </c>
      <c r="BU451" s="58" t="str">
        <f t="shared" si="141"/>
        <v/>
      </c>
      <c r="BV451" s="59" t="str">
        <f t="shared" si="141"/>
        <v/>
      </c>
      <c r="BX451" s="7" t="str">
        <f ca="1">IFERROR(INDEX('Currency Market'!$BX$10:$BX$178, MATCH($BJ451, 'Currency Market'!$BB$10:$BB$178, 0)), "")</f>
        <v/>
      </c>
      <c r="BZ451" s="65" t="str">
        <f t="shared" si="136"/>
        <v/>
      </c>
    </row>
    <row r="452" spans="1:78" x14ac:dyDescent="0.55000000000000004">
      <c r="A452" s="11"/>
      <c r="B452" s="175" t="str">
        <f t="shared" si="125"/>
        <v/>
      </c>
      <c r="C452" s="176"/>
      <c r="D452" s="176"/>
      <c r="E452" s="176"/>
      <c r="F452" s="269"/>
      <c r="G452" s="270"/>
      <c r="H452" s="271"/>
      <c r="I452" s="271"/>
      <c r="J452" s="271"/>
      <c r="K452" s="271"/>
      <c r="L452" s="271"/>
      <c r="M452" s="271"/>
      <c r="N452" s="270"/>
      <c r="O452" s="270"/>
      <c r="P452" s="272" t="str">
        <f t="shared" si="131"/>
        <v/>
      </c>
      <c r="Q452" s="267"/>
      <c r="R452" s="267"/>
      <c r="S452" s="267"/>
      <c r="T452" s="267"/>
      <c r="U452" s="267"/>
      <c r="V452" s="267" t="str">
        <f t="shared" si="126"/>
        <v/>
      </c>
      <c r="W452" s="267"/>
      <c r="X452" s="267"/>
      <c r="Y452" s="267"/>
      <c r="Z452" s="267"/>
      <c r="AA452" s="267" t="str">
        <f t="shared" si="132"/>
        <v/>
      </c>
      <c r="AB452" s="267"/>
      <c r="AC452" s="267"/>
      <c r="AD452" s="267"/>
      <c r="AE452" s="267"/>
      <c r="AF452" s="267"/>
      <c r="AG452" s="269"/>
      <c r="AH452" s="270"/>
      <c r="AI452" s="270"/>
      <c r="AJ452" s="270"/>
      <c r="AK452" s="270"/>
      <c r="AL452" s="273"/>
      <c r="AM452" s="11"/>
      <c r="AN452" s="175" t="str">
        <f t="shared" si="133"/>
        <v/>
      </c>
      <c r="AO452" s="176"/>
      <c r="AP452" s="267" t="str">
        <f t="shared" si="127"/>
        <v/>
      </c>
      <c r="AQ452" s="267"/>
      <c r="AR452" s="267"/>
      <c r="AS452" s="267"/>
      <c r="AT452" s="267"/>
      <c r="AU452" s="267"/>
      <c r="AV452" s="265" t="str">
        <f t="shared" si="134"/>
        <v/>
      </c>
      <c r="AW452" s="266"/>
      <c r="AX452" s="267" t="str">
        <f t="shared" si="128"/>
        <v/>
      </c>
      <c r="AY452" s="267"/>
      <c r="AZ452" s="267"/>
      <c r="BA452" s="267"/>
      <c r="BB452" s="267"/>
      <c r="BC452" s="268"/>
      <c r="BD452" s="11"/>
      <c r="BF452" s="7" t="str">
        <f t="shared" si="129"/>
        <v/>
      </c>
      <c r="BJ452" s="45" t="str">
        <f t="shared" ca="1" si="130"/>
        <v>20/09/2021 08:00</v>
      </c>
      <c r="BK452" s="44" t="str">
        <f>IF($F452="", "", IFERROR(INDEX('Currency Market'!$BE$10:$BL$178, MATCH($BJ452, 'Currency Market'!$BB$10:$BB$178, 0), MATCH($F452, 'Currency Market'!$BE$9:$BL$9, 0)), ""))</f>
        <v/>
      </c>
      <c r="BL452" s="43" t="str">
        <f>IF($F452="", "", IFERROR(INDEX('Currency Market'!$BE$10:$BL$178, MATCH($BJ452, 'Currency Market'!$BB$10:$BB$178, 0), MATCH($N452, 'Currency Market'!$BE$9:$BL$9, 0)), ""))</f>
        <v/>
      </c>
      <c r="BN452" s="68" t="str">
        <f t="shared" si="135"/>
        <v/>
      </c>
      <c r="BO452" s="57" t="str">
        <f t="shared" si="141"/>
        <v/>
      </c>
      <c r="BP452" s="58" t="str">
        <f t="shared" si="141"/>
        <v/>
      </c>
      <c r="BQ452" s="58" t="str">
        <f t="shared" si="141"/>
        <v/>
      </c>
      <c r="BR452" s="58" t="str">
        <f t="shared" si="141"/>
        <v/>
      </c>
      <c r="BS452" s="58" t="str">
        <f t="shared" si="141"/>
        <v/>
      </c>
      <c r="BT452" s="58" t="str">
        <f t="shared" si="141"/>
        <v/>
      </c>
      <c r="BU452" s="58" t="str">
        <f t="shared" si="141"/>
        <v/>
      </c>
      <c r="BV452" s="59" t="str">
        <f t="shared" si="141"/>
        <v/>
      </c>
      <c r="BX452" s="7" t="str">
        <f ca="1">IFERROR(INDEX('Currency Market'!$BX$10:$BX$178, MATCH($BJ452, 'Currency Market'!$BB$10:$BB$178, 0)), "")</f>
        <v/>
      </c>
      <c r="BZ452" s="65" t="str">
        <f t="shared" si="136"/>
        <v/>
      </c>
    </row>
    <row r="453" spans="1:78" x14ac:dyDescent="0.55000000000000004">
      <c r="A453" s="11"/>
      <c r="B453" s="175" t="str">
        <f t="shared" si="125"/>
        <v/>
      </c>
      <c r="C453" s="176"/>
      <c r="D453" s="176"/>
      <c r="E453" s="176"/>
      <c r="F453" s="269"/>
      <c r="G453" s="270"/>
      <c r="H453" s="271"/>
      <c r="I453" s="271"/>
      <c r="J453" s="271"/>
      <c r="K453" s="271"/>
      <c r="L453" s="271"/>
      <c r="M453" s="271"/>
      <c r="N453" s="270"/>
      <c r="O453" s="270"/>
      <c r="P453" s="272" t="str">
        <f t="shared" si="131"/>
        <v/>
      </c>
      <c r="Q453" s="267"/>
      <c r="R453" s="267"/>
      <c r="S453" s="267"/>
      <c r="T453" s="267"/>
      <c r="U453" s="267"/>
      <c r="V453" s="267" t="str">
        <f t="shared" si="126"/>
        <v/>
      </c>
      <c r="W453" s="267"/>
      <c r="X453" s="267"/>
      <c r="Y453" s="267"/>
      <c r="Z453" s="267"/>
      <c r="AA453" s="267" t="str">
        <f t="shared" si="132"/>
        <v/>
      </c>
      <c r="AB453" s="267"/>
      <c r="AC453" s="267"/>
      <c r="AD453" s="267"/>
      <c r="AE453" s="267"/>
      <c r="AF453" s="267"/>
      <c r="AG453" s="269"/>
      <c r="AH453" s="270"/>
      <c r="AI453" s="270"/>
      <c r="AJ453" s="270"/>
      <c r="AK453" s="270"/>
      <c r="AL453" s="273"/>
      <c r="AM453" s="11"/>
      <c r="AN453" s="175" t="str">
        <f t="shared" si="133"/>
        <v/>
      </c>
      <c r="AO453" s="176"/>
      <c r="AP453" s="267" t="str">
        <f t="shared" si="127"/>
        <v/>
      </c>
      <c r="AQ453" s="267"/>
      <c r="AR453" s="267"/>
      <c r="AS453" s="267"/>
      <c r="AT453" s="267"/>
      <c r="AU453" s="267"/>
      <c r="AV453" s="265" t="str">
        <f t="shared" si="134"/>
        <v/>
      </c>
      <c r="AW453" s="266"/>
      <c r="AX453" s="267" t="str">
        <f t="shared" si="128"/>
        <v/>
      </c>
      <c r="AY453" s="267"/>
      <c r="AZ453" s="267"/>
      <c r="BA453" s="267"/>
      <c r="BB453" s="267"/>
      <c r="BC453" s="268"/>
      <c r="BD453" s="11"/>
      <c r="BF453" s="7" t="str">
        <f t="shared" si="129"/>
        <v/>
      </c>
      <c r="BJ453" s="45" t="str">
        <f t="shared" ca="1" si="130"/>
        <v>20/09/2021 08:00</v>
      </c>
      <c r="BK453" s="44" t="str">
        <f>IF($F453="", "", IFERROR(INDEX('Currency Market'!$BE$10:$BL$178, MATCH($BJ453, 'Currency Market'!$BB$10:$BB$178, 0), MATCH($F453, 'Currency Market'!$BE$9:$BL$9, 0)), ""))</f>
        <v/>
      </c>
      <c r="BL453" s="43" t="str">
        <f>IF($F453="", "", IFERROR(INDEX('Currency Market'!$BE$10:$BL$178, MATCH($BJ453, 'Currency Market'!$BB$10:$BB$178, 0), MATCH($N453, 'Currency Market'!$BE$9:$BL$9, 0)), ""))</f>
        <v/>
      </c>
      <c r="BN453" s="68" t="str">
        <f t="shared" si="135"/>
        <v/>
      </c>
      <c r="BO453" s="57" t="str">
        <f t="shared" ref="BO453:BV462" si="142">IF($B453=$BF$4, IF($F453=BO$2, $H453*-1, IF($N453=BO$2, $AA453, "")), "")</f>
        <v/>
      </c>
      <c r="BP453" s="58" t="str">
        <f t="shared" si="142"/>
        <v/>
      </c>
      <c r="BQ453" s="58" t="str">
        <f t="shared" si="142"/>
        <v/>
      </c>
      <c r="BR453" s="58" t="str">
        <f t="shared" si="142"/>
        <v/>
      </c>
      <c r="BS453" s="58" t="str">
        <f t="shared" si="142"/>
        <v/>
      </c>
      <c r="BT453" s="58" t="str">
        <f t="shared" si="142"/>
        <v/>
      </c>
      <c r="BU453" s="58" t="str">
        <f t="shared" si="142"/>
        <v/>
      </c>
      <c r="BV453" s="59" t="str">
        <f t="shared" si="142"/>
        <v/>
      </c>
      <c r="BX453" s="7" t="str">
        <f ca="1">IFERROR(INDEX('Currency Market'!$BX$10:$BX$178, MATCH($BJ453, 'Currency Market'!$BB$10:$BB$178, 0)), "")</f>
        <v/>
      </c>
      <c r="BZ453" s="65" t="str">
        <f t="shared" si="136"/>
        <v/>
      </c>
    </row>
    <row r="454" spans="1:78" x14ac:dyDescent="0.55000000000000004">
      <c r="A454" s="11"/>
      <c r="B454" s="175" t="str">
        <f t="shared" si="125"/>
        <v/>
      </c>
      <c r="C454" s="176"/>
      <c r="D454" s="176"/>
      <c r="E454" s="176"/>
      <c r="F454" s="269"/>
      <c r="G454" s="270"/>
      <c r="H454" s="271"/>
      <c r="I454" s="271"/>
      <c r="J454" s="271"/>
      <c r="K454" s="271"/>
      <c r="L454" s="271"/>
      <c r="M454" s="271"/>
      <c r="N454" s="270"/>
      <c r="O454" s="270"/>
      <c r="P454" s="272" t="str">
        <f t="shared" si="131"/>
        <v/>
      </c>
      <c r="Q454" s="267"/>
      <c r="R454" s="267"/>
      <c r="S454" s="267"/>
      <c r="T454" s="267"/>
      <c r="U454" s="267"/>
      <c r="V454" s="267" t="str">
        <f t="shared" si="126"/>
        <v/>
      </c>
      <c r="W454" s="267"/>
      <c r="X454" s="267"/>
      <c r="Y454" s="267"/>
      <c r="Z454" s="267"/>
      <c r="AA454" s="267" t="str">
        <f t="shared" si="132"/>
        <v/>
      </c>
      <c r="AB454" s="267"/>
      <c r="AC454" s="267"/>
      <c r="AD454" s="267"/>
      <c r="AE454" s="267"/>
      <c r="AF454" s="267"/>
      <c r="AG454" s="269"/>
      <c r="AH454" s="270"/>
      <c r="AI454" s="270"/>
      <c r="AJ454" s="270"/>
      <c r="AK454" s="270"/>
      <c r="AL454" s="273"/>
      <c r="AM454" s="11"/>
      <c r="AN454" s="175" t="str">
        <f t="shared" si="133"/>
        <v/>
      </c>
      <c r="AO454" s="176"/>
      <c r="AP454" s="267" t="str">
        <f t="shared" si="127"/>
        <v/>
      </c>
      <c r="AQ454" s="267"/>
      <c r="AR454" s="267"/>
      <c r="AS454" s="267"/>
      <c r="AT454" s="267"/>
      <c r="AU454" s="267"/>
      <c r="AV454" s="265" t="str">
        <f t="shared" si="134"/>
        <v/>
      </c>
      <c r="AW454" s="266"/>
      <c r="AX454" s="267" t="str">
        <f t="shared" si="128"/>
        <v/>
      </c>
      <c r="AY454" s="267"/>
      <c r="AZ454" s="267"/>
      <c r="BA454" s="267"/>
      <c r="BB454" s="267"/>
      <c r="BC454" s="268"/>
      <c r="BD454" s="11"/>
      <c r="BF454" s="7" t="str">
        <f t="shared" si="129"/>
        <v/>
      </c>
      <c r="BJ454" s="45" t="str">
        <f t="shared" ca="1" si="130"/>
        <v>20/09/2021 08:00</v>
      </c>
      <c r="BK454" s="44" t="str">
        <f>IF($F454="", "", IFERROR(INDEX('Currency Market'!$BE$10:$BL$178, MATCH($BJ454, 'Currency Market'!$BB$10:$BB$178, 0), MATCH($F454, 'Currency Market'!$BE$9:$BL$9, 0)), ""))</f>
        <v/>
      </c>
      <c r="BL454" s="43" t="str">
        <f>IF($F454="", "", IFERROR(INDEX('Currency Market'!$BE$10:$BL$178, MATCH($BJ454, 'Currency Market'!$BB$10:$BB$178, 0), MATCH($N454, 'Currency Market'!$BE$9:$BL$9, 0)), ""))</f>
        <v/>
      </c>
      <c r="BN454" s="68" t="str">
        <f t="shared" si="135"/>
        <v/>
      </c>
      <c r="BO454" s="57" t="str">
        <f t="shared" si="142"/>
        <v/>
      </c>
      <c r="BP454" s="58" t="str">
        <f t="shared" si="142"/>
        <v/>
      </c>
      <c r="BQ454" s="58" t="str">
        <f t="shared" si="142"/>
        <v/>
      </c>
      <c r="BR454" s="58" t="str">
        <f t="shared" si="142"/>
        <v/>
      </c>
      <c r="BS454" s="58" t="str">
        <f t="shared" si="142"/>
        <v/>
      </c>
      <c r="BT454" s="58" t="str">
        <f t="shared" si="142"/>
        <v/>
      </c>
      <c r="BU454" s="58" t="str">
        <f t="shared" si="142"/>
        <v/>
      </c>
      <c r="BV454" s="59" t="str">
        <f t="shared" si="142"/>
        <v/>
      </c>
      <c r="BX454" s="7" t="str">
        <f ca="1">IFERROR(INDEX('Currency Market'!$BX$10:$BX$178, MATCH($BJ454, 'Currency Market'!$BB$10:$BB$178, 0)), "")</f>
        <v/>
      </c>
      <c r="BZ454" s="65" t="str">
        <f t="shared" si="136"/>
        <v/>
      </c>
    </row>
    <row r="455" spans="1:78" x14ac:dyDescent="0.55000000000000004">
      <c r="A455" s="11"/>
      <c r="B455" s="175" t="str">
        <f t="shared" si="125"/>
        <v/>
      </c>
      <c r="C455" s="176"/>
      <c r="D455" s="176"/>
      <c r="E455" s="176"/>
      <c r="F455" s="269"/>
      <c r="G455" s="270"/>
      <c r="H455" s="271"/>
      <c r="I455" s="271"/>
      <c r="J455" s="271"/>
      <c r="K455" s="271"/>
      <c r="L455" s="271"/>
      <c r="M455" s="271"/>
      <c r="N455" s="270"/>
      <c r="O455" s="270"/>
      <c r="P455" s="272" t="str">
        <f t="shared" si="131"/>
        <v/>
      </c>
      <c r="Q455" s="267"/>
      <c r="R455" s="267"/>
      <c r="S455" s="267"/>
      <c r="T455" s="267"/>
      <c r="U455" s="267"/>
      <c r="V455" s="267" t="str">
        <f t="shared" si="126"/>
        <v/>
      </c>
      <c r="W455" s="267"/>
      <c r="X455" s="267"/>
      <c r="Y455" s="267"/>
      <c r="Z455" s="267"/>
      <c r="AA455" s="267" t="str">
        <f t="shared" si="132"/>
        <v/>
      </c>
      <c r="AB455" s="267"/>
      <c r="AC455" s="267"/>
      <c r="AD455" s="267"/>
      <c r="AE455" s="267"/>
      <c r="AF455" s="267"/>
      <c r="AG455" s="269"/>
      <c r="AH455" s="270"/>
      <c r="AI455" s="270"/>
      <c r="AJ455" s="270"/>
      <c r="AK455" s="270"/>
      <c r="AL455" s="273"/>
      <c r="AM455" s="11"/>
      <c r="AN455" s="175" t="str">
        <f t="shared" si="133"/>
        <v/>
      </c>
      <c r="AO455" s="176"/>
      <c r="AP455" s="267" t="str">
        <f t="shared" si="127"/>
        <v/>
      </c>
      <c r="AQ455" s="267"/>
      <c r="AR455" s="267"/>
      <c r="AS455" s="267"/>
      <c r="AT455" s="267"/>
      <c r="AU455" s="267"/>
      <c r="AV455" s="265" t="str">
        <f t="shared" si="134"/>
        <v/>
      </c>
      <c r="AW455" s="266"/>
      <c r="AX455" s="267" t="str">
        <f t="shared" si="128"/>
        <v/>
      </c>
      <c r="AY455" s="267"/>
      <c r="AZ455" s="267"/>
      <c r="BA455" s="267"/>
      <c r="BB455" s="267"/>
      <c r="BC455" s="268"/>
      <c r="BD455" s="11"/>
      <c r="BF455" s="7" t="str">
        <f t="shared" si="129"/>
        <v/>
      </c>
      <c r="BJ455" s="45" t="str">
        <f t="shared" ca="1" si="130"/>
        <v>20/09/2021 08:00</v>
      </c>
      <c r="BK455" s="44" t="str">
        <f>IF($F455="", "", IFERROR(INDEX('Currency Market'!$BE$10:$BL$178, MATCH($BJ455, 'Currency Market'!$BB$10:$BB$178, 0), MATCH($F455, 'Currency Market'!$BE$9:$BL$9, 0)), ""))</f>
        <v/>
      </c>
      <c r="BL455" s="43" t="str">
        <f>IF($F455="", "", IFERROR(INDEX('Currency Market'!$BE$10:$BL$178, MATCH($BJ455, 'Currency Market'!$BB$10:$BB$178, 0), MATCH($N455, 'Currency Market'!$BE$9:$BL$9, 0)), ""))</f>
        <v/>
      </c>
      <c r="BN455" s="68" t="str">
        <f t="shared" si="135"/>
        <v/>
      </c>
      <c r="BO455" s="57" t="str">
        <f t="shared" si="142"/>
        <v/>
      </c>
      <c r="BP455" s="58" t="str">
        <f t="shared" si="142"/>
        <v/>
      </c>
      <c r="BQ455" s="58" t="str">
        <f t="shared" si="142"/>
        <v/>
      </c>
      <c r="BR455" s="58" t="str">
        <f t="shared" si="142"/>
        <v/>
      </c>
      <c r="BS455" s="58" t="str">
        <f t="shared" si="142"/>
        <v/>
      </c>
      <c r="BT455" s="58" t="str">
        <f t="shared" si="142"/>
        <v/>
      </c>
      <c r="BU455" s="58" t="str">
        <f t="shared" si="142"/>
        <v/>
      </c>
      <c r="BV455" s="59" t="str">
        <f t="shared" si="142"/>
        <v/>
      </c>
      <c r="BX455" s="7" t="str">
        <f ca="1">IFERROR(INDEX('Currency Market'!$BX$10:$BX$178, MATCH($BJ455, 'Currency Market'!$BB$10:$BB$178, 0)), "")</f>
        <v/>
      </c>
      <c r="BZ455" s="65" t="str">
        <f t="shared" si="136"/>
        <v/>
      </c>
    </row>
    <row r="456" spans="1:78" x14ac:dyDescent="0.55000000000000004">
      <c r="A456" s="11"/>
      <c r="B456" s="175" t="str">
        <f t="shared" si="125"/>
        <v/>
      </c>
      <c r="C456" s="176"/>
      <c r="D456" s="176"/>
      <c r="E456" s="176"/>
      <c r="F456" s="269"/>
      <c r="G456" s="270"/>
      <c r="H456" s="271"/>
      <c r="I456" s="271"/>
      <c r="J456" s="271"/>
      <c r="K456" s="271"/>
      <c r="L456" s="271"/>
      <c r="M456" s="271"/>
      <c r="N456" s="270"/>
      <c r="O456" s="270"/>
      <c r="P456" s="272" t="str">
        <f t="shared" si="131"/>
        <v/>
      </c>
      <c r="Q456" s="267"/>
      <c r="R456" s="267"/>
      <c r="S456" s="267"/>
      <c r="T456" s="267"/>
      <c r="U456" s="267"/>
      <c r="V456" s="267" t="str">
        <f t="shared" si="126"/>
        <v/>
      </c>
      <c r="W456" s="267"/>
      <c r="X456" s="267"/>
      <c r="Y456" s="267"/>
      <c r="Z456" s="267"/>
      <c r="AA456" s="267" t="str">
        <f t="shared" si="132"/>
        <v/>
      </c>
      <c r="AB456" s="267"/>
      <c r="AC456" s="267"/>
      <c r="AD456" s="267"/>
      <c r="AE456" s="267"/>
      <c r="AF456" s="267"/>
      <c r="AG456" s="269"/>
      <c r="AH456" s="270"/>
      <c r="AI456" s="270"/>
      <c r="AJ456" s="270"/>
      <c r="AK456" s="270"/>
      <c r="AL456" s="273"/>
      <c r="AM456" s="11"/>
      <c r="AN456" s="175" t="str">
        <f t="shared" si="133"/>
        <v/>
      </c>
      <c r="AO456" s="176"/>
      <c r="AP456" s="267" t="str">
        <f t="shared" si="127"/>
        <v/>
      </c>
      <c r="AQ456" s="267"/>
      <c r="AR456" s="267"/>
      <c r="AS456" s="267"/>
      <c r="AT456" s="267"/>
      <c r="AU456" s="267"/>
      <c r="AV456" s="265" t="str">
        <f t="shared" si="134"/>
        <v/>
      </c>
      <c r="AW456" s="266"/>
      <c r="AX456" s="267" t="str">
        <f t="shared" si="128"/>
        <v/>
      </c>
      <c r="AY456" s="267"/>
      <c r="AZ456" s="267"/>
      <c r="BA456" s="267"/>
      <c r="BB456" s="267"/>
      <c r="BC456" s="268"/>
      <c r="BD456" s="11"/>
      <c r="BF456" s="7" t="str">
        <f t="shared" si="129"/>
        <v/>
      </c>
      <c r="BJ456" s="45" t="str">
        <f t="shared" ca="1" si="130"/>
        <v>20/09/2021 08:00</v>
      </c>
      <c r="BK456" s="44" t="str">
        <f>IF($F456="", "", IFERROR(INDEX('Currency Market'!$BE$10:$BL$178, MATCH($BJ456, 'Currency Market'!$BB$10:$BB$178, 0), MATCH($F456, 'Currency Market'!$BE$9:$BL$9, 0)), ""))</f>
        <v/>
      </c>
      <c r="BL456" s="43" t="str">
        <f>IF($F456="", "", IFERROR(INDEX('Currency Market'!$BE$10:$BL$178, MATCH($BJ456, 'Currency Market'!$BB$10:$BB$178, 0), MATCH($N456, 'Currency Market'!$BE$9:$BL$9, 0)), ""))</f>
        <v/>
      </c>
      <c r="BN456" s="68" t="str">
        <f t="shared" si="135"/>
        <v/>
      </c>
      <c r="BO456" s="57" t="str">
        <f t="shared" si="142"/>
        <v/>
      </c>
      <c r="BP456" s="58" t="str">
        <f t="shared" si="142"/>
        <v/>
      </c>
      <c r="BQ456" s="58" t="str">
        <f t="shared" si="142"/>
        <v/>
      </c>
      <c r="BR456" s="58" t="str">
        <f t="shared" si="142"/>
        <v/>
      </c>
      <c r="BS456" s="58" t="str">
        <f t="shared" si="142"/>
        <v/>
      </c>
      <c r="BT456" s="58" t="str">
        <f t="shared" si="142"/>
        <v/>
      </c>
      <c r="BU456" s="58" t="str">
        <f t="shared" si="142"/>
        <v/>
      </c>
      <c r="BV456" s="59" t="str">
        <f t="shared" si="142"/>
        <v/>
      </c>
      <c r="BX456" s="7" t="str">
        <f ca="1">IFERROR(INDEX('Currency Market'!$BX$10:$BX$178, MATCH($BJ456, 'Currency Market'!$BB$10:$BB$178, 0)), "")</f>
        <v/>
      </c>
      <c r="BZ456" s="65" t="str">
        <f t="shared" si="136"/>
        <v/>
      </c>
    </row>
    <row r="457" spans="1:78" x14ac:dyDescent="0.55000000000000004">
      <c r="A457" s="11"/>
      <c r="B457" s="175" t="str">
        <f t="shared" si="125"/>
        <v/>
      </c>
      <c r="C457" s="176"/>
      <c r="D457" s="176"/>
      <c r="E457" s="176"/>
      <c r="F457" s="269"/>
      <c r="G457" s="270"/>
      <c r="H457" s="271"/>
      <c r="I457" s="271"/>
      <c r="J457" s="271"/>
      <c r="K457" s="271"/>
      <c r="L457" s="271"/>
      <c r="M457" s="271"/>
      <c r="N457" s="270"/>
      <c r="O457" s="270"/>
      <c r="P457" s="272" t="str">
        <f t="shared" si="131"/>
        <v/>
      </c>
      <c r="Q457" s="267"/>
      <c r="R457" s="267"/>
      <c r="S457" s="267"/>
      <c r="T457" s="267"/>
      <c r="U457" s="267"/>
      <c r="V457" s="267" t="str">
        <f t="shared" si="126"/>
        <v/>
      </c>
      <c r="W457" s="267"/>
      <c r="X457" s="267"/>
      <c r="Y457" s="267"/>
      <c r="Z457" s="267"/>
      <c r="AA457" s="267" t="str">
        <f t="shared" si="132"/>
        <v/>
      </c>
      <c r="AB457" s="267"/>
      <c r="AC457" s="267"/>
      <c r="AD457" s="267"/>
      <c r="AE457" s="267"/>
      <c r="AF457" s="267"/>
      <c r="AG457" s="269"/>
      <c r="AH457" s="270"/>
      <c r="AI457" s="270"/>
      <c r="AJ457" s="270"/>
      <c r="AK457" s="270"/>
      <c r="AL457" s="273"/>
      <c r="AM457" s="11"/>
      <c r="AN457" s="175" t="str">
        <f t="shared" si="133"/>
        <v/>
      </c>
      <c r="AO457" s="176"/>
      <c r="AP457" s="267" t="str">
        <f t="shared" si="127"/>
        <v/>
      </c>
      <c r="AQ457" s="267"/>
      <c r="AR457" s="267"/>
      <c r="AS457" s="267"/>
      <c r="AT457" s="267"/>
      <c r="AU457" s="267"/>
      <c r="AV457" s="265" t="str">
        <f t="shared" si="134"/>
        <v/>
      </c>
      <c r="AW457" s="266"/>
      <c r="AX457" s="267" t="str">
        <f t="shared" si="128"/>
        <v/>
      </c>
      <c r="AY457" s="267"/>
      <c r="AZ457" s="267"/>
      <c r="BA457" s="267"/>
      <c r="BB457" s="267"/>
      <c r="BC457" s="268"/>
      <c r="BD457" s="11"/>
      <c r="BF457" s="7" t="str">
        <f t="shared" si="129"/>
        <v/>
      </c>
      <c r="BJ457" s="45" t="str">
        <f t="shared" ca="1" si="130"/>
        <v>20/09/2021 08:00</v>
      </c>
      <c r="BK457" s="44" t="str">
        <f>IF($F457="", "", IFERROR(INDEX('Currency Market'!$BE$10:$BL$178, MATCH($BJ457, 'Currency Market'!$BB$10:$BB$178, 0), MATCH($F457, 'Currency Market'!$BE$9:$BL$9, 0)), ""))</f>
        <v/>
      </c>
      <c r="BL457" s="43" t="str">
        <f>IF($F457="", "", IFERROR(INDEX('Currency Market'!$BE$10:$BL$178, MATCH($BJ457, 'Currency Market'!$BB$10:$BB$178, 0), MATCH($N457, 'Currency Market'!$BE$9:$BL$9, 0)), ""))</f>
        <v/>
      </c>
      <c r="BN457" s="68" t="str">
        <f t="shared" si="135"/>
        <v/>
      </c>
      <c r="BO457" s="57" t="str">
        <f t="shared" si="142"/>
        <v/>
      </c>
      <c r="BP457" s="58" t="str">
        <f t="shared" si="142"/>
        <v/>
      </c>
      <c r="BQ457" s="58" t="str">
        <f t="shared" si="142"/>
        <v/>
      </c>
      <c r="BR457" s="58" t="str">
        <f t="shared" si="142"/>
        <v/>
      </c>
      <c r="BS457" s="58" t="str">
        <f t="shared" si="142"/>
        <v/>
      </c>
      <c r="BT457" s="58" t="str">
        <f t="shared" si="142"/>
        <v/>
      </c>
      <c r="BU457" s="58" t="str">
        <f t="shared" si="142"/>
        <v/>
      </c>
      <c r="BV457" s="59" t="str">
        <f t="shared" si="142"/>
        <v/>
      </c>
      <c r="BX457" s="7" t="str">
        <f ca="1">IFERROR(INDEX('Currency Market'!$BX$10:$BX$178, MATCH($BJ457, 'Currency Market'!$BB$10:$BB$178, 0)), "")</f>
        <v/>
      </c>
      <c r="BZ457" s="65" t="str">
        <f t="shared" si="136"/>
        <v/>
      </c>
    </row>
    <row r="458" spans="1:78" x14ac:dyDescent="0.55000000000000004">
      <c r="A458" s="11"/>
      <c r="B458" s="175" t="str">
        <f t="shared" si="125"/>
        <v/>
      </c>
      <c r="C458" s="176"/>
      <c r="D458" s="176"/>
      <c r="E458" s="176"/>
      <c r="F458" s="269"/>
      <c r="G458" s="270"/>
      <c r="H458" s="271"/>
      <c r="I458" s="271"/>
      <c r="J458" s="271"/>
      <c r="K458" s="271"/>
      <c r="L458" s="271"/>
      <c r="M458" s="271"/>
      <c r="N458" s="270"/>
      <c r="O458" s="270"/>
      <c r="P458" s="272" t="str">
        <f t="shared" si="131"/>
        <v/>
      </c>
      <c r="Q458" s="267"/>
      <c r="R458" s="267"/>
      <c r="S458" s="267"/>
      <c r="T458" s="267"/>
      <c r="U458" s="267"/>
      <c r="V458" s="267" t="str">
        <f t="shared" si="126"/>
        <v/>
      </c>
      <c r="W458" s="267"/>
      <c r="X458" s="267"/>
      <c r="Y458" s="267"/>
      <c r="Z458" s="267"/>
      <c r="AA458" s="267" t="str">
        <f t="shared" si="132"/>
        <v/>
      </c>
      <c r="AB458" s="267"/>
      <c r="AC458" s="267"/>
      <c r="AD458" s="267"/>
      <c r="AE458" s="267"/>
      <c r="AF458" s="267"/>
      <c r="AG458" s="269"/>
      <c r="AH458" s="270"/>
      <c r="AI458" s="270"/>
      <c r="AJ458" s="270"/>
      <c r="AK458" s="270"/>
      <c r="AL458" s="273"/>
      <c r="AM458" s="11"/>
      <c r="AN458" s="175" t="str">
        <f t="shared" si="133"/>
        <v/>
      </c>
      <c r="AO458" s="176"/>
      <c r="AP458" s="267" t="str">
        <f t="shared" si="127"/>
        <v/>
      </c>
      <c r="AQ458" s="267"/>
      <c r="AR458" s="267"/>
      <c r="AS458" s="267"/>
      <c r="AT458" s="267"/>
      <c r="AU458" s="267"/>
      <c r="AV458" s="265" t="str">
        <f t="shared" si="134"/>
        <v/>
      </c>
      <c r="AW458" s="266"/>
      <c r="AX458" s="267" t="str">
        <f t="shared" si="128"/>
        <v/>
      </c>
      <c r="AY458" s="267"/>
      <c r="AZ458" s="267"/>
      <c r="BA458" s="267"/>
      <c r="BB458" s="267"/>
      <c r="BC458" s="268"/>
      <c r="BD458" s="11"/>
      <c r="BF458" s="7" t="str">
        <f t="shared" si="129"/>
        <v/>
      </c>
      <c r="BJ458" s="45" t="str">
        <f t="shared" ca="1" si="130"/>
        <v>20/09/2021 08:00</v>
      </c>
      <c r="BK458" s="44" t="str">
        <f>IF($F458="", "", IFERROR(INDEX('Currency Market'!$BE$10:$BL$178, MATCH($BJ458, 'Currency Market'!$BB$10:$BB$178, 0), MATCH($F458, 'Currency Market'!$BE$9:$BL$9, 0)), ""))</f>
        <v/>
      </c>
      <c r="BL458" s="43" t="str">
        <f>IF($F458="", "", IFERROR(INDEX('Currency Market'!$BE$10:$BL$178, MATCH($BJ458, 'Currency Market'!$BB$10:$BB$178, 0), MATCH($N458, 'Currency Market'!$BE$9:$BL$9, 0)), ""))</f>
        <v/>
      </c>
      <c r="BN458" s="68" t="str">
        <f t="shared" si="135"/>
        <v/>
      </c>
      <c r="BO458" s="57" t="str">
        <f t="shared" si="142"/>
        <v/>
      </c>
      <c r="BP458" s="58" t="str">
        <f t="shared" si="142"/>
        <v/>
      </c>
      <c r="BQ458" s="58" t="str">
        <f t="shared" si="142"/>
        <v/>
      </c>
      <c r="BR458" s="58" t="str">
        <f t="shared" si="142"/>
        <v/>
      </c>
      <c r="BS458" s="58" t="str">
        <f t="shared" si="142"/>
        <v/>
      </c>
      <c r="BT458" s="58" t="str">
        <f t="shared" si="142"/>
        <v/>
      </c>
      <c r="BU458" s="58" t="str">
        <f t="shared" si="142"/>
        <v/>
      </c>
      <c r="BV458" s="59" t="str">
        <f t="shared" si="142"/>
        <v/>
      </c>
      <c r="BX458" s="7" t="str">
        <f ca="1">IFERROR(INDEX('Currency Market'!$BX$10:$BX$178, MATCH($BJ458, 'Currency Market'!$BB$10:$BB$178, 0)), "")</f>
        <v/>
      </c>
      <c r="BZ458" s="65" t="str">
        <f t="shared" si="136"/>
        <v/>
      </c>
    </row>
    <row r="459" spans="1:78" x14ac:dyDescent="0.55000000000000004">
      <c r="A459" s="11"/>
      <c r="B459" s="175" t="str">
        <f t="shared" si="125"/>
        <v/>
      </c>
      <c r="C459" s="176"/>
      <c r="D459" s="176"/>
      <c r="E459" s="176"/>
      <c r="F459" s="269"/>
      <c r="G459" s="270"/>
      <c r="H459" s="271"/>
      <c r="I459" s="271"/>
      <c r="J459" s="271"/>
      <c r="K459" s="271"/>
      <c r="L459" s="271"/>
      <c r="M459" s="271"/>
      <c r="N459" s="270"/>
      <c r="O459" s="270"/>
      <c r="P459" s="272" t="str">
        <f t="shared" si="131"/>
        <v/>
      </c>
      <c r="Q459" s="267"/>
      <c r="R459" s="267"/>
      <c r="S459" s="267"/>
      <c r="T459" s="267"/>
      <c r="U459" s="267"/>
      <c r="V459" s="267" t="str">
        <f t="shared" si="126"/>
        <v/>
      </c>
      <c r="W459" s="267"/>
      <c r="X459" s="267"/>
      <c r="Y459" s="267"/>
      <c r="Z459" s="267"/>
      <c r="AA459" s="267" t="str">
        <f t="shared" si="132"/>
        <v/>
      </c>
      <c r="AB459" s="267"/>
      <c r="AC459" s="267"/>
      <c r="AD459" s="267"/>
      <c r="AE459" s="267"/>
      <c r="AF459" s="267"/>
      <c r="AG459" s="269"/>
      <c r="AH459" s="270"/>
      <c r="AI459" s="270"/>
      <c r="AJ459" s="270"/>
      <c r="AK459" s="270"/>
      <c r="AL459" s="273"/>
      <c r="AM459" s="11"/>
      <c r="AN459" s="175" t="str">
        <f t="shared" si="133"/>
        <v/>
      </c>
      <c r="AO459" s="176"/>
      <c r="AP459" s="267" t="str">
        <f t="shared" si="127"/>
        <v/>
      </c>
      <c r="AQ459" s="267"/>
      <c r="AR459" s="267"/>
      <c r="AS459" s="267"/>
      <c r="AT459" s="267"/>
      <c r="AU459" s="267"/>
      <c r="AV459" s="265" t="str">
        <f t="shared" si="134"/>
        <v/>
      </c>
      <c r="AW459" s="266"/>
      <c r="AX459" s="267" t="str">
        <f t="shared" si="128"/>
        <v/>
      </c>
      <c r="AY459" s="267"/>
      <c r="AZ459" s="267"/>
      <c r="BA459" s="267"/>
      <c r="BB459" s="267"/>
      <c r="BC459" s="268"/>
      <c r="BD459" s="11"/>
      <c r="BF459" s="7" t="str">
        <f t="shared" si="129"/>
        <v/>
      </c>
      <c r="BJ459" s="45" t="str">
        <f t="shared" ca="1" si="130"/>
        <v>20/09/2021 08:00</v>
      </c>
      <c r="BK459" s="44" t="str">
        <f>IF($F459="", "", IFERROR(INDEX('Currency Market'!$BE$10:$BL$178, MATCH($BJ459, 'Currency Market'!$BB$10:$BB$178, 0), MATCH($F459, 'Currency Market'!$BE$9:$BL$9, 0)), ""))</f>
        <v/>
      </c>
      <c r="BL459" s="43" t="str">
        <f>IF($F459="", "", IFERROR(INDEX('Currency Market'!$BE$10:$BL$178, MATCH($BJ459, 'Currency Market'!$BB$10:$BB$178, 0), MATCH($N459, 'Currency Market'!$BE$9:$BL$9, 0)), ""))</f>
        <v/>
      </c>
      <c r="BN459" s="68" t="str">
        <f t="shared" si="135"/>
        <v/>
      </c>
      <c r="BO459" s="57" t="str">
        <f t="shared" si="142"/>
        <v/>
      </c>
      <c r="BP459" s="58" t="str">
        <f t="shared" si="142"/>
        <v/>
      </c>
      <c r="BQ459" s="58" t="str">
        <f t="shared" si="142"/>
        <v/>
      </c>
      <c r="BR459" s="58" t="str">
        <f t="shared" si="142"/>
        <v/>
      </c>
      <c r="BS459" s="58" t="str">
        <f t="shared" si="142"/>
        <v/>
      </c>
      <c r="BT459" s="58" t="str">
        <f t="shared" si="142"/>
        <v/>
      </c>
      <c r="BU459" s="58" t="str">
        <f t="shared" si="142"/>
        <v/>
      </c>
      <c r="BV459" s="59" t="str">
        <f t="shared" si="142"/>
        <v/>
      </c>
      <c r="BX459" s="7" t="str">
        <f ca="1">IFERROR(INDEX('Currency Market'!$BX$10:$BX$178, MATCH($BJ459, 'Currency Market'!$BB$10:$BB$178, 0)), "")</f>
        <v/>
      </c>
      <c r="BZ459" s="65" t="str">
        <f t="shared" si="136"/>
        <v/>
      </c>
    </row>
    <row r="460" spans="1:78" x14ac:dyDescent="0.55000000000000004">
      <c r="A460" s="11"/>
      <c r="B460" s="175" t="str">
        <f t="shared" si="125"/>
        <v/>
      </c>
      <c r="C460" s="176"/>
      <c r="D460" s="176"/>
      <c r="E460" s="176"/>
      <c r="F460" s="269"/>
      <c r="G460" s="270"/>
      <c r="H460" s="271"/>
      <c r="I460" s="271"/>
      <c r="J460" s="271"/>
      <c r="K460" s="271"/>
      <c r="L460" s="271"/>
      <c r="M460" s="271"/>
      <c r="N460" s="270"/>
      <c r="O460" s="270"/>
      <c r="P460" s="272" t="str">
        <f t="shared" si="131"/>
        <v/>
      </c>
      <c r="Q460" s="267"/>
      <c r="R460" s="267"/>
      <c r="S460" s="267"/>
      <c r="T460" s="267"/>
      <c r="U460" s="267"/>
      <c r="V460" s="267" t="str">
        <f t="shared" si="126"/>
        <v/>
      </c>
      <c r="W460" s="267"/>
      <c r="X460" s="267"/>
      <c r="Y460" s="267"/>
      <c r="Z460" s="267"/>
      <c r="AA460" s="267" t="str">
        <f t="shared" si="132"/>
        <v/>
      </c>
      <c r="AB460" s="267"/>
      <c r="AC460" s="267"/>
      <c r="AD460" s="267"/>
      <c r="AE460" s="267"/>
      <c r="AF460" s="267"/>
      <c r="AG460" s="269"/>
      <c r="AH460" s="270"/>
      <c r="AI460" s="270"/>
      <c r="AJ460" s="270"/>
      <c r="AK460" s="270"/>
      <c r="AL460" s="273"/>
      <c r="AM460" s="11"/>
      <c r="AN460" s="175" t="str">
        <f t="shared" si="133"/>
        <v/>
      </c>
      <c r="AO460" s="176"/>
      <c r="AP460" s="267" t="str">
        <f t="shared" si="127"/>
        <v/>
      </c>
      <c r="AQ460" s="267"/>
      <c r="AR460" s="267"/>
      <c r="AS460" s="267"/>
      <c r="AT460" s="267"/>
      <c r="AU460" s="267"/>
      <c r="AV460" s="265" t="str">
        <f t="shared" si="134"/>
        <v/>
      </c>
      <c r="AW460" s="266"/>
      <c r="AX460" s="267" t="str">
        <f t="shared" si="128"/>
        <v/>
      </c>
      <c r="AY460" s="267"/>
      <c r="AZ460" s="267"/>
      <c r="BA460" s="267"/>
      <c r="BB460" s="267"/>
      <c r="BC460" s="268"/>
      <c r="BD460" s="11"/>
      <c r="BF460" s="7" t="str">
        <f t="shared" si="129"/>
        <v/>
      </c>
      <c r="BJ460" s="45" t="str">
        <f t="shared" ca="1" si="130"/>
        <v>20/09/2021 08:00</v>
      </c>
      <c r="BK460" s="44" t="str">
        <f>IF($F460="", "", IFERROR(INDEX('Currency Market'!$BE$10:$BL$178, MATCH($BJ460, 'Currency Market'!$BB$10:$BB$178, 0), MATCH($F460, 'Currency Market'!$BE$9:$BL$9, 0)), ""))</f>
        <v/>
      </c>
      <c r="BL460" s="43" t="str">
        <f>IF($F460="", "", IFERROR(INDEX('Currency Market'!$BE$10:$BL$178, MATCH($BJ460, 'Currency Market'!$BB$10:$BB$178, 0), MATCH($N460, 'Currency Market'!$BE$9:$BL$9, 0)), ""))</f>
        <v/>
      </c>
      <c r="BN460" s="68" t="str">
        <f t="shared" si="135"/>
        <v/>
      </c>
      <c r="BO460" s="57" t="str">
        <f t="shared" si="142"/>
        <v/>
      </c>
      <c r="BP460" s="58" t="str">
        <f t="shared" si="142"/>
        <v/>
      </c>
      <c r="BQ460" s="58" t="str">
        <f t="shared" si="142"/>
        <v/>
      </c>
      <c r="BR460" s="58" t="str">
        <f t="shared" si="142"/>
        <v/>
      </c>
      <c r="BS460" s="58" t="str">
        <f t="shared" si="142"/>
        <v/>
      </c>
      <c r="BT460" s="58" t="str">
        <f t="shared" si="142"/>
        <v/>
      </c>
      <c r="BU460" s="58" t="str">
        <f t="shared" si="142"/>
        <v/>
      </c>
      <c r="BV460" s="59" t="str">
        <f t="shared" si="142"/>
        <v/>
      </c>
      <c r="BX460" s="7" t="str">
        <f ca="1">IFERROR(INDEX('Currency Market'!$BX$10:$BX$178, MATCH($BJ460, 'Currency Market'!$BB$10:$BB$178, 0)), "")</f>
        <v/>
      </c>
      <c r="BZ460" s="65" t="str">
        <f t="shared" si="136"/>
        <v/>
      </c>
    </row>
    <row r="461" spans="1:78" x14ac:dyDescent="0.55000000000000004">
      <c r="A461" s="11"/>
      <c r="B461" s="175" t="str">
        <f t="shared" ref="B461:B524" si="143">IF(AND(F461="", H461="", N461=""), "", IF($AG461="", $BF$3, $BF$4))</f>
        <v/>
      </c>
      <c r="C461" s="176"/>
      <c r="D461" s="176"/>
      <c r="E461" s="176"/>
      <c r="F461" s="269"/>
      <c r="G461" s="270"/>
      <c r="H461" s="271"/>
      <c r="I461" s="271"/>
      <c r="J461" s="271"/>
      <c r="K461" s="271"/>
      <c r="L461" s="271"/>
      <c r="M461" s="271"/>
      <c r="N461" s="270"/>
      <c r="O461" s="270"/>
      <c r="P461" s="272" t="str">
        <f t="shared" si="131"/>
        <v/>
      </c>
      <c r="Q461" s="267"/>
      <c r="R461" s="267"/>
      <c r="S461" s="267"/>
      <c r="T461" s="267"/>
      <c r="U461" s="267"/>
      <c r="V461" s="267" t="str">
        <f t="shared" ref="V461:V524" si="144">IFERROR(ROUND($P461*$BJ$7, 2), "")</f>
        <v/>
      </c>
      <c r="W461" s="267"/>
      <c r="X461" s="267"/>
      <c r="Y461" s="267"/>
      <c r="Z461" s="267"/>
      <c r="AA461" s="267" t="str">
        <f t="shared" si="132"/>
        <v/>
      </c>
      <c r="AB461" s="267"/>
      <c r="AC461" s="267"/>
      <c r="AD461" s="267"/>
      <c r="AE461" s="267"/>
      <c r="AF461" s="267"/>
      <c r="AG461" s="269"/>
      <c r="AH461" s="270"/>
      <c r="AI461" s="270"/>
      <c r="AJ461" s="270"/>
      <c r="AK461" s="270"/>
      <c r="AL461" s="273"/>
      <c r="AM461" s="11"/>
      <c r="AN461" s="175" t="str">
        <f t="shared" si="133"/>
        <v/>
      </c>
      <c r="AO461" s="176"/>
      <c r="AP461" s="267" t="str">
        <f t="shared" ref="AP461:AP524" si="145">IF($B461=$BF$3, IF(OR(F461="", H461=""), "", IFERROR(INDEX($BO$7:$BV$7, $BM$7, MATCH(F461, $BO$2:$BV$2, 0))-H461, "")), "")</f>
        <v/>
      </c>
      <c r="AQ461" s="267"/>
      <c r="AR461" s="267"/>
      <c r="AS461" s="267"/>
      <c r="AT461" s="267"/>
      <c r="AU461" s="267"/>
      <c r="AV461" s="265" t="str">
        <f t="shared" si="134"/>
        <v/>
      </c>
      <c r="AW461" s="266"/>
      <c r="AX461" s="267" t="str">
        <f t="shared" ref="AX461:AX524" si="146">IF($B461=$BF$3, IF(OR(N461="", AA461=""), "", IFERROR(INDEX($BO$7:$BV$7, $BM$7, MATCH(N461, $BO$2:$BV$2, 0))+AA461, "")), "")</f>
        <v/>
      </c>
      <c r="AY461" s="267"/>
      <c r="AZ461" s="267"/>
      <c r="BA461" s="267"/>
      <c r="BB461" s="267"/>
      <c r="BC461" s="268"/>
      <c r="BD461" s="11"/>
      <c r="BF461" s="7" t="str">
        <f t="shared" ref="BF461:BF524" si="147">IF(AND($B461=$BF$3, $AP461&gt;=0, $AX461&gt;=0), $BJ$4, "")</f>
        <v/>
      </c>
      <c r="BJ461" s="45" t="str">
        <f t="shared" ref="BJ461:BJ524" ca="1" si="148">IF($AG461="", $BJ$4, $AG461)</f>
        <v>20/09/2021 08:00</v>
      </c>
      <c r="BK461" s="44" t="str">
        <f>IF($F461="", "", IFERROR(INDEX('Currency Market'!$BE$10:$BL$178, MATCH($BJ461, 'Currency Market'!$BB$10:$BB$178, 0), MATCH($F461, 'Currency Market'!$BE$9:$BL$9, 0)), ""))</f>
        <v/>
      </c>
      <c r="BL461" s="43" t="str">
        <f>IF($F461="", "", IFERROR(INDEX('Currency Market'!$BE$10:$BL$178, MATCH($BJ461, 'Currency Market'!$BB$10:$BB$178, 0), MATCH($N461, 'Currency Market'!$BE$9:$BL$9, 0)), ""))</f>
        <v/>
      </c>
      <c r="BN461" s="68" t="str">
        <f t="shared" si="135"/>
        <v/>
      </c>
      <c r="BO461" s="57" t="str">
        <f t="shared" si="142"/>
        <v/>
      </c>
      <c r="BP461" s="58" t="str">
        <f t="shared" si="142"/>
        <v/>
      </c>
      <c r="BQ461" s="58" t="str">
        <f t="shared" si="142"/>
        <v/>
      </c>
      <c r="BR461" s="58" t="str">
        <f t="shared" si="142"/>
        <v/>
      </c>
      <c r="BS461" s="58" t="str">
        <f t="shared" si="142"/>
        <v/>
      </c>
      <c r="BT461" s="58" t="str">
        <f t="shared" si="142"/>
        <v/>
      </c>
      <c r="BU461" s="58" t="str">
        <f t="shared" si="142"/>
        <v/>
      </c>
      <c r="BV461" s="59" t="str">
        <f t="shared" si="142"/>
        <v/>
      </c>
      <c r="BX461" s="7" t="str">
        <f ca="1">IFERROR(INDEX('Currency Market'!$BX$10:$BX$178, MATCH($BJ461, 'Currency Market'!$BB$10:$BB$178, 0)), "")</f>
        <v/>
      </c>
      <c r="BZ461" s="65" t="str">
        <f t="shared" si="136"/>
        <v/>
      </c>
    </row>
    <row r="462" spans="1:78" x14ac:dyDescent="0.55000000000000004">
      <c r="A462" s="11"/>
      <c r="B462" s="175" t="str">
        <f t="shared" si="143"/>
        <v/>
      </c>
      <c r="C462" s="176"/>
      <c r="D462" s="176"/>
      <c r="E462" s="176"/>
      <c r="F462" s="269"/>
      <c r="G462" s="270"/>
      <c r="H462" s="271"/>
      <c r="I462" s="271"/>
      <c r="J462" s="271"/>
      <c r="K462" s="271"/>
      <c r="L462" s="271"/>
      <c r="M462" s="271"/>
      <c r="N462" s="270"/>
      <c r="O462" s="270"/>
      <c r="P462" s="272" t="str">
        <f t="shared" ref="P462:P525" si="149">IF(OR(F462="", H462="", N462=""), "", IFERROR(ROUND($H462*$BK462/$BL462, 2), ""))</f>
        <v/>
      </c>
      <c r="Q462" s="267"/>
      <c r="R462" s="267"/>
      <c r="S462" s="267"/>
      <c r="T462" s="267"/>
      <c r="U462" s="267"/>
      <c r="V462" s="267" t="str">
        <f t="shared" si="144"/>
        <v/>
      </c>
      <c r="W462" s="267"/>
      <c r="X462" s="267"/>
      <c r="Y462" s="267"/>
      <c r="Z462" s="267"/>
      <c r="AA462" s="267" t="str">
        <f t="shared" ref="AA462:AA525" si="150">IF(OR(P462="", V462=""), "", P462-V462)</f>
        <v/>
      </c>
      <c r="AB462" s="267"/>
      <c r="AC462" s="267"/>
      <c r="AD462" s="267"/>
      <c r="AE462" s="267"/>
      <c r="AF462" s="267"/>
      <c r="AG462" s="269"/>
      <c r="AH462" s="270"/>
      <c r="AI462" s="270"/>
      <c r="AJ462" s="270"/>
      <c r="AK462" s="270"/>
      <c r="AL462" s="273"/>
      <c r="AM462" s="11"/>
      <c r="AN462" s="175" t="str">
        <f t="shared" ref="AN462:AN525" si="151">IF(AP462="", "", IF(F462="", "", F462))</f>
        <v/>
      </c>
      <c r="AO462" s="176"/>
      <c r="AP462" s="267" t="str">
        <f t="shared" si="145"/>
        <v/>
      </c>
      <c r="AQ462" s="267"/>
      <c r="AR462" s="267"/>
      <c r="AS462" s="267"/>
      <c r="AT462" s="267"/>
      <c r="AU462" s="267"/>
      <c r="AV462" s="265" t="str">
        <f t="shared" ref="AV462:AV525" si="152">IF(AX462="", "", IF(N462="", "", N462))</f>
        <v/>
      </c>
      <c r="AW462" s="266"/>
      <c r="AX462" s="267" t="str">
        <f t="shared" si="146"/>
        <v/>
      </c>
      <c r="AY462" s="267"/>
      <c r="AZ462" s="267"/>
      <c r="BA462" s="267"/>
      <c r="BB462" s="267"/>
      <c r="BC462" s="268"/>
      <c r="BD462" s="11"/>
      <c r="BF462" s="7" t="str">
        <f t="shared" si="147"/>
        <v/>
      </c>
      <c r="BJ462" s="45" t="str">
        <f t="shared" ca="1" si="148"/>
        <v>20/09/2021 08:00</v>
      </c>
      <c r="BK462" s="44" t="str">
        <f>IF($F462="", "", IFERROR(INDEX('Currency Market'!$BE$10:$BL$178, MATCH($BJ462, 'Currency Market'!$BB$10:$BB$178, 0), MATCH($F462, 'Currency Market'!$BE$9:$BL$9, 0)), ""))</f>
        <v/>
      </c>
      <c r="BL462" s="43" t="str">
        <f>IF($F462="", "", IFERROR(INDEX('Currency Market'!$BE$10:$BL$178, MATCH($BJ462, 'Currency Market'!$BB$10:$BB$178, 0), MATCH($N462, 'Currency Market'!$BE$9:$BL$9, 0)), ""))</f>
        <v/>
      </c>
      <c r="BN462" s="68" t="str">
        <f t="shared" ref="BN462:BN525" si="153">IF(OR(NOT(F462=""), NOT(H462=""), NOT(N462=""), NOT(AG462="")), "X", "")</f>
        <v/>
      </c>
      <c r="BO462" s="57" t="str">
        <f t="shared" si="142"/>
        <v/>
      </c>
      <c r="BP462" s="58" t="str">
        <f t="shared" si="142"/>
        <v/>
      </c>
      <c r="BQ462" s="58" t="str">
        <f t="shared" si="142"/>
        <v/>
      </c>
      <c r="BR462" s="58" t="str">
        <f t="shared" si="142"/>
        <v/>
      </c>
      <c r="BS462" s="58" t="str">
        <f t="shared" si="142"/>
        <v/>
      </c>
      <c r="BT462" s="58" t="str">
        <f t="shared" si="142"/>
        <v/>
      </c>
      <c r="BU462" s="58" t="str">
        <f t="shared" si="142"/>
        <v/>
      </c>
      <c r="BV462" s="59" t="str">
        <f t="shared" si="142"/>
        <v/>
      </c>
      <c r="BX462" s="7" t="str">
        <f ca="1">IFERROR(INDEX('Currency Market'!$BX$10:$BX$178, MATCH($BJ462, 'Currency Market'!$BB$10:$BB$178, 0)), "")</f>
        <v/>
      </c>
      <c r="BZ462" s="65" t="str">
        <f t="shared" ref="BZ462:BZ525" si="154">IF($B462=$BF$4, IF(OR($V462="", $BL462=""), "", IFERROR(ROUND($V462*$BL462/$BX462, 2), "")), "")</f>
        <v/>
      </c>
    </row>
    <row r="463" spans="1:78" x14ac:dyDescent="0.55000000000000004">
      <c r="A463" s="11"/>
      <c r="B463" s="175" t="str">
        <f t="shared" si="143"/>
        <v/>
      </c>
      <c r="C463" s="176"/>
      <c r="D463" s="176"/>
      <c r="E463" s="176"/>
      <c r="F463" s="269"/>
      <c r="G463" s="270"/>
      <c r="H463" s="271"/>
      <c r="I463" s="271"/>
      <c r="J463" s="271"/>
      <c r="K463" s="271"/>
      <c r="L463" s="271"/>
      <c r="M463" s="271"/>
      <c r="N463" s="270"/>
      <c r="O463" s="270"/>
      <c r="P463" s="272" t="str">
        <f t="shared" si="149"/>
        <v/>
      </c>
      <c r="Q463" s="267"/>
      <c r="R463" s="267"/>
      <c r="S463" s="267"/>
      <c r="T463" s="267"/>
      <c r="U463" s="267"/>
      <c r="V463" s="267" t="str">
        <f t="shared" si="144"/>
        <v/>
      </c>
      <c r="W463" s="267"/>
      <c r="X463" s="267"/>
      <c r="Y463" s="267"/>
      <c r="Z463" s="267"/>
      <c r="AA463" s="267" t="str">
        <f t="shared" si="150"/>
        <v/>
      </c>
      <c r="AB463" s="267"/>
      <c r="AC463" s="267"/>
      <c r="AD463" s="267"/>
      <c r="AE463" s="267"/>
      <c r="AF463" s="267"/>
      <c r="AG463" s="269"/>
      <c r="AH463" s="270"/>
      <c r="AI463" s="270"/>
      <c r="AJ463" s="270"/>
      <c r="AK463" s="270"/>
      <c r="AL463" s="273"/>
      <c r="AM463" s="11"/>
      <c r="AN463" s="175" t="str">
        <f t="shared" si="151"/>
        <v/>
      </c>
      <c r="AO463" s="176"/>
      <c r="AP463" s="267" t="str">
        <f t="shared" si="145"/>
        <v/>
      </c>
      <c r="AQ463" s="267"/>
      <c r="AR463" s="267"/>
      <c r="AS463" s="267"/>
      <c r="AT463" s="267"/>
      <c r="AU463" s="267"/>
      <c r="AV463" s="265" t="str">
        <f t="shared" si="152"/>
        <v/>
      </c>
      <c r="AW463" s="266"/>
      <c r="AX463" s="267" t="str">
        <f t="shared" si="146"/>
        <v/>
      </c>
      <c r="AY463" s="267"/>
      <c r="AZ463" s="267"/>
      <c r="BA463" s="267"/>
      <c r="BB463" s="267"/>
      <c r="BC463" s="268"/>
      <c r="BD463" s="11"/>
      <c r="BF463" s="7" t="str">
        <f t="shared" si="147"/>
        <v/>
      </c>
      <c r="BJ463" s="45" t="str">
        <f t="shared" ca="1" si="148"/>
        <v>20/09/2021 08:00</v>
      </c>
      <c r="BK463" s="44" t="str">
        <f>IF($F463="", "", IFERROR(INDEX('Currency Market'!$BE$10:$BL$178, MATCH($BJ463, 'Currency Market'!$BB$10:$BB$178, 0), MATCH($F463, 'Currency Market'!$BE$9:$BL$9, 0)), ""))</f>
        <v/>
      </c>
      <c r="BL463" s="43" t="str">
        <f>IF($F463="", "", IFERROR(INDEX('Currency Market'!$BE$10:$BL$178, MATCH($BJ463, 'Currency Market'!$BB$10:$BB$178, 0), MATCH($N463, 'Currency Market'!$BE$9:$BL$9, 0)), ""))</f>
        <v/>
      </c>
      <c r="BN463" s="68" t="str">
        <f t="shared" si="153"/>
        <v/>
      </c>
      <c r="BO463" s="57" t="str">
        <f t="shared" ref="BO463:BV472" si="155">IF($B463=$BF$4, IF($F463=BO$2, $H463*-1, IF($N463=BO$2, $AA463, "")), "")</f>
        <v/>
      </c>
      <c r="BP463" s="58" t="str">
        <f t="shared" si="155"/>
        <v/>
      </c>
      <c r="BQ463" s="58" t="str">
        <f t="shared" si="155"/>
        <v/>
      </c>
      <c r="BR463" s="58" t="str">
        <f t="shared" si="155"/>
        <v/>
      </c>
      <c r="BS463" s="58" t="str">
        <f t="shared" si="155"/>
        <v/>
      </c>
      <c r="BT463" s="58" t="str">
        <f t="shared" si="155"/>
        <v/>
      </c>
      <c r="BU463" s="58" t="str">
        <f t="shared" si="155"/>
        <v/>
      </c>
      <c r="BV463" s="59" t="str">
        <f t="shared" si="155"/>
        <v/>
      </c>
      <c r="BX463" s="7" t="str">
        <f ca="1">IFERROR(INDEX('Currency Market'!$BX$10:$BX$178, MATCH($BJ463, 'Currency Market'!$BB$10:$BB$178, 0)), "")</f>
        <v/>
      </c>
      <c r="BZ463" s="65" t="str">
        <f t="shared" si="154"/>
        <v/>
      </c>
    </row>
    <row r="464" spans="1:78" x14ac:dyDescent="0.55000000000000004">
      <c r="A464" s="11"/>
      <c r="B464" s="175" t="str">
        <f t="shared" si="143"/>
        <v/>
      </c>
      <c r="C464" s="176"/>
      <c r="D464" s="176"/>
      <c r="E464" s="176"/>
      <c r="F464" s="269"/>
      <c r="G464" s="270"/>
      <c r="H464" s="271"/>
      <c r="I464" s="271"/>
      <c r="J464" s="271"/>
      <c r="K464" s="271"/>
      <c r="L464" s="271"/>
      <c r="M464" s="271"/>
      <c r="N464" s="270"/>
      <c r="O464" s="270"/>
      <c r="P464" s="272" t="str">
        <f t="shared" si="149"/>
        <v/>
      </c>
      <c r="Q464" s="267"/>
      <c r="R464" s="267"/>
      <c r="S464" s="267"/>
      <c r="T464" s="267"/>
      <c r="U464" s="267"/>
      <c r="V464" s="267" t="str">
        <f t="shared" si="144"/>
        <v/>
      </c>
      <c r="W464" s="267"/>
      <c r="X464" s="267"/>
      <c r="Y464" s="267"/>
      <c r="Z464" s="267"/>
      <c r="AA464" s="267" t="str">
        <f t="shared" si="150"/>
        <v/>
      </c>
      <c r="AB464" s="267"/>
      <c r="AC464" s="267"/>
      <c r="AD464" s="267"/>
      <c r="AE464" s="267"/>
      <c r="AF464" s="267"/>
      <c r="AG464" s="269"/>
      <c r="AH464" s="270"/>
      <c r="AI464" s="270"/>
      <c r="AJ464" s="270"/>
      <c r="AK464" s="270"/>
      <c r="AL464" s="273"/>
      <c r="AM464" s="11"/>
      <c r="AN464" s="175" t="str">
        <f t="shared" si="151"/>
        <v/>
      </c>
      <c r="AO464" s="176"/>
      <c r="AP464" s="267" t="str">
        <f t="shared" si="145"/>
        <v/>
      </c>
      <c r="AQ464" s="267"/>
      <c r="AR464" s="267"/>
      <c r="AS464" s="267"/>
      <c r="AT464" s="267"/>
      <c r="AU464" s="267"/>
      <c r="AV464" s="265" t="str">
        <f t="shared" si="152"/>
        <v/>
      </c>
      <c r="AW464" s="266"/>
      <c r="AX464" s="267" t="str">
        <f t="shared" si="146"/>
        <v/>
      </c>
      <c r="AY464" s="267"/>
      <c r="AZ464" s="267"/>
      <c r="BA464" s="267"/>
      <c r="BB464" s="267"/>
      <c r="BC464" s="268"/>
      <c r="BD464" s="11"/>
      <c r="BF464" s="7" t="str">
        <f t="shared" si="147"/>
        <v/>
      </c>
      <c r="BJ464" s="45" t="str">
        <f t="shared" ca="1" si="148"/>
        <v>20/09/2021 08:00</v>
      </c>
      <c r="BK464" s="44" t="str">
        <f>IF($F464="", "", IFERROR(INDEX('Currency Market'!$BE$10:$BL$178, MATCH($BJ464, 'Currency Market'!$BB$10:$BB$178, 0), MATCH($F464, 'Currency Market'!$BE$9:$BL$9, 0)), ""))</f>
        <v/>
      </c>
      <c r="BL464" s="43" t="str">
        <f>IF($F464="", "", IFERROR(INDEX('Currency Market'!$BE$10:$BL$178, MATCH($BJ464, 'Currency Market'!$BB$10:$BB$178, 0), MATCH($N464, 'Currency Market'!$BE$9:$BL$9, 0)), ""))</f>
        <v/>
      </c>
      <c r="BN464" s="68" t="str">
        <f t="shared" si="153"/>
        <v/>
      </c>
      <c r="BO464" s="57" t="str">
        <f t="shared" si="155"/>
        <v/>
      </c>
      <c r="BP464" s="58" t="str">
        <f t="shared" si="155"/>
        <v/>
      </c>
      <c r="BQ464" s="58" t="str">
        <f t="shared" si="155"/>
        <v/>
      </c>
      <c r="BR464" s="58" t="str">
        <f t="shared" si="155"/>
        <v/>
      </c>
      <c r="BS464" s="58" t="str">
        <f t="shared" si="155"/>
        <v/>
      </c>
      <c r="BT464" s="58" t="str">
        <f t="shared" si="155"/>
        <v/>
      </c>
      <c r="BU464" s="58" t="str">
        <f t="shared" si="155"/>
        <v/>
      </c>
      <c r="BV464" s="59" t="str">
        <f t="shared" si="155"/>
        <v/>
      </c>
      <c r="BX464" s="7" t="str">
        <f ca="1">IFERROR(INDEX('Currency Market'!$BX$10:$BX$178, MATCH($BJ464, 'Currency Market'!$BB$10:$BB$178, 0)), "")</f>
        <v/>
      </c>
      <c r="BZ464" s="65" t="str">
        <f t="shared" si="154"/>
        <v/>
      </c>
    </row>
    <row r="465" spans="1:78" x14ac:dyDescent="0.55000000000000004">
      <c r="A465" s="11"/>
      <c r="B465" s="175" t="str">
        <f t="shared" si="143"/>
        <v/>
      </c>
      <c r="C465" s="176"/>
      <c r="D465" s="176"/>
      <c r="E465" s="176"/>
      <c r="F465" s="269"/>
      <c r="G465" s="270"/>
      <c r="H465" s="271"/>
      <c r="I465" s="271"/>
      <c r="J465" s="271"/>
      <c r="K465" s="271"/>
      <c r="L465" s="271"/>
      <c r="M465" s="271"/>
      <c r="N465" s="270"/>
      <c r="O465" s="270"/>
      <c r="P465" s="272" t="str">
        <f t="shared" si="149"/>
        <v/>
      </c>
      <c r="Q465" s="267"/>
      <c r="R465" s="267"/>
      <c r="S465" s="267"/>
      <c r="T465" s="267"/>
      <c r="U465" s="267"/>
      <c r="V465" s="267" t="str">
        <f t="shared" si="144"/>
        <v/>
      </c>
      <c r="W465" s="267"/>
      <c r="X465" s="267"/>
      <c r="Y465" s="267"/>
      <c r="Z465" s="267"/>
      <c r="AA465" s="267" t="str">
        <f t="shared" si="150"/>
        <v/>
      </c>
      <c r="AB465" s="267"/>
      <c r="AC465" s="267"/>
      <c r="AD465" s="267"/>
      <c r="AE465" s="267"/>
      <c r="AF465" s="267"/>
      <c r="AG465" s="269"/>
      <c r="AH465" s="270"/>
      <c r="AI465" s="270"/>
      <c r="AJ465" s="270"/>
      <c r="AK465" s="270"/>
      <c r="AL465" s="273"/>
      <c r="AM465" s="11"/>
      <c r="AN465" s="175" t="str">
        <f t="shared" si="151"/>
        <v/>
      </c>
      <c r="AO465" s="176"/>
      <c r="AP465" s="267" t="str">
        <f t="shared" si="145"/>
        <v/>
      </c>
      <c r="AQ465" s="267"/>
      <c r="AR465" s="267"/>
      <c r="AS465" s="267"/>
      <c r="AT465" s="267"/>
      <c r="AU465" s="267"/>
      <c r="AV465" s="265" t="str">
        <f t="shared" si="152"/>
        <v/>
      </c>
      <c r="AW465" s="266"/>
      <c r="AX465" s="267" t="str">
        <f t="shared" si="146"/>
        <v/>
      </c>
      <c r="AY465" s="267"/>
      <c r="AZ465" s="267"/>
      <c r="BA465" s="267"/>
      <c r="BB465" s="267"/>
      <c r="BC465" s="268"/>
      <c r="BD465" s="11"/>
      <c r="BF465" s="7" t="str">
        <f t="shared" si="147"/>
        <v/>
      </c>
      <c r="BJ465" s="45" t="str">
        <f t="shared" ca="1" si="148"/>
        <v>20/09/2021 08:00</v>
      </c>
      <c r="BK465" s="44" t="str">
        <f>IF($F465="", "", IFERROR(INDEX('Currency Market'!$BE$10:$BL$178, MATCH($BJ465, 'Currency Market'!$BB$10:$BB$178, 0), MATCH($F465, 'Currency Market'!$BE$9:$BL$9, 0)), ""))</f>
        <v/>
      </c>
      <c r="BL465" s="43" t="str">
        <f>IF($F465="", "", IFERROR(INDEX('Currency Market'!$BE$10:$BL$178, MATCH($BJ465, 'Currency Market'!$BB$10:$BB$178, 0), MATCH($N465, 'Currency Market'!$BE$9:$BL$9, 0)), ""))</f>
        <v/>
      </c>
      <c r="BN465" s="68" t="str">
        <f t="shared" si="153"/>
        <v/>
      </c>
      <c r="BO465" s="57" t="str">
        <f t="shared" si="155"/>
        <v/>
      </c>
      <c r="BP465" s="58" t="str">
        <f t="shared" si="155"/>
        <v/>
      </c>
      <c r="BQ465" s="58" t="str">
        <f t="shared" si="155"/>
        <v/>
      </c>
      <c r="BR465" s="58" t="str">
        <f t="shared" si="155"/>
        <v/>
      </c>
      <c r="BS465" s="58" t="str">
        <f t="shared" si="155"/>
        <v/>
      </c>
      <c r="BT465" s="58" t="str">
        <f t="shared" si="155"/>
        <v/>
      </c>
      <c r="BU465" s="58" t="str">
        <f t="shared" si="155"/>
        <v/>
      </c>
      <c r="BV465" s="59" t="str">
        <f t="shared" si="155"/>
        <v/>
      </c>
      <c r="BX465" s="7" t="str">
        <f ca="1">IFERROR(INDEX('Currency Market'!$BX$10:$BX$178, MATCH($BJ465, 'Currency Market'!$BB$10:$BB$178, 0)), "")</f>
        <v/>
      </c>
      <c r="BZ465" s="65" t="str">
        <f t="shared" si="154"/>
        <v/>
      </c>
    </row>
    <row r="466" spans="1:78" x14ac:dyDescent="0.55000000000000004">
      <c r="A466" s="11"/>
      <c r="B466" s="175" t="str">
        <f t="shared" si="143"/>
        <v/>
      </c>
      <c r="C466" s="176"/>
      <c r="D466" s="176"/>
      <c r="E466" s="176"/>
      <c r="F466" s="269"/>
      <c r="G466" s="270"/>
      <c r="H466" s="271"/>
      <c r="I466" s="271"/>
      <c r="J466" s="271"/>
      <c r="K466" s="271"/>
      <c r="L466" s="271"/>
      <c r="M466" s="271"/>
      <c r="N466" s="270"/>
      <c r="O466" s="270"/>
      <c r="P466" s="272" t="str">
        <f t="shared" si="149"/>
        <v/>
      </c>
      <c r="Q466" s="267"/>
      <c r="R466" s="267"/>
      <c r="S466" s="267"/>
      <c r="T466" s="267"/>
      <c r="U466" s="267"/>
      <c r="V466" s="267" t="str">
        <f t="shared" si="144"/>
        <v/>
      </c>
      <c r="W466" s="267"/>
      <c r="X466" s="267"/>
      <c r="Y466" s="267"/>
      <c r="Z466" s="267"/>
      <c r="AA466" s="267" t="str">
        <f t="shared" si="150"/>
        <v/>
      </c>
      <c r="AB466" s="267"/>
      <c r="AC466" s="267"/>
      <c r="AD466" s="267"/>
      <c r="AE466" s="267"/>
      <c r="AF466" s="267"/>
      <c r="AG466" s="269"/>
      <c r="AH466" s="270"/>
      <c r="AI466" s="270"/>
      <c r="AJ466" s="270"/>
      <c r="AK466" s="270"/>
      <c r="AL466" s="273"/>
      <c r="AM466" s="11"/>
      <c r="AN466" s="175" t="str">
        <f t="shared" si="151"/>
        <v/>
      </c>
      <c r="AO466" s="176"/>
      <c r="AP466" s="267" t="str">
        <f t="shared" si="145"/>
        <v/>
      </c>
      <c r="AQ466" s="267"/>
      <c r="AR466" s="267"/>
      <c r="AS466" s="267"/>
      <c r="AT466" s="267"/>
      <c r="AU466" s="267"/>
      <c r="AV466" s="265" t="str">
        <f t="shared" si="152"/>
        <v/>
      </c>
      <c r="AW466" s="266"/>
      <c r="AX466" s="267" t="str">
        <f t="shared" si="146"/>
        <v/>
      </c>
      <c r="AY466" s="267"/>
      <c r="AZ466" s="267"/>
      <c r="BA466" s="267"/>
      <c r="BB466" s="267"/>
      <c r="BC466" s="268"/>
      <c r="BD466" s="11"/>
      <c r="BF466" s="7" t="str">
        <f t="shared" si="147"/>
        <v/>
      </c>
      <c r="BJ466" s="45" t="str">
        <f t="shared" ca="1" si="148"/>
        <v>20/09/2021 08:00</v>
      </c>
      <c r="BK466" s="44" t="str">
        <f>IF($F466="", "", IFERROR(INDEX('Currency Market'!$BE$10:$BL$178, MATCH($BJ466, 'Currency Market'!$BB$10:$BB$178, 0), MATCH($F466, 'Currency Market'!$BE$9:$BL$9, 0)), ""))</f>
        <v/>
      </c>
      <c r="BL466" s="43" t="str">
        <f>IF($F466="", "", IFERROR(INDEX('Currency Market'!$BE$10:$BL$178, MATCH($BJ466, 'Currency Market'!$BB$10:$BB$178, 0), MATCH($N466, 'Currency Market'!$BE$9:$BL$9, 0)), ""))</f>
        <v/>
      </c>
      <c r="BN466" s="68" t="str">
        <f t="shared" si="153"/>
        <v/>
      </c>
      <c r="BO466" s="57" t="str">
        <f t="shared" si="155"/>
        <v/>
      </c>
      <c r="BP466" s="58" t="str">
        <f t="shared" si="155"/>
        <v/>
      </c>
      <c r="BQ466" s="58" t="str">
        <f t="shared" si="155"/>
        <v/>
      </c>
      <c r="BR466" s="58" t="str">
        <f t="shared" si="155"/>
        <v/>
      </c>
      <c r="BS466" s="58" t="str">
        <f t="shared" si="155"/>
        <v/>
      </c>
      <c r="BT466" s="58" t="str">
        <f t="shared" si="155"/>
        <v/>
      </c>
      <c r="BU466" s="58" t="str">
        <f t="shared" si="155"/>
        <v/>
      </c>
      <c r="BV466" s="59" t="str">
        <f t="shared" si="155"/>
        <v/>
      </c>
      <c r="BX466" s="7" t="str">
        <f ca="1">IFERROR(INDEX('Currency Market'!$BX$10:$BX$178, MATCH($BJ466, 'Currency Market'!$BB$10:$BB$178, 0)), "")</f>
        <v/>
      </c>
      <c r="BZ466" s="65" t="str">
        <f t="shared" si="154"/>
        <v/>
      </c>
    </row>
    <row r="467" spans="1:78" x14ac:dyDescent="0.55000000000000004">
      <c r="A467" s="11"/>
      <c r="B467" s="175" t="str">
        <f t="shared" si="143"/>
        <v/>
      </c>
      <c r="C467" s="176"/>
      <c r="D467" s="176"/>
      <c r="E467" s="176"/>
      <c r="F467" s="269"/>
      <c r="G467" s="270"/>
      <c r="H467" s="271"/>
      <c r="I467" s="271"/>
      <c r="J467" s="271"/>
      <c r="K467" s="271"/>
      <c r="L467" s="271"/>
      <c r="M467" s="271"/>
      <c r="N467" s="270"/>
      <c r="O467" s="270"/>
      <c r="P467" s="272" t="str">
        <f t="shared" si="149"/>
        <v/>
      </c>
      <c r="Q467" s="267"/>
      <c r="R467" s="267"/>
      <c r="S467" s="267"/>
      <c r="T467" s="267"/>
      <c r="U467" s="267"/>
      <c r="V467" s="267" t="str">
        <f t="shared" si="144"/>
        <v/>
      </c>
      <c r="W467" s="267"/>
      <c r="X467" s="267"/>
      <c r="Y467" s="267"/>
      <c r="Z467" s="267"/>
      <c r="AA467" s="267" t="str">
        <f t="shared" si="150"/>
        <v/>
      </c>
      <c r="AB467" s="267"/>
      <c r="AC467" s="267"/>
      <c r="AD467" s="267"/>
      <c r="AE467" s="267"/>
      <c r="AF467" s="267"/>
      <c r="AG467" s="269"/>
      <c r="AH467" s="270"/>
      <c r="AI467" s="270"/>
      <c r="AJ467" s="270"/>
      <c r="AK467" s="270"/>
      <c r="AL467" s="273"/>
      <c r="AM467" s="11"/>
      <c r="AN467" s="175" t="str">
        <f t="shared" si="151"/>
        <v/>
      </c>
      <c r="AO467" s="176"/>
      <c r="AP467" s="267" t="str">
        <f t="shared" si="145"/>
        <v/>
      </c>
      <c r="AQ467" s="267"/>
      <c r="AR467" s="267"/>
      <c r="AS467" s="267"/>
      <c r="AT467" s="267"/>
      <c r="AU467" s="267"/>
      <c r="AV467" s="265" t="str">
        <f t="shared" si="152"/>
        <v/>
      </c>
      <c r="AW467" s="266"/>
      <c r="AX467" s="267" t="str">
        <f t="shared" si="146"/>
        <v/>
      </c>
      <c r="AY467" s="267"/>
      <c r="AZ467" s="267"/>
      <c r="BA467" s="267"/>
      <c r="BB467" s="267"/>
      <c r="BC467" s="268"/>
      <c r="BD467" s="11"/>
      <c r="BF467" s="7" t="str">
        <f t="shared" si="147"/>
        <v/>
      </c>
      <c r="BJ467" s="45" t="str">
        <f t="shared" ca="1" si="148"/>
        <v>20/09/2021 08:00</v>
      </c>
      <c r="BK467" s="44" t="str">
        <f>IF($F467="", "", IFERROR(INDEX('Currency Market'!$BE$10:$BL$178, MATCH($BJ467, 'Currency Market'!$BB$10:$BB$178, 0), MATCH($F467, 'Currency Market'!$BE$9:$BL$9, 0)), ""))</f>
        <v/>
      </c>
      <c r="BL467" s="43" t="str">
        <f>IF($F467="", "", IFERROR(INDEX('Currency Market'!$BE$10:$BL$178, MATCH($BJ467, 'Currency Market'!$BB$10:$BB$178, 0), MATCH($N467, 'Currency Market'!$BE$9:$BL$9, 0)), ""))</f>
        <v/>
      </c>
      <c r="BN467" s="68" t="str">
        <f t="shared" si="153"/>
        <v/>
      </c>
      <c r="BO467" s="57" t="str">
        <f t="shared" si="155"/>
        <v/>
      </c>
      <c r="BP467" s="58" t="str">
        <f t="shared" si="155"/>
        <v/>
      </c>
      <c r="BQ467" s="58" t="str">
        <f t="shared" si="155"/>
        <v/>
      </c>
      <c r="BR467" s="58" t="str">
        <f t="shared" si="155"/>
        <v/>
      </c>
      <c r="BS467" s="58" t="str">
        <f t="shared" si="155"/>
        <v/>
      </c>
      <c r="BT467" s="58" t="str">
        <f t="shared" si="155"/>
        <v/>
      </c>
      <c r="BU467" s="58" t="str">
        <f t="shared" si="155"/>
        <v/>
      </c>
      <c r="BV467" s="59" t="str">
        <f t="shared" si="155"/>
        <v/>
      </c>
      <c r="BX467" s="7" t="str">
        <f ca="1">IFERROR(INDEX('Currency Market'!$BX$10:$BX$178, MATCH($BJ467, 'Currency Market'!$BB$10:$BB$178, 0)), "")</f>
        <v/>
      </c>
      <c r="BZ467" s="65" t="str">
        <f t="shared" si="154"/>
        <v/>
      </c>
    </row>
    <row r="468" spans="1:78" x14ac:dyDescent="0.55000000000000004">
      <c r="A468" s="11"/>
      <c r="B468" s="175" t="str">
        <f t="shared" si="143"/>
        <v/>
      </c>
      <c r="C468" s="176"/>
      <c r="D468" s="176"/>
      <c r="E468" s="176"/>
      <c r="F468" s="269"/>
      <c r="G468" s="270"/>
      <c r="H468" s="271"/>
      <c r="I468" s="271"/>
      <c r="J468" s="271"/>
      <c r="K468" s="271"/>
      <c r="L468" s="271"/>
      <c r="M468" s="271"/>
      <c r="N468" s="270"/>
      <c r="O468" s="270"/>
      <c r="P468" s="272" t="str">
        <f t="shared" si="149"/>
        <v/>
      </c>
      <c r="Q468" s="267"/>
      <c r="R468" s="267"/>
      <c r="S468" s="267"/>
      <c r="T468" s="267"/>
      <c r="U468" s="267"/>
      <c r="V468" s="267" t="str">
        <f t="shared" si="144"/>
        <v/>
      </c>
      <c r="W468" s="267"/>
      <c r="X468" s="267"/>
      <c r="Y468" s="267"/>
      <c r="Z468" s="267"/>
      <c r="AA468" s="267" t="str">
        <f t="shared" si="150"/>
        <v/>
      </c>
      <c r="AB468" s="267"/>
      <c r="AC468" s="267"/>
      <c r="AD468" s="267"/>
      <c r="AE468" s="267"/>
      <c r="AF468" s="267"/>
      <c r="AG468" s="269"/>
      <c r="AH468" s="270"/>
      <c r="AI468" s="270"/>
      <c r="AJ468" s="270"/>
      <c r="AK468" s="270"/>
      <c r="AL468" s="273"/>
      <c r="AM468" s="11"/>
      <c r="AN468" s="175" t="str">
        <f t="shared" si="151"/>
        <v/>
      </c>
      <c r="AO468" s="176"/>
      <c r="AP468" s="267" t="str">
        <f t="shared" si="145"/>
        <v/>
      </c>
      <c r="AQ468" s="267"/>
      <c r="AR468" s="267"/>
      <c r="AS468" s="267"/>
      <c r="AT468" s="267"/>
      <c r="AU468" s="267"/>
      <c r="AV468" s="265" t="str">
        <f t="shared" si="152"/>
        <v/>
      </c>
      <c r="AW468" s="266"/>
      <c r="AX468" s="267" t="str">
        <f t="shared" si="146"/>
        <v/>
      </c>
      <c r="AY468" s="267"/>
      <c r="AZ468" s="267"/>
      <c r="BA468" s="267"/>
      <c r="BB468" s="267"/>
      <c r="BC468" s="268"/>
      <c r="BD468" s="11"/>
      <c r="BF468" s="7" t="str">
        <f t="shared" si="147"/>
        <v/>
      </c>
      <c r="BJ468" s="45" t="str">
        <f t="shared" ca="1" si="148"/>
        <v>20/09/2021 08:00</v>
      </c>
      <c r="BK468" s="44" t="str">
        <f>IF($F468="", "", IFERROR(INDEX('Currency Market'!$BE$10:$BL$178, MATCH($BJ468, 'Currency Market'!$BB$10:$BB$178, 0), MATCH($F468, 'Currency Market'!$BE$9:$BL$9, 0)), ""))</f>
        <v/>
      </c>
      <c r="BL468" s="43" t="str">
        <f>IF($F468="", "", IFERROR(INDEX('Currency Market'!$BE$10:$BL$178, MATCH($BJ468, 'Currency Market'!$BB$10:$BB$178, 0), MATCH($N468, 'Currency Market'!$BE$9:$BL$9, 0)), ""))</f>
        <v/>
      </c>
      <c r="BN468" s="68" t="str">
        <f t="shared" si="153"/>
        <v/>
      </c>
      <c r="BO468" s="57" t="str">
        <f t="shared" si="155"/>
        <v/>
      </c>
      <c r="BP468" s="58" t="str">
        <f t="shared" si="155"/>
        <v/>
      </c>
      <c r="BQ468" s="58" t="str">
        <f t="shared" si="155"/>
        <v/>
      </c>
      <c r="BR468" s="58" t="str">
        <f t="shared" si="155"/>
        <v/>
      </c>
      <c r="BS468" s="58" t="str">
        <f t="shared" si="155"/>
        <v/>
      </c>
      <c r="BT468" s="58" t="str">
        <f t="shared" si="155"/>
        <v/>
      </c>
      <c r="BU468" s="58" t="str">
        <f t="shared" si="155"/>
        <v/>
      </c>
      <c r="BV468" s="59" t="str">
        <f t="shared" si="155"/>
        <v/>
      </c>
      <c r="BX468" s="7" t="str">
        <f ca="1">IFERROR(INDEX('Currency Market'!$BX$10:$BX$178, MATCH($BJ468, 'Currency Market'!$BB$10:$BB$178, 0)), "")</f>
        <v/>
      </c>
      <c r="BZ468" s="65" t="str">
        <f t="shared" si="154"/>
        <v/>
      </c>
    </row>
    <row r="469" spans="1:78" x14ac:dyDescent="0.55000000000000004">
      <c r="A469" s="11"/>
      <c r="B469" s="175" t="str">
        <f t="shared" si="143"/>
        <v/>
      </c>
      <c r="C469" s="176"/>
      <c r="D469" s="176"/>
      <c r="E469" s="176"/>
      <c r="F469" s="269"/>
      <c r="G469" s="270"/>
      <c r="H469" s="271"/>
      <c r="I469" s="271"/>
      <c r="J469" s="271"/>
      <c r="K469" s="271"/>
      <c r="L469" s="271"/>
      <c r="M469" s="271"/>
      <c r="N469" s="270"/>
      <c r="O469" s="270"/>
      <c r="P469" s="272" t="str">
        <f t="shared" si="149"/>
        <v/>
      </c>
      <c r="Q469" s="267"/>
      <c r="R469" s="267"/>
      <c r="S469" s="267"/>
      <c r="T469" s="267"/>
      <c r="U469" s="267"/>
      <c r="V469" s="267" t="str">
        <f t="shared" si="144"/>
        <v/>
      </c>
      <c r="W469" s="267"/>
      <c r="X469" s="267"/>
      <c r="Y469" s="267"/>
      <c r="Z469" s="267"/>
      <c r="AA469" s="267" t="str">
        <f t="shared" si="150"/>
        <v/>
      </c>
      <c r="AB469" s="267"/>
      <c r="AC469" s="267"/>
      <c r="AD469" s="267"/>
      <c r="AE469" s="267"/>
      <c r="AF469" s="267"/>
      <c r="AG469" s="269"/>
      <c r="AH469" s="270"/>
      <c r="AI469" s="270"/>
      <c r="AJ469" s="270"/>
      <c r="AK469" s="270"/>
      <c r="AL469" s="273"/>
      <c r="AM469" s="11"/>
      <c r="AN469" s="175" t="str">
        <f t="shared" si="151"/>
        <v/>
      </c>
      <c r="AO469" s="176"/>
      <c r="AP469" s="267" t="str">
        <f t="shared" si="145"/>
        <v/>
      </c>
      <c r="AQ469" s="267"/>
      <c r="AR469" s="267"/>
      <c r="AS469" s="267"/>
      <c r="AT469" s="267"/>
      <c r="AU469" s="267"/>
      <c r="AV469" s="265" t="str">
        <f t="shared" si="152"/>
        <v/>
      </c>
      <c r="AW469" s="266"/>
      <c r="AX469" s="267" t="str">
        <f t="shared" si="146"/>
        <v/>
      </c>
      <c r="AY469" s="267"/>
      <c r="AZ469" s="267"/>
      <c r="BA469" s="267"/>
      <c r="BB469" s="267"/>
      <c r="BC469" s="268"/>
      <c r="BD469" s="11"/>
      <c r="BF469" s="7" t="str">
        <f t="shared" si="147"/>
        <v/>
      </c>
      <c r="BJ469" s="45" t="str">
        <f t="shared" ca="1" si="148"/>
        <v>20/09/2021 08:00</v>
      </c>
      <c r="BK469" s="44" t="str">
        <f>IF($F469="", "", IFERROR(INDEX('Currency Market'!$BE$10:$BL$178, MATCH($BJ469, 'Currency Market'!$BB$10:$BB$178, 0), MATCH($F469, 'Currency Market'!$BE$9:$BL$9, 0)), ""))</f>
        <v/>
      </c>
      <c r="BL469" s="43" t="str">
        <f>IF($F469="", "", IFERROR(INDEX('Currency Market'!$BE$10:$BL$178, MATCH($BJ469, 'Currency Market'!$BB$10:$BB$178, 0), MATCH($N469, 'Currency Market'!$BE$9:$BL$9, 0)), ""))</f>
        <v/>
      </c>
      <c r="BN469" s="68" t="str">
        <f t="shared" si="153"/>
        <v/>
      </c>
      <c r="BO469" s="57" t="str">
        <f t="shared" si="155"/>
        <v/>
      </c>
      <c r="BP469" s="58" t="str">
        <f t="shared" si="155"/>
        <v/>
      </c>
      <c r="BQ469" s="58" t="str">
        <f t="shared" si="155"/>
        <v/>
      </c>
      <c r="BR469" s="58" t="str">
        <f t="shared" si="155"/>
        <v/>
      </c>
      <c r="BS469" s="58" t="str">
        <f t="shared" si="155"/>
        <v/>
      </c>
      <c r="BT469" s="58" t="str">
        <f t="shared" si="155"/>
        <v/>
      </c>
      <c r="BU469" s="58" t="str">
        <f t="shared" si="155"/>
        <v/>
      </c>
      <c r="BV469" s="59" t="str">
        <f t="shared" si="155"/>
        <v/>
      </c>
      <c r="BX469" s="7" t="str">
        <f ca="1">IFERROR(INDEX('Currency Market'!$BX$10:$BX$178, MATCH($BJ469, 'Currency Market'!$BB$10:$BB$178, 0)), "")</f>
        <v/>
      </c>
      <c r="BZ469" s="65" t="str">
        <f t="shared" si="154"/>
        <v/>
      </c>
    </row>
    <row r="470" spans="1:78" x14ac:dyDescent="0.55000000000000004">
      <c r="A470" s="11"/>
      <c r="B470" s="175" t="str">
        <f t="shared" si="143"/>
        <v/>
      </c>
      <c r="C470" s="176"/>
      <c r="D470" s="176"/>
      <c r="E470" s="176"/>
      <c r="F470" s="269"/>
      <c r="G470" s="270"/>
      <c r="H470" s="271"/>
      <c r="I470" s="271"/>
      <c r="J470" s="271"/>
      <c r="K470" s="271"/>
      <c r="L470" s="271"/>
      <c r="M470" s="271"/>
      <c r="N470" s="270"/>
      <c r="O470" s="270"/>
      <c r="P470" s="272" t="str">
        <f t="shared" si="149"/>
        <v/>
      </c>
      <c r="Q470" s="267"/>
      <c r="R470" s="267"/>
      <c r="S470" s="267"/>
      <c r="T470" s="267"/>
      <c r="U470" s="267"/>
      <c r="V470" s="267" t="str">
        <f t="shared" si="144"/>
        <v/>
      </c>
      <c r="W470" s="267"/>
      <c r="X470" s="267"/>
      <c r="Y470" s="267"/>
      <c r="Z470" s="267"/>
      <c r="AA470" s="267" t="str">
        <f t="shared" si="150"/>
        <v/>
      </c>
      <c r="AB470" s="267"/>
      <c r="AC470" s="267"/>
      <c r="AD470" s="267"/>
      <c r="AE470" s="267"/>
      <c r="AF470" s="267"/>
      <c r="AG470" s="269"/>
      <c r="AH470" s="270"/>
      <c r="AI470" s="270"/>
      <c r="AJ470" s="270"/>
      <c r="AK470" s="270"/>
      <c r="AL470" s="273"/>
      <c r="AM470" s="11"/>
      <c r="AN470" s="175" t="str">
        <f t="shared" si="151"/>
        <v/>
      </c>
      <c r="AO470" s="176"/>
      <c r="AP470" s="267" t="str">
        <f t="shared" si="145"/>
        <v/>
      </c>
      <c r="AQ470" s="267"/>
      <c r="AR470" s="267"/>
      <c r="AS470" s="267"/>
      <c r="AT470" s="267"/>
      <c r="AU470" s="267"/>
      <c r="AV470" s="265" t="str">
        <f t="shared" si="152"/>
        <v/>
      </c>
      <c r="AW470" s="266"/>
      <c r="AX470" s="267" t="str">
        <f t="shared" si="146"/>
        <v/>
      </c>
      <c r="AY470" s="267"/>
      <c r="AZ470" s="267"/>
      <c r="BA470" s="267"/>
      <c r="BB470" s="267"/>
      <c r="BC470" s="268"/>
      <c r="BD470" s="11"/>
      <c r="BF470" s="7" t="str">
        <f t="shared" si="147"/>
        <v/>
      </c>
      <c r="BJ470" s="45" t="str">
        <f t="shared" ca="1" si="148"/>
        <v>20/09/2021 08:00</v>
      </c>
      <c r="BK470" s="44" t="str">
        <f>IF($F470="", "", IFERROR(INDEX('Currency Market'!$BE$10:$BL$178, MATCH($BJ470, 'Currency Market'!$BB$10:$BB$178, 0), MATCH($F470, 'Currency Market'!$BE$9:$BL$9, 0)), ""))</f>
        <v/>
      </c>
      <c r="BL470" s="43" t="str">
        <f>IF($F470="", "", IFERROR(INDEX('Currency Market'!$BE$10:$BL$178, MATCH($BJ470, 'Currency Market'!$BB$10:$BB$178, 0), MATCH($N470, 'Currency Market'!$BE$9:$BL$9, 0)), ""))</f>
        <v/>
      </c>
      <c r="BN470" s="68" t="str">
        <f t="shared" si="153"/>
        <v/>
      </c>
      <c r="BO470" s="57" t="str">
        <f t="shared" si="155"/>
        <v/>
      </c>
      <c r="BP470" s="58" t="str">
        <f t="shared" si="155"/>
        <v/>
      </c>
      <c r="BQ470" s="58" t="str">
        <f t="shared" si="155"/>
        <v/>
      </c>
      <c r="BR470" s="58" t="str">
        <f t="shared" si="155"/>
        <v/>
      </c>
      <c r="BS470" s="58" t="str">
        <f t="shared" si="155"/>
        <v/>
      </c>
      <c r="BT470" s="58" t="str">
        <f t="shared" si="155"/>
        <v/>
      </c>
      <c r="BU470" s="58" t="str">
        <f t="shared" si="155"/>
        <v/>
      </c>
      <c r="BV470" s="59" t="str">
        <f t="shared" si="155"/>
        <v/>
      </c>
      <c r="BX470" s="7" t="str">
        <f ca="1">IFERROR(INDEX('Currency Market'!$BX$10:$BX$178, MATCH($BJ470, 'Currency Market'!$BB$10:$BB$178, 0)), "")</f>
        <v/>
      </c>
      <c r="BZ470" s="65" t="str">
        <f t="shared" si="154"/>
        <v/>
      </c>
    </row>
    <row r="471" spans="1:78" x14ac:dyDescent="0.55000000000000004">
      <c r="A471" s="11"/>
      <c r="B471" s="175" t="str">
        <f t="shared" si="143"/>
        <v/>
      </c>
      <c r="C471" s="176"/>
      <c r="D471" s="176"/>
      <c r="E471" s="176"/>
      <c r="F471" s="269"/>
      <c r="G471" s="270"/>
      <c r="H471" s="271"/>
      <c r="I471" s="271"/>
      <c r="J471" s="271"/>
      <c r="K471" s="271"/>
      <c r="L471" s="271"/>
      <c r="M471" s="271"/>
      <c r="N471" s="270"/>
      <c r="O471" s="270"/>
      <c r="P471" s="272" t="str">
        <f t="shared" si="149"/>
        <v/>
      </c>
      <c r="Q471" s="267"/>
      <c r="R471" s="267"/>
      <c r="S471" s="267"/>
      <c r="T471" s="267"/>
      <c r="U471" s="267"/>
      <c r="V471" s="267" t="str">
        <f t="shared" si="144"/>
        <v/>
      </c>
      <c r="W471" s="267"/>
      <c r="X471" s="267"/>
      <c r="Y471" s="267"/>
      <c r="Z471" s="267"/>
      <c r="AA471" s="267" t="str">
        <f t="shared" si="150"/>
        <v/>
      </c>
      <c r="AB471" s="267"/>
      <c r="AC471" s="267"/>
      <c r="AD471" s="267"/>
      <c r="AE471" s="267"/>
      <c r="AF471" s="267"/>
      <c r="AG471" s="269"/>
      <c r="AH471" s="270"/>
      <c r="AI471" s="270"/>
      <c r="AJ471" s="270"/>
      <c r="AK471" s="270"/>
      <c r="AL471" s="273"/>
      <c r="AM471" s="11"/>
      <c r="AN471" s="175" t="str">
        <f t="shared" si="151"/>
        <v/>
      </c>
      <c r="AO471" s="176"/>
      <c r="AP471" s="267" t="str">
        <f t="shared" si="145"/>
        <v/>
      </c>
      <c r="AQ471" s="267"/>
      <c r="AR471" s="267"/>
      <c r="AS471" s="267"/>
      <c r="AT471" s="267"/>
      <c r="AU471" s="267"/>
      <c r="AV471" s="265" t="str">
        <f t="shared" si="152"/>
        <v/>
      </c>
      <c r="AW471" s="266"/>
      <c r="AX471" s="267" t="str">
        <f t="shared" si="146"/>
        <v/>
      </c>
      <c r="AY471" s="267"/>
      <c r="AZ471" s="267"/>
      <c r="BA471" s="267"/>
      <c r="BB471" s="267"/>
      <c r="BC471" s="268"/>
      <c r="BD471" s="11"/>
      <c r="BF471" s="7" t="str">
        <f t="shared" si="147"/>
        <v/>
      </c>
      <c r="BJ471" s="45" t="str">
        <f t="shared" ca="1" si="148"/>
        <v>20/09/2021 08:00</v>
      </c>
      <c r="BK471" s="44" t="str">
        <f>IF($F471="", "", IFERROR(INDEX('Currency Market'!$BE$10:$BL$178, MATCH($BJ471, 'Currency Market'!$BB$10:$BB$178, 0), MATCH($F471, 'Currency Market'!$BE$9:$BL$9, 0)), ""))</f>
        <v/>
      </c>
      <c r="BL471" s="43" t="str">
        <f>IF($F471="", "", IFERROR(INDEX('Currency Market'!$BE$10:$BL$178, MATCH($BJ471, 'Currency Market'!$BB$10:$BB$178, 0), MATCH($N471, 'Currency Market'!$BE$9:$BL$9, 0)), ""))</f>
        <v/>
      </c>
      <c r="BN471" s="68" t="str">
        <f t="shared" si="153"/>
        <v/>
      </c>
      <c r="BO471" s="57" t="str">
        <f t="shared" si="155"/>
        <v/>
      </c>
      <c r="BP471" s="58" t="str">
        <f t="shared" si="155"/>
        <v/>
      </c>
      <c r="BQ471" s="58" t="str">
        <f t="shared" si="155"/>
        <v/>
      </c>
      <c r="BR471" s="58" t="str">
        <f t="shared" si="155"/>
        <v/>
      </c>
      <c r="BS471" s="58" t="str">
        <f t="shared" si="155"/>
        <v/>
      </c>
      <c r="BT471" s="58" t="str">
        <f t="shared" si="155"/>
        <v/>
      </c>
      <c r="BU471" s="58" t="str">
        <f t="shared" si="155"/>
        <v/>
      </c>
      <c r="BV471" s="59" t="str">
        <f t="shared" si="155"/>
        <v/>
      </c>
      <c r="BX471" s="7" t="str">
        <f ca="1">IFERROR(INDEX('Currency Market'!$BX$10:$BX$178, MATCH($BJ471, 'Currency Market'!$BB$10:$BB$178, 0)), "")</f>
        <v/>
      </c>
      <c r="BZ471" s="65" t="str">
        <f t="shared" si="154"/>
        <v/>
      </c>
    </row>
    <row r="472" spans="1:78" x14ac:dyDescent="0.55000000000000004">
      <c r="A472" s="11"/>
      <c r="B472" s="175" t="str">
        <f t="shared" si="143"/>
        <v/>
      </c>
      <c r="C472" s="176"/>
      <c r="D472" s="176"/>
      <c r="E472" s="176"/>
      <c r="F472" s="269"/>
      <c r="G472" s="270"/>
      <c r="H472" s="271"/>
      <c r="I472" s="271"/>
      <c r="J472" s="271"/>
      <c r="K472" s="271"/>
      <c r="L472" s="271"/>
      <c r="M472" s="271"/>
      <c r="N472" s="270"/>
      <c r="O472" s="270"/>
      <c r="P472" s="272" t="str">
        <f t="shared" si="149"/>
        <v/>
      </c>
      <c r="Q472" s="267"/>
      <c r="R472" s="267"/>
      <c r="S472" s="267"/>
      <c r="T472" s="267"/>
      <c r="U472" s="267"/>
      <c r="V472" s="267" t="str">
        <f t="shared" si="144"/>
        <v/>
      </c>
      <c r="W472" s="267"/>
      <c r="X472" s="267"/>
      <c r="Y472" s="267"/>
      <c r="Z472" s="267"/>
      <c r="AA472" s="267" t="str">
        <f t="shared" si="150"/>
        <v/>
      </c>
      <c r="AB472" s="267"/>
      <c r="AC472" s="267"/>
      <c r="AD472" s="267"/>
      <c r="AE472" s="267"/>
      <c r="AF472" s="267"/>
      <c r="AG472" s="269"/>
      <c r="AH472" s="270"/>
      <c r="AI472" s="270"/>
      <c r="AJ472" s="270"/>
      <c r="AK472" s="270"/>
      <c r="AL472" s="273"/>
      <c r="AM472" s="11"/>
      <c r="AN472" s="175" t="str">
        <f t="shared" si="151"/>
        <v/>
      </c>
      <c r="AO472" s="176"/>
      <c r="AP472" s="267" t="str">
        <f t="shared" si="145"/>
        <v/>
      </c>
      <c r="AQ472" s="267"/>
      <c r="AR472" s="267"/>
      <c r="AS472" s="267"/>
      <c r="AT472" s="267"/>
      <c r="AU472" s="267"/>
      <c r="AV472" s="265" t="str">
        <f t="shared" si="152"/>
        <v/>
      </c>
      <c r="AW472" s="266"/>
      <c r="AX472" s="267" t="str">
        <f t="shared" si="146"/>
        <v/>
      </c>
      <c r="AY472" s="267"/>
      <c r="AZ472" s="267"/>
      <c r="BA472" s="267"/>
      <c r="BB472" s="267"/>
      <c r="BC472" s="268"/>
      <c r="BD472" s="11"/>
      <c r="BF472" s="7" t="str">
        <f t="shared" si="147"/>
        <v/>
      </c>
      <c r="BJ472" s="45" t="str">
        <f t="shared" ca="1" si="148"/>
        <v>20/09/2021 08:00</v>
      </c>
      <c r="BK472" s="44" t="str">
        <f>IF($F472="", "", IFERROR(INDEX('Currency Market'!$BE$10:$BL$178, MATCH($BJ472, 'Currency Market'!$BB$10:$BB$178, 0), MATCH($F472, 'Currency Market'!$BE$9:$BL$9, 0)), ""))</f>
        <v/>
      </c>
      <c r="BL472" s="43" t="str">
        <f>IF($F472="", "", IFERROR(INDEX('Currency Market'!$BE$10:$BL$178, MATCH($BJ472, 'Currency Market'!$BB$10:$BB$178, 0), MATCH($N472, 'Currency Market'!$BE$9:$BL$9, 0)), ""))</f>
        <v/>
      </c>
      <c r="BN472" s="68" t="str">
        <f t="shared" si="153"/>
        <v/>
      </c>
      <c r="BO472" s="57" t="str">
        <f t="shared" si="155"/>
        <v/>
      </c>
      <c r="BP472" s="58" t="str">
        <f t="shared" si="155"/>
        <v/>
      </c>
      <c r="BQ472" s="58" t="str">
        <f t="shared" si="155"/>
        <v/>
      </c>
      <c r="BR472" s="58" t="str">
        <f t="shared" si="155"/>
        <v/>
      </c>
      <c r="BS472" s="58" t="str">
        <f t="shared" si="155"/>
        <v/>
      </c>
      <c r="BT472" s="58" t="str">
        <f t="shared" si="155"/>
        <v/>
      </c>
      <c r="BU472" s="58" t="str">
        <f t="shared" si="155"/>
        <v/>
      </c>
      <c r="BV472" s="59" t="str">
        <f t="shared" si="155"/>
        <v/>
      </c>
      <c r="BX472" s="7" t="str">
        <f ca="1">IFERROR(INDEX('Currency Market'!$BX$10:$BX$178, MATCH($BJ472, 'Currency Market'!$BB$10:$BB$178, 0)), "")</f>
        <v/>
      </c>
      <c r="BZ472" s="65" t="str">
        <f t="shared" si="154"/>
        <v/>
      </c>
    </row>
    <row r="473" spans="1:78" x14ac:dyDescent="0.55000000000000004">
      <c r="A473" s="11"/>
      <c r="B473" s="175" t="str">
        <f t="shared" si="143"/>
        <v/>
      </c>
      <c r="C473" s="176"/>
      <c r="D473" s="176"/>
      <c r="E473" s="176"/>
      <c r="F473" s="269"/>
      <c r="G473" s="270"/>
      <c r="H473" s="271"/>
      <c r="I473" s="271"/>
      <c r="J473" s="271"/>
      <c r="K473" s="271"/>
      <c r="L473" s="271"/>
      <c r="M473" s="271"/>
      <c r="N473" s="270"/>
      <c r="O473" s="270"/>
      <c r="P473" s="272" t="str">
        <f t="shared" si="149"/>
        <v/>
      </c>
      <c r="Q473" s="267"/>
      <c r="R473" s="267"/>
      <c r="S473" s="267"/>
      <c r="T473" s="267"/>
      <c r="U473" s="267"/>
      <c r="V473" s="267" t="str">
        <f t="shared" si="144"/>
        <v/>
      </c>
      <c r="W473" s="267"/>
      <c r="X473" s="267"/>
      <c r="Y473" s="267"/>
      <c r="Z473" s="267"/>
      <c r="AA473" s="267" t="str">
        <f t="shared" si="150"/>
        <v/>
      </c>
      <c r="AB473" s="267"/>
      <c r="AC473" s="267"/>
      <c r="AD473" s="267"/>
      <c r="AE473" s="267"/>
      <c r="AF473" s="267"/>
      <c r="AG473" s="269"/>
      <c r="AH473" s="270"/>
      <c r="AI473" s="270"/>
      <c r="AJ473" s="270"/>
      <c r="AK473" s="270"/>
      <c r="AL473" s="273"/>
      <c r="AM473" s="11"/>
      <c r="AN473" s="175" t="str">
        <f t="shared" si="151"/>
        <v/>
      </c>
      <c r="AO473" s="176"/>
      <c r="AP473" s="267" t="str">
        <f t="shared" si="145"/>
        <v/>
      </c>
      <c r="AQ473" s="267"/>
      <c r="AR473" s="267"/>
      <c r="AS473" s="267"/>
      <c r="AT473" s="267"/>
      <c r="AU473" s="267"/>
      <c r="AV473" s="265" t="str">
        <f t="shared" si="152"/>
        <v/>
      </c>
      <c r="AW473" s="266"/>
      <c r="AX473" s="267" t="str">
        <f t="shared" si="146"/>
        <v/>
      </c>
      <c r="AY473" s="267"/>
      <c r="AZ473" s="267"/>
      <c r="BA473" s="267"/>
      <c r="BB473" s="267"/>
      <c r="BC473" s="268"/>
      <c r="BD473" s="11"/>
      <c r="BF473" s="7" t="str">
        <f t="shared" si="147"/>
        <v/>
      </c>
      <c r="BJ473" s="45" t="str">
        <f t="shared" ca="1" si="148"/>
        <v>20/09/2021 08:00</v>
      </c>
      <c r="BK473" s="44" t="str">
        <f>IF($F473="", "", IFERROR(INDEX('Currency Market'!$BE$10:$BL$178, MATCH($BJ473, 'Currency Market'!$BB$10:$BB$178, 0), MATCH($F473, 'Currency Market'!$BE$9:$BL$9, 0)), ""))</f>
        <v/>
      </c>
      <c r="BL473" s="43" t="str">
        <f>IF($F473="", "", IFERROR(INDEX('Currency Market'!$BE$10:$BL$178, MATCH($BJ473, 'Currency Market'!$BB$10:$BB$178, 0), MATCH($N473, 'Currency Market'!$BE$9:$BL$9, 0)), ""))</f>
        <v/>
      </c>
      <c r="BN473" s="68" t="str">
        <f t="shared" si="153"/>
        <v/>
      </c>
      <c r="BO473" s="57" t="str">
        <f t="shared" ref="BO473:BV482" si="156">IF($B473=$BF$4, IF($F473=BO$2, $H473*-1, IF($N473=BO$2, $AA473, "")), "")</f>
        <v/>
      </c>
      <c r="BP473" s="58" t="str">
        <f t="shared" si="156"/>
        <v/>
      </c>
      <c r="BQ473" s="58" t="str">
        <f t="shared" si="156"/>
        <v/>
      </c>
      <c r="BR473" s="58" t="str">
        <f t="shared" si="156"/>
        <v/>
      </c>
      <c r="BS473" s="58" t="str">
        <f t="shared" si="156"/>
        <v/>
      </c>
      <c r="BT473" s="58" t="str">
        <f t="shared" si="156"/>
        <v/>
      </c>
      <c r="BU473" s="58" t="str">
        <f t="shared" si="156"/>
        <v/>
      </c>
      <c r="BV473" s="59" t="str">
        <f t="shared" si="156"/>
        <v/>
      </c>
      <c r="BX473" s="7" t="str">
        <f ca="1">IFERROR(INDEX('Currency Market'!$BX$10:$BX$178, MATCH($BJ473, 'Currency Market'!$BB$10:$BB$178, 0)), "")</f>
        <v/>
      </c>
      <c r="BZ473" s="65" t="str">
        <f t="shared" si="154"/>
        <v/>
      </c>
    </row>
    <row r="474" spans="1:78" x14ac:dyDescent="0.55000000000000004">
      <c r="A474" s="11"/>
      <c r="B474" s="175" t="str">
        <f t="shared" si="143"/>
        <v/>
      </c>
      <c r="C474" s="176"/>
      <c r="D474" s="176"/>
      <c r="E474" s="176"/>
      <c r="F474" s="269"/>
      <c r="G474" s="270"/>
      <c r="H474" s="271"/>
      <c r="I474" s="271"/>
      <c r="J474" s="271"/>
      <c r="K474" s="271"/>
      <c r="L474" s="271"/>
      <c r="M474" s="271"/>
      <c r="N474" s="270"/>
      <c r="O474" s="270"/>
      <c r="P474" s="272" t="str">
        <f t="shared" si="149"/>
        <v/>
      </c>
      <c r="Q474" s="267"/>
      <c r="R474" s="267"/>
      <c r="S474" s="267"/>
      <c r="T474" s="267"/>
      <c r="U474" s="267"/>
      <c r="V474" s="267" t="str">
        <f t="shared" si="144"/>
        <v/>
      </c>
      <c r="W474" s="267"/>
      <c r="X474" s="267"/>
      <c r="Y474" s="267"/>
      <c r="Z474" s="267"/>
      <c r="AA474" s="267" t="str">
        <f t="shared" si="150"/>
        <v/>
      </c>
      <c r="AB474" s="267"/>
      <c r="AC474" s="267"/>
      <c r="AD474" s="267"/>
      <c r="AE474" s="267"/>
      <c r="AF474" s="267"/>
      <c r="AG474" s="269"/>
      <c r="AH474" s="270"/>
      <c r="AI474" s="270"/>
      <c r="AJ474" s="270"/>
      <c r="AK474" s="270"/>
      <c r="AL474" s="273"/>
      <c r="AM474" s="11"/>
      <c r="AN474" s="175" t="str">
        <f t="shared" si="151"/>
        <v/>
      </c>
      <c r="AO474" s="176"/>
      <c r="AP474" s="267" t="str">
        <f t="shared" si="145"/>
        <v/>
      </c>
      <c r="AQ474" s="267"/>
      <c r="AR474" s="267"/>
      <c r="AS474" s="267"/>
      <c r="AT474" s="267"/>
      <c r="AU474" s="267"/>
      <c r="AV474" s="265" t="str">
        <f t="shared" si="152"/>
        <v/>
      </c>
      <c r="AW474" s="266"/>
      <c r="AX474" s="267" t="str">
        <f t="shared" si="146"/>
        <v/>
      </c>
      <c r="AY474" s="267"/>
      <c r="AZ474" s="267"/>
      <c r="BA474" s="267"/>
      <c r="BB474" s="267"/>
      <c r="BC474" s="268"/>
      <c r="BD474" s="11"/>
      <c r="BF474" s="7" t="str">
        <f t="shared" si="147"/>
        <v/>
      </c>
      <c r="BJ474" s="45" t="str">
        <f t="shared" ca="1" si="148"/>
        <v>20/09/2021 08:00</v>
      </c>
      <c r="BK474" s="44" t="str">
        <f>IF($F474="", "", IFERROR(INDEX('Currency Market'!$BE$10:$BL$178, MATCH($BJ474, 'Currency Market'!$BB$10:$BB$178, 0), MATCH($F474, 'Currency Market'!$BE$9:$BL$9, 0)), ""))</f>
        <v/>
      </c>
      <c r="BL474" s="43" t="str">
        <f>IF($F474="", "", IFERROR(INDEX('Currency Market'!$BE$10:$BL$178, MATCH($BJ474, 'Currency Market'!$BB$10:$BB$178, 0), MATCH($N474, 'Currency Market'!$BE$9:$BL$9, 0)), ""))</f>
        <v/>
      </c>
      <c r="BN474" s="68" t="str">
        <f t="shared" si="153"/>
        <v/>
      </c>
      <c r="BO474" s="57" t="str">
        <f t="shared" si="156"/>
        <v/>
      </c>
      <c r="BP474" s="58" t="str">
        <f t="shared" si="156"/>
        <v/>
      </c>
      <c r="BQ474" s="58" t="str">
        <f t="shared" si="156"/>
        <v/>
      </c>
      <c r="BR474" s="58" t="str">
        <f t="shared" si="156"/>
        <v/>
      </c>
      <c r="BS474" s="58" t="str">
        <f t="shared" si="156"/>
        <v/>
      </c>
      <c r="BT474" s="58" t="str">
        <f t="shared" si="156"/>
        <v/>
      </c>
      <c r="BU474" s="58" t="str">
        <f t="shared" si="156"/>
        <v/>
      </c>
      <c r="BV474" s="59" t="str">
        <f t="shared" si="156"/>
        <v/>
      </c>
      <c r="BX474" s="7" t="str">
        <f ca="1">IFERROR(INDEX('Currency Market'!$BX$10:$BX$178, MATCH($BJ474, 'Currency Market'!$BB$10:$BB$178, 0)), "")</f>
        <v/>
      </c>
      <c r="BZ474" s="65" t="str">
        <f t="shared" si="154"/>
        <v/>
      </c>
    </row>
    <row r="475" spans="1:78" x14ac:dyDescent="0.55000000000000004">
      <c r="A475" s="11"/>
      <c r="B475" s="175" t="str">
        <f t="shared" si="143"/>
        <v/>
      </c>
      <c r="C475" s="176"/>
      <c r="D475" s="176"/>
      <c r="E475" s="176"/>
      <c r="F475" s="269"/>
      <c r="G475" s="270"/>
      <c r="H475" s="271"/>
      <c r="I475" s="271"/>
      <c r="J475" s="271"/>
      <c r="K475" s="271"/>
      <c r="L475" s="271"/>
      <c r="M475" s="271"/>
      <c r="N475" s="270"/>
      <c r="O475" s="270"/>
      <c r="P475" s="272" t="str">
        <f t="shared" si="149"/>
        <v/>
      </c>
      <c r="Q475" s="267"/>
      <c r="R475" s="267"/>
      <c r="S475" s="267"/>
      <c r="T475" s="267"/>
      <c r="U475" s="267"/>
      <c r="V475" s="267" t="str">
        <f t="shared" si="144"/>
        <v/>
      </c>
      <c r="W475" s="267"/>
      <c r="X475" s="267"/>
      <c r="Y475" s="267"/>
      <c r="Z475" s="267"/>
      <c r="AA475" s="267" t="str">
        <f t="shared" si="150"/>
        <v/>
      </c>
      <c r="AB475" s="267"/>
      <c r="AC475" s="267"/>
      <c r="AD475" s="267"/>
      <c r="AE475" s="267"/>
      <c r="AF475" s="267"/>
      <c r="AG475" s="269"/>
      <c r="AH475" s="270"/>
      <c r="AI475" s="270"/>
      <c r="AJ475" s="270"/>
      <c r="AK475" s="270"/>
      <c r="AL475" s="273"/>
      <c r="AM475" s="11"/>
      <c r="AN475" s="175" t="str">
        <f t="shared" si="151"/>
        <v/>
      </c>
      <c r="AO475" s="176"/>
      <c r="AP475" s="267" t="str">
        <f t="shared" si="145"/>
        <v/>
      </c>
      <c r="AQ475" s="267"/>
      <c r="AR475" s="267"/>
      <c r="AS475" s="267"/>
      <c r="AT475" s="267"/>
      <c r="AU475" s="267"/>
      <c r="AV475" s="265" t="str">
        <f t="shared" si="152"/>
        <v/>
      </c>
      <c r="AW475" s="266"/>
      <c r="AX475" s="267" t="str">
        <f t="shared" si="146"/>
        <v/>
      </c>
      <c r="AY475" s="267"/>
      <c r="AZ475" s="267"/>
      <c r="BA475" s="267"/>
      <c r="BB475" s="267"/>
      <c r="BC475" s="268"/>
      <c r="BD475" s="11"/>
      <c r="BF475" s="7" t="str">
        <f t="shared" si="147"/>
        <v/>
      </c>
      <c r="BJ475" s="45" t="str">
        <f t="shared" ca="1" si="148"/>
        <v>20/09/2021 08:00</v>
      </c>
      <c r="BK475" s="44" t="str">
        <f>IF($F475="", "", IFERROR(INDEX('Currency Market'!$BE$10:$BL$178, MATCH($BJ475, 'Currency Market'!$BB$10:$BB$178, 0), MATCH($F475, 'Currency Market'!$BE$9:$BL$9, 0)), ""))</f>
        <v/>
      </c>
      <c r="BL475" s="43" t="str">
        <f>IF($F475="", "", IFERROR(INDEX('Currency Market'!$BE$10:$BL$178, MATCH($BJ475, 'Currency Market'!$BB$10:$BB$178, 0), MATCH($N475, 'Currency Market'!$BE$9:$BL$9, 0)), ""))</f>
        <v/>
      </c>
      <c r="BN475" s="68" t="str">
        <f t="shared" si="153"/>
        <v/>
      </c>
      <c r="BO475" s="57" t="str">
        <f t="shared" si="156"/>
        <v/>
      </c>
      <c r="BP475" s="58" t="str">
        <f t="shared" si="156"/>
        <v/>
      </c>
      <c r="BQ475" s="58" t="str">
        <f t="shared" si="156"/>
        <v/>
      </c>
      <c r="BR475" s="58" t="str">
        <f t="shared" si="156"/>
        <v/>
      </c>
      <c r="BS475" s="58" t="str">
        <f t="shared" si="156"/>
        <v/>
      </c>
      <c r="BT475" s="58" t="str">
        <f t="shared" si="156"/>
        <v/>
      </c>
      <c r="BU475" s="58" t="str">
        <f t="shared" si="156"/>
        <v/>
      </c>
      <c r="BV475" s="59" t="str">
        <f t="shared" si="156"/>
        <v/>
      </c>
      <c r="BX475" s="7" t="str">
        <f ca="1">IFERROR(INDEX('Currency Market'!$BX$10:$BX$178, MATCH($BJ475, 'Currency Market'!$BB$10:$BB$178, 0)), "")</f>
        <v/>
      </c>
      <c r="BZ475" s="65" t="str">
        <f t="shared" si="154"/>
        <v/>
      </c>
    </row>
    <row r="476" spans="1:78" x14ac:dyDescent="0.55000000000000004">
      <c r="A476" s="11"/>
      <c r="B476" s="175" t="str">
        <f t="shared" si="143"/>
        <v/>
      </c>
      <c r="C476" s="176"/>
      <c r="D476" s="176"/>
      <c r="E476" s="176"/>
      <c r="F476" s="269"/>
      <c r="G476" s="270"/>
      <c r="H476" s="271"/>
      <c r="I476" s="271"/>
      <c r="J476" s="271"/>
      <c r="K476" s="271"/>
      <c r="L476" s="271"/>
      <c r="M476" s="271"/>
      <c r="N476" s="270"/>
      <c r="O476" s="270"/>
      <c r="P476" s="272" t="str">
        <f t="shared" si="149"/>
        <v/>
      </c>
      <c r="Q476" s="267"/>
      <c r="R476" s="267"/>
      <c r="S476" s="267"/>
      <c r="T476" s="267"/>
      <c r="U476" s="267"/>
      <c r="V476" s="267" t="str">
        <f t="shared" si="144"/>
        <v/>
      </c>
      <c r="W476" s="267"/>
      <c r="X476" s="267"/>
      <c r="Y476" s="267"/>
      <c r="Z476" s="267"/>
      <c r="AA476" s="267" t="str">
        <f t="shared" si="150"/>
        <v/>
      </c>
      <c r="AB476" s="267"/>
      <c r="AC476" s="267"/>
      <c r="AD476" s="267"/>
      <c r="AE476" s="267"/>
      <c r="AF476" s="267"/>
      <c r="AG476" s="269"/>
      <c r="AH476" s="270"/>
      <c r="AI476" s="270"/>
      <c r="AJ476" s="270"/>
      <c r="AK476" s="270"/>
      <c r="AL476" s="273"/>
      <c r="AM476" s="11"/>
      <c r="AN476" s="175" t="str">
        <f t="shared" si="151"/>
        <v/>
      </c>
      <c r="AO476" s="176"/>
      <c r="AP476" s="267" t="str">
        <f t="shared" si="145"/>
        <v/>
      </c>
      <c r="AQ476" s="267"/>
      <c r="AR476" s="267"/>
      <c r="AS476" s="267"/>
      <c r="AT476" s="267"/>
      <c r="AU476" s="267"/>
      <c r="AV476" s="265" t="str">
        <f t="shared" si="152"/>
        <v/>
      </c>
      <c r="AW476" s="266"/>
      <c r="AX476" s="267" t="str">
        <f t="shared" si="146"/>
        <v/>
      </c>
      <c r="AY476" s="267"/>
      <c r="AZ476" s="267"/>
      <c r="BA476" s="267"/>
      <c r="BB476" s="267"/>
      <c r="BC476" s="268"/>
      <c r="BD476" s="11"/>
      <c r="BF476" s="7" t="str">
        <f t="shared" si="147"/>
        <v/>
      </c>
      <c r="BJ476" s="45" t="str">
        <f t="shared" ca="1" si="148"/>
        <v>20/09/2021 08:00</v>
      </c>
      <c r="BK476" s="44" t="str">
        <f>IF($F476="", "", IFERROR(INDEX('Currency Market'!$BE$10:$BL$178, MATCH($BJ476, 'Currency Market'!$BB$10:$BB$178, 0), MATCH($F476, 'Currency Market'!$BE$9:$BL$9, 0)), ""))</f>
        <v/>
      </c>
      <c r="BL476" s="43" t="str">
        <f>IF($F476="", "", IFERROR(INDEX('Currency Market'!$BE$10:$BL$178, MATCH($BJ476, 'Currency Market'!$BB$10:$BB$178, 0), MATCH($N476, 'Currency Market'!$BE$9:$BL$9, 0)), ""))</f>
        <v/>
      </c>
      <c r="BN476" s="68" t="str">
        <f t="shared" si="153"/>
        <v/>
      </c>
      <c r="BO476" s="57" t="str">
        <f t="shared" si="156"/>
        <v/>
      </c>
      <c r="BP476" s="58" t="str">
        <f t="shared" si="156"/>
        <v/>
      </c>
      <c r="BQ476" s="58" t="str">
        <f t="shared" si="156"/>
        <v/>
      </c>
      <c r="BR476" s="58" t="str">
        <f t="shared" si="156"/>
        <v/>
      </c>
      <c r="BS476" s="58" t="str">
        <f t="shared" si="156"/>
        <v/>
      </c>
      <c r="BT476" s="58" t="str">
        <f t="shared" si="156"/>
        <v/>
      </c>
      <c r="BU476" s="58" t="str">
        <f t="shared" si="156"/>
        <v/>
      </c>
      <c r="BV476" s="59" t="str">
        <f t="shared" si="156"/>
        <v/>
      </c>
      <c r="BX476" s="7" t="str">
        <f ca="1">IFERROR(INDEX('Currency Market'!$BX$10:$BX$178, MATCH($BJ476, 'Currency Market'!$BB$10:$BB$178, 0)), "")</f>
        <v/>
      </c>
      <c r="BZ476" s="65" t="str">
        <f t="shared" si="154"/>
        <v/>
      </c>
    </row>
    <row r="477" spans="1:78" x14ac:dyDescent="0.55000000000000004">
      <c r="A477" s="11"/>
      <c r="B477" s="175" t="str">
        <f t="shared" si="143"/>
        <v/>
      </c>
      <c r="C477" s="176"/>
      <c r="D477" s="176"/>
      <c r="E477" s="176"/>
      <c r="F477" s="269"/>
      <c r="G477" s="270"/>
      <c r="H477" s="271"/>
      <c r="I477" s="271"/>
      <c r="J477" s="271"/>
      <c r="K477" s="271"/>
      <c r="L477" s="271"/>
      <c r="M477" s="271"/>
      <c r="N477" s="270"/>
      <c r="O477" s="270"/>
      <c r="P477" s="272" t="str">
        <f t="shared" si="149"/>
        <v/>
      </c>
      <c r="Q477" s="267"/>
      <c r="R477" s="267"/>
      <c r="S477" s="267"/>
      <c r="T477" s="267"/>
      <c r="U477" s="267"/>
      <c r="V477" s="267" t="str">
        <f t="shared" si="144"/>
        <v/>
      </c>
      <c r="W477" s="267"/>
      <c r="X477" s="267"/>
      <c r="Y477" s="267"/>
      <c r="Z477" s="267"/>
      <c r="AA477" s="267" t="str">
        <f t="shared" si="150"/>
        <v/>
      </c>
      <c r="AB477" s="267"/>
      <c r="AC477" s="267"/>
      <c r="AD477" s="267"/>
      <c r="AE477" s="267"/>
      <c r="AF477" s="267"/>
      <c r="AG477" s="269"/>
      <c r="AH477" s="270"/>
      <c r="AI477" s="270"/>
      <c r="AJ477" s="270"/>
      <c r="AK477" s="270"/>
      <c r="AL477" s="273"/>
      <c r="AM477" s="11"/>
      <c r="AN477" s="175" t="str">
        <f t="shared" si="151"/>
        <v/>
      </c>
      <c r="AO477" s="176"/>
      <c r="AP477" s="267" t="str">
        <f t="shared" si="145"/>
        <v/>
      </c>
      <c r="AQ477" s="267"/>
      <c r="AR477" s="267"/>
      <c r="AS477" s="267"/>
      <c r="AT477" s="267"/>
      <c r="AU477" s="267"/>
      <c r="AV477" s="265" t="str">
        <f t="shared" si="152"/>
        <v/>
      </c>
      <c r="AW477" s="266"/>
      <c r="AX477" s="267" t="str">
        <f t="shared" si="146"/>
        <v/>
      </c>
      <c r="AY477" s="267"/>
      <c r="AZ477" s="267"/>
      <c r="BA477" s="267"/>
      <c r="BB477" s="267"/>
      <c r="BC477" s="268"/>
      <c r="BD477" s="11"/>
      <c r="BF477" s="7" t="str">
        <f t="shared" si="147"/>
        <v/>
      </c>
      <c r="BJ477" s="45" t="str">
        <f t="shared" ca="1" si="148"/>
        <v>20/09/2021 08:00</v>
      </c>
      <c r="BK477" s="44" t="str">
        <f>IF($F477="", "", IFERROR(INDEX('Currency Market'!$BE$10:$BL$178, MATCH($BJ477, 'Currency Market'!$BB$10:$BB$178, 0), MATCH($F477, 'Currency Market'!$BE$9:$BL$9, 0)), ""))</f>
        <v/>
      </c>
      <c r="BL477" s="43" t="str">
        <f>IF($F477="", "", IFERROR(INDEX('Currency Market'!$BE$10:$BL$178, MATCH($BJ477, 'Currency Market'!$BB$10:$BB$178, 0), MATCH($N477, 'Currency Market'!$BE$9:$BL$9, 0)), ""))</f>
        <v/>
      </c>
      <c r="BN477" s="68" t="str">
        <f t="shared" si="153"/>
        <v/>
      </c>
      <c r="BO477" s="57" t="str">
        <f t="shared" si="156"/>
        <v/>
      </c>
      <c r="BP477" s="58" t="str">
        <f t="shared" si="156"/>
        <v/>
      </c>
      <c r="BQ477" s="58" t="str">
        <f t="shared" si="156"/>
        <v/>
      </c>
      <c r="BR477" s="58" t="str">
        <f t="shared" si="156"/>
        <v/>
      </c>
      <c r="BS477" s="58" t="str">
        <f t="shared" si="156"/>
        <v/>
      </c>
      <c r="BT477" s="58" t="str">
        <f t="shared" si="156"/>
        <v/>
      </c>
      <c r="BU477" s="58" t="str">
        <f t="shared" si="156"/>
        <v/>
      </c>
      <c r="BV477" s="59" t="str">
        <f t="shared" si="156"/>
        <v/>
      </c>
      <c r="BX477" s="7" t="str">
        <f ca="1">IFERROR(INDEX('Currency Market'!$BX$10:$BX$178, MATCH($BJ477, 'Currency Market'!$BB$10:$BB$178, 0)), "")</f>
        <v/>
      </c>
      <c r="BZ477" s="65" t="str">
        <f t="shared" si="154"/>
        <v/>
      </c>
    </row>
    <row r="478" spans="1:78" x14ac:dyDescent="0.55000000000000004">
      <c r="A478" s="11"/>
      <c r="B478" s="175" t="str">
        <f t="shared" si="143"/>
        <v/>
      </c>
      <c r="C478" s="176"/>
      <c r="D478" s="176"/>
      <c r="E478" s="176"/>
      <c r="F478" s="269"/>
      <c r="G478" s="270"/>
      <c r="H478" s="271"/>
      <c r="I478" s="271"/>
      <c r="J478" s="271"/>
      <c r="K478" s="271"/>
      <c r="L478" s="271"/>
      <c r="M478" s="271"/>
      <c r="N478" s="270"/>
      <c r="O478" s="270"/>
      <c r="P478" s="272" t="str">
        <f t="shared" si="149"/>
        <v/>
      </c>
      <c r="Q478" s="267"/>
      <c r="R478" s="267"/>
      <c r="S478" s="267"/>
      <c r="T478" s="267"/>
      <c r="U478" s="267"/>
      <c r="V478" s="267" t="str">
        <f t="shared" si="144"/>
        <v/>
      </c>
      <c r="W478" s="267"/>
      <c r="X478" s="267"/>
      <c r="Y478" s="267"/>
      <c r="Z478" s="267"/>
      <c r="AA478" s="267" t="str">
        <f t="shared" si="150"/>
        <v/>
      </c>
      <c r="AB478" s="267"/>
      <c r="AC478" s="267"/>
      <c r="AD478" s="267"/>
      <c r="AE478" s="267"/>
      <c r="AF478" s="267"/>
      <c r="AG478" s="269"/>
      <c r="AH478" s="270"/>
      <c r="AI478" s="270"/>
      <c r="AJ478" s="270"/>
      <c r="AK478" s="270"/>
      <c r="AL478" s="273"/>
      <c r="AM478" s="11"/>
      <c r="AN478" s="175" t="str">
        <f t="shared" si="151"/>
        <v/>
      </c>
      <c r="AO478" s="176"/>
      <c r="AP478" s="267" t="str">
        <f t="shared" si="145"/>
        <v/>
      </c>
      <c r="AQ478" s="267"/>
      <c r="AR478" s="267"/>
      <c r="AS478" s="267"/>
      <c r="AT478" s="267"/>
      <c r="AU478" s="267"/>
      <c r="AV478" s="265" t="str">
        <f t="shared" si="152"/>
        <v/>
      </c>
      <c r="AW478" s="266"/>
      <c r="AX478" s="267" t="str">
        <f t="shared" si="146"/>
        <v/>
      </c>
      <c r="AY478" s="267"/>
      <c r="AZ478" s="267"/>
      <c r="BA478" s="267"/>
      <c r="BB478" s="267"/>
      <c r="BC478" s="268"/>
      <c r="BD478" s="11"/>
      <c r="BF478" s="7" t="str">
        <f t="shared" si="147"/>
        <v/>
      </c>
      <c r="BJ478" s="45" t="str">
        <f t="shared" ca="1" si="148"/>
        <v>20/09/2021 08:00</v>
      </c>
      <c r="BK478" s="44" t="str">
        <f>IF($F478="", "", IFERROR(INDEX('Currency Market'!$BE$10:$BL$178, MATCH($BJ478, 'Currency Market'!$BB$10:$BB$178, 0), MATCH($F478, 'Currency Market'!$BE$9:$BL$9, 0)), ""))</f>
        <v/>
      </c>
      <c r="BL478" s="43" t="str">
        <f>IF($F478="", "", IFERROR(INDEX('Currency Market'!$BE$10:$BL$178, MATCH($BJ478, 'Currency Market'!$BB$10:$BB$178, 0), MATCH($N478, 'Currency Market'!$BE$9:$BL$9, 0)), ""))</f>
        <v/>
      </c>
      <c r="BN478" s="68" t="str">
        <f t="shared" si="153"/>
        <v/>
      </c>
      <c r="BO478" s="57" t="str">
        <f t="shared" si="156"/>
        <v/>
      </c>
      <c r="BP478" s="58" t="str">
        <f t="shared" si="156"/>
        <v/>
      </c>
      <c r="BQ478" s="58" t="str">
        <f t="shared" si="156"/>
        <v/>
      </c>
      <c r="BR478" s="58" t="str">
        <f t="shared" si="156"/>
        <v/>
      </c>
      <c r="BS478" s="58" t="str">
        <f t="shared" si="156"/>
        <v/>
      </c>
      <c r="BT478" s="58" t="str">
        <f t="shared" si="156"/>
        <v/>
      </c>
      <c r="BU478" s="58" t="str">
        <f t="shared" si="156"/>
        <v/>
      </c>
      <c r="BV478" s="59" t="str">
        <f t="shared" si="156"/>
        <v/>
      </c>
      <c r="BX478" s="7" t="str">
        <f ca="1">IFERROR(INDEX('Currency Market'!$BX$10:$BX$178, MATCH($BJ478, 'Currency Market'!$BB$10:$BB$178, 0)), "")</f>
        <v/>
      </c>
      <c r="BZ478" s="65" t="str">
        <f t="shared" si="154"/>
        <v/>
      </c>
    </row>
    <row r="479" spans="1:78" x14ac:dyDescent="0.55000000000000004">
      <c r="A479" s="11"/>
      <c r="B479" s="175" t="str">
        <f t="shared" si="143"/>
        <v/>
      </c>
      <c r="C479" s="176"/>
      <c r="D479" s="176"/>
      <c r="E479" s="176"/>
      <c r="F479" s="269"/>
      <c r="G479" s="270"/>
      <c r="H479" s="271"/>
      <c r="I479" s="271"/>
      <c r="J479" s="271"/>
      <c r="K479" s="271"/>
      <c r="L479" s="271"/>
      <c r="M479" s="271"/>
      <c r="N479" s="270"/>
      <c r="O479" s="270"/>
      <c r="P479" s="272" t="str">
        <f t="shared" si="149"/>
        <v/>
      </c>
      <c r="Q479" s="267"/>
      <c r="R479" s="267"/>
      <c r="S479" s="267"/>
      <c r="T479" s="267"/>
      <c r="U479" s="267"/>
      <c r="V479" s="267" t="str">
        <f t="shared" si="144"/>
        <v/>
      </c>
      <c r="W479" s="267"/>
      <c r="X479" s="267"/>
      <c r="Y479" s="267"/>
      <c r="Z479" s="267"/>
      <c r="AA479" s="267" t="str">
        <f t="shared" si="150"/>
        <v/>
      </c>
      <c r="AB479" s="267"/>
      <c r="AC479" s="267"/>
      <c r="AD479" s="267"/>
      <c r="AE479" s="267"/>
      <c r="AF479" s="267"/>
      <c r="AG479" s="269"/>
      <c r="AH479" s="270"/>
      <c r="AI479" s="270"/>
      <c r="AJ479" s="270"/>
      <c r="AK479" s="270"/>
      <c r="AL479" s="273"/>
      <c r="AM479" s="11"/>
      <c r="AN479" s="175" t="str">
        <f t="shared" si="151"/>
        <v/>
      </c>
      <c r="AO479" s="176"/>
      <c r="AP479" s="267" t="str">
        <f t="shared" si="145"/>
        <v/>
      </c>
      <c r="AQ479" s="267"/>
      <c r="AR479" s="267"/>
      <c r="AS479" s="267"/>
      <c r="AT479" s="267"/>
      <c r="AU479" s="267"/>
      <c r="AV479" s="265" t="str">
        <f t="shared" si="152"/>
        <v/>
      </c>
      <c r="AW479" s="266"/>
      <c r="AX479" s="267" t="str">
        <f t="shared" si="146"/>
        <v/>
      </c>
      <c r="AY479" s="267"/>
      <c r="AZ479" s="267"/>
      <c r="BA479" s="267"/>
      <c r="BB479" s="267"/>
      <c r="BC479" s="268"/>
      <c r="BD479" s="11"/>
      <c r="BF479" s="7" t="str">
        <f t="shared" si="147"/>
        <v/>
      </c>
      <c r="BJ479" s="45" t="str">
        <f t="shared" ca="1" si="148"/>
        <v>20/09/2021 08:00</v>
      </c>
      <c r="BK479" s="44" t="str">
        <f>IF($F479="", "", IFERROR(INDEX('Currency Market'!$BE$10:$BL$178, MATCH($BJ479, 'Currency Market'!$BB$10:$BB$178, 0), MATCH($F479, 'Currency Market'!$BE$9:$BL$9, 0)), ""))</f>
        <v/>
      </c>
      <c r="BL479" s="43" t="str">
        <f>IF($F479="", "", IFERROR(INDEX('Currency Market'!$BE$10:$BL$178, MATCH($BJ479, 'Currency Market'!$BB$10:$BB$178, 0), MATCH($N479, 'Currency Market'!$BE$9:$BL$9, 0)), ""))</f>
        <v/>
      </c>
      <c r="BN479" s="68" t="str">
        <f t="shared" si="153"/>
        <v/>
      </c>
      <c r="BO479" s="57" t="str">
        <f t="shared" si="156"/>
        <v/>
      </c>
      <c r="BP479" s="58" t="str">
        <f t="shared" si="156"/>
        <v/>
      </c>
      <c r="BQ479" s="58" t="str">
        <f t="shared" si="156"/>
        <v/>
      </c>
      <c r="BR479" s="58" t="str">
        <f t="shared" si="156"/>
        <v/>
      </c>
      <c r="BS479" s="58" t="str">
        <f t="shared" si="156"/>
        <v/>
      </c>
      <c r="BT479" s="58" t="str">
        <f t="shared" si="156"/>
        <v/>
      </c>
      <c r="BU479" s="58" t="str">
        <f t="shared" si="156"/>
        <v/>
      </c>
      <c r="BV479" s="59" t="str">
        <f t="shared" si="156"/>
        <v/>
      </c>
      <c r="BX479" s="7" t="str">
        <f ca="1">IFERROR(INDEX('Currency Market'!$BX$10:$BX$178, MATCH($BJ479, 'Currency Market'!$BB$10:$BB$178, 0)), "")</f>
        <v/>
      </c>
      <c r="BZ479" s="65" t="str">
        <f t="shared" si="154"/>
        <v/>
      </c>
    </row>
    <row r="480" spans="1:78" x14ac:dyDescent="0.55000000000000004">
      <c r="A480" s="11"/>
      <c r="B480" s="175" t="str">
        <f t="shared" si="143"/>
        <v/>
      </c>
      <c r="C480" s="176"/>
      <c r="D480" s="176"/>
      <c r="E480" s="176"/>
      <c r="F480" s="269"/>
      <c r="G480" s="270"/>
      <c r="H480" s="271"/>
      <c r="I480" s="271"/>
      <c r="J480" s="271"/>
      <c r="K480" s="271"/>
      <c r="L480" s="271"/>
      <c r="M480" s="271"/>
      <c r="N480" s="270"/>
      <c r="O480" s="270"/>
      <c r="P480" s="272" t="str">
        <f t="shared" si="149"/>
        <v/>
      </c>
      <c r="Q480" s="267"/>
      <c r="R480" s="267"/>
      <c r="S480" s="267"/>
      <c r="T480" s="267"/>
      <c r="U480" s="267"/>
      <c r="V480" s="267" t="str">
        <f t="shared" si="144"/>
        <v/>
      </c>
      <c r="W480" s="267"/>
      <c r="X480" s="267"/>
      <c r="Y480" s="267"/>
      <c r="Z480" s="267"/>
      <c r="AA480" s="267" t="str">
        <f t="shared" si="150"/>
        <v/>
      </c>
      <c r="AB480" s="267"/>
      <c r="AC480" s="267"/>
      <c r="AD480" s="267"/>
      <c r="AE480" s="267"/>
      <c r="AF480" s="267"/>
      <c r="AG480" s="269"/>
      <c r="AH480" s="270"/>
      <c r="AI480" s="270"/>
      <c r="AJ480" s="270"/>
      <c r="AK480" s="270"/>
      <c r="AL480" s="273"/>
      <c r="AM480" s="11"/>
      <c r="AN480" s="175" t="str">
        <f t="shared" si="151"/>
        <v/>
      </c>
      <c r="AO480" s="176"/>
      <c r="AP480" s="267" t="str">
        <f t="shared" si="145"/>
        <v/>
      </c>
      <c r="AQ480" s="267"/>
      <c r="AR480" s="267"/>
      <c r="AS480" s="267"/>
      <c r="AT480" s="267"/>
      <c r="AU480" s="267"/>
      <c r="AV480" s="265" t="str">
        <f t="shared" si="152"/>
        <v/>
      </c>
      <c r="AW480" s="266"/>
      <c r="AX480" s="267" t="str">
        <f t="shared" si="146"/>
        <v/>
      </c>
      <c r="AY480" s="267"/>
      <c r="AZ480" s="267"/>
      <c r="BA480" s="267"/>
      <c r="BB480" s="267"/>
      <c r="BC480" s="268"/>
      <c r="BD480" s="11"/>
      <c r="BF480" s="7" t="str">
        <f t="shared" si="147"/>
        <v/>
      </c>
      <c r="BJ480" s="45" t="str">
        <f t="shared" ca="1" si="148"/>
        <v>20/09/2021 08:00</v>
      </c>
      <c r="BK480" s="44" t="str">
        <f>IF($F480="", "", IFERROR(INDEX('Currency Market'!$BE$10:$BL$178, MATCH($BJ480, 'Currency Market'!$BB$10:$BB$178, 0), MATCH($F480, 'Currency Market'!$BE$9:$BL$9, 0)), ""))</f>
        <v/>
      </c>
      <c r="BL480" s="43" t="str">
        <f>IF($F480="", "", IFERROR(INDEX('Currency Market'!$BE$10:$BL$178, MATCH($BJ480, 'Currency Market'!$BB$10:$BB$178, 0), MATCH($N480, 'Currency Market'!$BE$9:$BL$9, 0)), ""))</f>
        <v/>
      </c>
      <c r="BN480" s="68" t="str">
        <f t="shared" si="153"/>
        <v/>
      </c>
      <c r="BO480" s="57" t="str">
        <f t="shared" si="156"/>
        <v/>
      </c>
      <c r="BP480" s="58" t="str">
        <f t="shared" si="156"/>
        <v/>
      </c>
      <c r="BQ480" s="58" t="str">
        <f t="shared" si="156"/>
        <v/>
      </c>
      <c r="BR480" s="58" t="str">
        <f t="shared" si="156"/>
        <v/>
      </c>
      <c r="BS480" s="58" t="str">
        <f t="shared" si="156"/>
        <v/>
      </c>
      <c r="BT480" s="58" t="str">
        <f t="shared" si="156"/>
        <v/>
      </c>
      <c r="BU480" s="58" t="str">
        <f t="shared" si="156"/>
        <v/>
      </c>
      <c r="BV480" s="59" t="str">
        <f t="shared" si="156"/>
        <v/>
      </c>
      <c r="BX480" s="7" t="str">
        <f ca="1">IFERROR(INDEX('Currency Market'!$BX$10:$BX$178, MATCH($BJ480, 'Currency Market'!$BB$10:$BB$178, 0)), "")</f>
        <v/>
      </c>
      <c r="BZ480" s="65" t="str">
        <f t="shared" si="154"/>
        <v/>
      </c>
    </row>
    <row r="481" spans="1:78" x14ac:dyDescent="0.55000000000000004">
      <c r="A481" s="11"/>
      <c r="B481" s="175" t="str">
        <f t="shared" si="143"/>
        <v/>
      </c>
      <c r="C481" s="176"/>
      <c r="D481" s="176"/>
      <c r="E481" s="176"/>
      <c r="F481" s="269"/>
      <c r="G481" s="270"/>
      <c r="H481" s="271"/>
      <c r="I481" s="271"/>
      <c r="J481" s="271"/>
      <c r="K481" s="271"/>
      <c r="L481" s="271"/>
      <c r="M481" s="271"/>
      <c r="N481" s="270"/>
      <c r="O481" s="270"/>
      <c r="P481" s="272" t="str">
        <f t="shared" si="149"/>
        <v/>
      </c>
      <c r="Q481" s="267"/>
      <c r="R481" s="267"/>
      <c r="S481" s="267"/>
      <c r="T481" s="267"/>
      <c r="U481" s="267"/>
      <c r="V481" s="267" t="str">
        <f t="shared" si="144"/>
        <v/>
      </c>
      <c r="W481" s="267"/>
      <c r="X481" s="267"/>
      <c r="Y481" s="267"/>
      <c r="Z481" s="267"/>
      <c r="AA481" s="267" t="str">
        <f t="shared" si="150"/>
        <v/>
      </c>
      <c r="AB481" s="267"/>
      <c r="AC481" s="267"/>
      <c r="AD481" s="267"/>
      <c r="AE481" s="267"/>
      <c r="AF481" s="267"/>
      <c r="AG481" s="269"/>
      <c r="AH481" s="270"/>
      <c r="AI481" s="270"/>
      <c r="AJ481" s="270"/>
      <c r="AK481" s="270"/>
      <c r="AL481" s="273"/>
      <c r="AM481" s="11"/>
      <c r="AN481" s="175" t="str">
        <f t="shared" si="151"/>
        <v/>
      </c>
      <c r="AO481" s="176"/>
      <c r="AP481" s="267" t="str">
        <f t="shared" si="145"/>
        <v/>
      </c>
      <c r="AQ481" s="267"/>
      <c r="AR481" s="267"/>
      <c r="AS481" s="267"/>
      <c r="AT481" s="267"/>
      <c r="AU481" s="267"/>
      <c r="AV481" s="265" t="str">
        <f t="shared" si="152"/>
        <v/>
      </c>
      <c r="AW481" s="266"/>
      <c r="AX481" s="267" t="str">
        <f t="shared" si="146"/>
        <v/>
      </c>
      <c r="AY481" s="267"/>
      <c r="AZ481" s="267"/>
      <c r="BA481" s="267"/>
      <c r="BB481" s="267"/>
      <c r="BC481" s="268"/>
      <c r="BD481" s="11"/>
      <c r="BF481" s="7" t="str">
        <f t="shared" si="147"/>
        <v/>
      </c>
      <c r="BJ481" s="45" t="str">
        <f t="shared" ca="1" si="148"/>
        <v>20/09/2021 08:00</v>
      </c>
      <c r="BK481" s="44" t="str">
        <f>IF($F481="", "", IFERROR(INDEX('Currency Market'!$BE$10:$BL$178, MATCH($BJ481, 'Currency Market'!$BB$10:$BB$178, 0), MATCH($F481, 'Currency Market'!$BE$9:$BL$9, 0)), ""))</f>
        <v/>
      </c>
      <c r="BL481" s="43" t="str">
        <f>IF($F481="", "", IFERROR(INDEX('Currency Market'!$BE$10:$BL$178, MATCH($BJ481, 'Currency Market'!$BB$10:$BB$178, 0), MATCH($N481, 'Currency Market'!$BE$9:$BL$9, 0)), ""))</f>
        <v/>
      </c>
      <c r="BN481" s="68" t="str">
        <f t="shared" si="153"/>
        <v/>
      </c>
      <c r="BO481" s="57" t="str">
        <f t="shared" si="156"/>
        <v/>
      </c>
      <c r="BP481" s="58" t="str">
        <f t="shared" si="156"/>
        <v/>
      </c>
      <c r="BQ481" s="58" t="str">
        <f t="shared" si="156"/>
        <v/>
      </c>
      <c r="BR481" s="58" t="str">
        <f t="shared" si="156"/>
        <v/>
      </c>
      <c r="BS481" s="58" t="str">
        <f t="shared" si="156"/>
        <v/>
      </c>
      <c r="BT481" s="58" t="str">
        <f t="shared" si="156"/>
        <v/>
      </c>
      <c r="BU481" s="58" t="str">
        <f t="shared" si="156"/>
        <v/>
      </c>
      <c r="BV481" s="59" t="str">
        <f t="shared" si="156"/>
        <v/>
      </c>
      <c r="BX481" s="7" t="str">
        <f ca="1">IFERROR(INDEX('Currency Market'!$BX$10:$BX$178, MATCH($BJ481, 'Currency Market'!$BB$10:$BB$178, 0)), "")</f>
        <v/>
      </c>
      <c r="BZ481" s="65" t="str">
        <f t="shared" si="154"/>
        <v/>
      </c>
    </row>
    <row r="482" spans="1:78" x14ac:dyDescent="0.55000000000000004">
      <c r="A482" s="11"/>
      <c r="B482" s="175" t="str">
        <f t="shared" si="143"/>
        <v/>
      </c>
      <c r="C482" s="176"/>
      <c r="D482" s="176"/>
      <c r="E482" s="176"/>
      <c r="F482" s="269"/>
      <c r="G482" s="270"/>
      <c r="H482" s="271"/>
      <c r="I482" s="271"/>
      <c r="J482" s="271"/>
      <c r="K482" s="271"/>
      <c r="L482" s="271"/>
      <c r="M482" s="271"/>
      <c r="N482" s="270"/>
      <c r="O482" s="270"/>
      <c r="P482" s="272" t="str">
        <f t="shared" si="149"/>
        <v/>
      </c>
      <c r="Q482" s="267"/>
      <c r="R482" s="267"/>
      <c r="S482" s="267"/>
      <c r="T482" s="267"/>
      <c r="U482" s="267"/>
      <c r="V482" s="267" t="str">
        <f t="shared" si="144"/>
        <v/>
      </c>
      <c r="W482" s="267"/>
      <c r="X482" s="267"/>
      <c r="Y482" s="267"/>
      <c r="Z482" s="267"/>
      <c r="AA482" s="267" t="str">
        <f t="shared" si="150"/>
        <v/>
      </c>
      <c r="AB482" s="267"/>
      <c r="AC482" s="267"/>
      <c r="AD482" s="267"/>
      <c r="AE482" s="267"/>
      <c r="AF482" s="267"/>
      <c r="AG482" s="269"/>
      <c r="AH482" s="270"/>
      <c r="AI482" s="270"/>
      <c r="AJ482" s="270"/>
      <c r="AK482" s="270"/>
      <c r="AL482" s="273"/>
      <c r="AM482" s="11"/>
      <c r="AN482" s="175" t="str">
        <f t="shared" si="151"/>
        <v/>
      </c>
      <c r="AO482" s="176"/>
      <c r="AP482" s="267" t="str">
        <f t="shared" si="145"/>
        <v/>
      </c>
      <c r="AQ482" s="267"/>
      <c r="AR482" s="267"/>
      <c r="AS482" s="267"/>
      <c r="AT482" s="267"/>
      <c r="AU482" s="267"/>
      <c r="AV482" s="265" t="str">
        <f t="shared" si="152"/>
        <v/>
      </c>
      <c r="AW482" s="266"/>
      <c r="AX482" s="267" t="str">
        <f t="shared" si="146"/>
        <v/>
      </c>
      <c r="AY482" s="267"/>
      <c r="AZ482" s="267"/>
      <c r="BA482" s="267"/>
      <c r="BB482" s="267"/>
      <c r="BC482" s="268"/>
      <c r="BD482" s="11"/>
      <c r="BF482" s="7" t="str">
        <f t="shared" si="147"/>
        <v/>
      </c>
      <c r="BJ482" s="45" t="str">
        <f t="shared" ca="1" si="148"/>
        <v>20/09/2021 08:00</v>
      </c>
      <c r="BK482" s="44" t="str">
        <f>IF($F482="", "", IFERROR(INDEX('Currency Market'!$BE$10:$BL$178, MATCH($BJ482, 'Currency Market'!$BB$10:$BB$178, 0), MATCH($F482, 'Currency Market'!$BE$9:$BL$9, 0)), ""))</f>
        <v/>
      </c>
      <c r="BL482" s="43" t="str">
        <f>IF($F482="", "", IFERROR(INDEX('Currency Market'!$BE$10:$BL$178, MATCH($BJ482, 'Currency Market'!$BB$10:$BB$178, 0), MATCH($N482, 'Currency Market'!$BE$9:$BL$9, 0)), ""))</f>
        <v/>
      </c>
      <c r="BN482" s="68" t="str">
        <f t="shared" si="153"/>
        <v/>
      </c>
      <c r="BO482" s="57" t="str">
        <f t="shared" si="156"/>
        <v/>
      </c>
      <c r="BP482" s="58" t="str">
        <f t="shared" si="156"/>
        <v/>
      </c>
      <c r="BQ482" s="58" t="str">
        <f t="shared" si="156"/>
        <v/>
      </c>
      <c r="BR482" s="58" t="str">
        <f t="shared" si="156"/>
        <v/>
      </c>
      <c r="BS482" s="58" t="str">
        <f t="shared" si="156"/>
        <v/>
      </c>
      <c r="BT482" s="58" t="str">
        <f t="shared" si="156"/>
        <v/>
      </c>
      <c r="BU482" s="58" t="str">
        <f t="shared" si="156"/>
        <v/>
      </c>
      <c r="BV482" s="59" t="str">
        <f t="shared" si="156"/>
        <v/>
      </c>
      <c r="BX482" s="7" t="str">
        <f ca="1">IFERROR(INDEX('Currency Market'!$BX$10:$BX$178, MATCH($BJ482, 'Currency Market'!$BB$10:$BB$178, 0)), "")</f>
        <v/>
      </c>
      <c r="BZ482" s="65" t="str">
        <f t="shared" si="154"/>
        <v/>
      </c>
    </row>
    <row r="483" spans="1:78" x14ac:dyDescent="0.55000000000000004">
      <c r="A483" s="11"/>
      <c r="B483" s="175" t="str">
        <f t="shared" si="143"/>
        <v/>
      </c>
      <c r="C483" s="176"/>
      <c r="D483" s="176"/>
      <c r="E483" s="176"/>
      <c r="F483" s="269"/>
      <c r="G483" s="270"/>
      <c r="H483" s="271"/>
      <c r="I483" s="271"/>
      <c r="J483" s="271"/>
      <c r="K483" s="271"/>
      <c r="L483" s="271"/>
      <c r="M483" s="271"/>
      <c r="N483" s="270"/>
      <c r="O483" s="270"/>
      <c r="P483" s="272" t="str">
        <f t="shared" si="149"/>
        <v/>
      </c>
      <c r="Q483" s="267"/>
      <c r="R483" s="267"/>
      <c r="S483" s="267"/>
      <c r="T483" s="267"/>
      <c r="U483" s="267"/>
      <c r="V483" s="267" t="str">
        <f t="shared" si="144"/>
        <v/>
      </c>
      <c r="W483" s="267"/>
      <c r="X483" s="267"/>
      <c r="Y483" s="267"/>
      <c r="Z483" s="267"/>
      <c r="AA483" s="267" t="str">
        <f t="shared" si="150"/>
        <v/>
      </c>
      <c r="AB483" s="267"/>
      <c r="AC483" s="267"/>
      <c r="AD483" s="267"/>
      <c r="AE483" s="267"/>
      <c r="AF483" s="267"/>
      <c r="AG483" s="269"/>
      <c r="AH483" s="270"/>
      <c r="AI483" s="270"/>
      <c r="AJ483" s="270"/>
      <c r="AK483" s="270"/>
      <c r="AL483" s="273"/>
      <c r="AM483" s="11"/>
      <c r="AN483" s="175" t="str">
        <f t="shared" si="151"/>
        <v/>
      </c>
      <c r="AO483" s="176"/>
      <c r="AP483" s="267" t="str">
        <f t="shared" si="145"/>
        <v/>
      </c>
      <c r="AQ483" s="267"/>
      <c r="AR483" s="267"/>
      <c r="AS483" s="267"/>
      <c r="AT483" s="267"/>
      <c r="AU483" s="267"/>
      <c r="AV483" s="265" t="str">
        <f t="shared" si="152"/>
        <v/>
      </c>
      <c r="AW483" s="266"/>
      <c r="AX483" s="267" t="str">
        <f t="shared" si="146"/>
        <v/>
      </c>
      <c r="AY483" s="267"/>
      <c r="AZ483" s="267"/>
      <c r="BA483" s="267"/>
      <c r="BB483" s="267"/>
      <c r="BC483" s="268"/>
      <c r="BD483" s="11"/>
      <c r="BF483" s="7" t="str">
        <f t="shared" si="147"/>
        <v/>
      </c>
      <c r="BJ483" s="45" t="str">
        <f t="shared" ca="1" si="148"/>
        <v>20/09/2021 08:00</v>
      </c>
      <c r="BK483" s="44" t="str">
        <f>IF($F483="", "", IFERROR(INDEX('Currency Market'!$BE$10:$BL$178, MATCH($BJ483, 'Currency Market'!$BB$10:$BB$178, 0), MATCH($F483, 'Currency Market'!$BE$9:$BL$9, 0)), ""))</f>
        <v/>
      </c>
      <c r="BL483" s="43" t="str">
        <f>IF($F483="", "", IFERROR(INDEX('Currency Market'!$BE$10:$BL$178, MATCH($BJ483, 'Currency Market'!$BB$10:$BB$178, 0), MATCH($N483, 'Currency Market'!$BE$9:$BL$9, 0)), ""))</f>
        <v/>
      </c>
      <c r="BN483" s="68" t="str">
        <f t="shared" si="153"/>
        <v/>
      </c>
      <c r="BO483" s="57" t="str">
        <f t="shared" ref="BO483:BV492" si="157">IF($B483=$BF$4, IF($F483=BO$2, $H483*-1, IF($N483=BO$2, $AA483, "")), "")</f>
        <v/>
      </c>
      <c r="BP483" s="58" t="str">
        <f t="shared" si="157"/>
        <v/>
      </c>
      <c r="BQ483" s="58" t="str">
        <f t="shared" si="157"/>
        <v/>
      </c>
      <c r="BR483" s="58" t="str">
        <f t="shared" si="157"/>
        <v/>
      </c>
      <c r="BS483" s="58" t="str">
        <f t="shared" si="157"/>
        <v/>
      </c>
      <c r="BT483" s="58" t="str">
        <f t="shared" si="157"/>
        <v/>
      </c>
      <c r="BU483" s="58" t="str">
        <f t="shared" si="157"/>
        <v/>
      </c>
      <c r="BV483" s="59" t="str">
        <f t="shared" si="157"/>
        <v/>
      </c>
      <c r="BX483" s="7" t="str">
        <f ca="1">IFERROR(INDEX('Currency Market'!$BX$10:$BX$178, MATCH($BJ483, 'Currency Market'!$BB$10:$BB$178, 0)), "")</f>
        <v/>
      </c>
      <c r="BZ483" s="65" t="str">
        <f t="shared" si="154"/>
        <v/>
      </c>
    </row>
    <row r="484" spans="1:78" x14ac:dyDescent="0.55000000000000004">
      <c r="A484" s="11"/>
      <c r="B484" s="175" t="str">
        <f t="shared" si="143"/>
        <v/>
      </c>
      <c r="C484" s="176"/>
      <c r="D484" s="176"/>
      <c r="E484" s="176"/>
      <c r="F484" s="269"/>
      <c r="G484" s="270"/>
      <c r="H484" s="271"/>
      <c r="I484" s="271"/>
      <c r="J484" s="271"/>
      <c r="K484" s="271"/>
      <c r="L484" s="271"/>
      <c r="M484" s="271"/>
      <c r="N484" s="270"/>
      <c r="O484" s="270"/>
      <c r="P484" s="272" t="str">
        <f t="shared" si="149"/>
        <v/>
      </c>
      <c r="Q484" s="267"/>
      <c r="R484" s="267"/>
      <c r="S484" s="267"/>
      <c r="T484" s="267"/>
      <c r="U484" s="267"/>
      <c r="V484" s="267" t="str">
        <f t="shared" si="144"/>
        <v/>
      </c>
      <c r="W484" s="267"/>
      <c r="X484" s="267"/>
      <c r="Y484" s="267"/>
      <c r="Z484" s="267"/>
      <c r="AA484" s="267" t="str">
        <f t="shared" si="150"/>
        <v/>
      </c>
      <c r="AB484" s="267"/>
      <c r="AC484" s="267"/>
      <c r="AD484" s="267"/>
      <c r="AE484" s="267"/>
      <c r="AF484" s="267"/>
      <c r="AG484" s="269"/>
      <c r="AH484" s="270"/>
      <c r="AI484" s="270"/>
      <c r="AJ484" s="270"/>
      <c r="AK484" s="270"/>
      <c r="AL484" s="273"/>
      <c r="AM484" s="11"/>
      <c r="AN484" s="175" t="str">
        <f t="shared" si="151"/>
        <v/>
      </c>
      <c r="AO484" s="176"/>
      <c r="AP484" s="267" t="str">
        <f t="shared" si="145"/>
        <v/>
      </c>
      <c r="AQ484" s="267"/>
      <c r="AR484" s="267"/>
      <c r="AS484" s="267"/>
      <c r="AT484" s="267"/>
      <c r="AU484" s="267"/>
      <c r="AV484" s="265" t="str">
        <f t="shared" si="152"/>
        <v/>
      </c>
      <c r="AW484" s="266"/>
      <c r="AX484" s="267" t="str">
        <f t="shared" si="146"/>
        <v/>
      </c>
      <c r="AY484" s="267"/>
      <c r="AZ484" s="267"/>
      <c r="BA484" s="267"/>
      <c r="BB484" s="267"/>
      <c r="BC484" s="268"/>
      <c r="BD484" s="11"/>
      <c r="BF484" s="7" t="str">
        <f t="shared" si="147"/>
        <v/>
      </c>
      <c r="BJ484" s="45" t="str">
        <f t="shared" ca="1" si="148"/>
        <v>20/09/2021 08:00</v>
      </c>
      <c r="BK484" s="44" t="str">
        <f>IF($F484="", "", IFERROR(INDEX('Currency Market'!$BE$10:$BL$178, MATCH($BJ484, 'Currency Market'!$BB$10:$BB$178, 0), MATCH($F484, 'Currency Market'!$BE$9:$BL$9, 0)), ""))</f>
        <v/>
      </c>
      <c r="BL484" s="43" t="str">
        <f>IF($F484="", "", IFERROR(INDEX('Currency Market'!$BE$10:$BL$178, MATCH($BJ484, 'Currency Market'!$BB$10:$BB$178, 0), MATCH($N484, 'Currency Market'!$BE$9:$BL$9, 0)), ""))</f>
        <v/>
      </c>
      <c r="BN484" s="68" t="str">
        <f t="shared" si="153"/>
        <v/>
      </c>
      <c r="BO484" s="57" t="str">
        <f t="shared" si="157"/>
        <v/>
      </c>
      <c r="BP484" s="58" t="str">
        <f t="shared" si="157"/>
        <v/>
      </c>
      <c r="BQ484" s="58" t="str">
        <f t="shared" si="157"/>
        <v/>
      </c>
      <c r="BR484" s="58" t="str">
        <f t="shared" si="157"/>
        <v/>
      </c>
      <c r="BS484" s="58" t="str">
        <f t="shared" si="157"/>
        <v/>
      </c>
      <c r="BT484" s="58" t="str">
        <f t="shared" si="157"/>
        <v/>
      </c>
      <c r="BU484" s="58" t="str">
        <f t="shared" si="157"/>
        <v/>
      </c>
      <c r="BV484" s="59" t="str">
        <f t="shared" si="157"/>
        <v/>
      </c>
      <c r="BX484" s="7" t="str">
        <f ca="1">IFERROR(INDEX('Currency Market'!$BX$10:$BX$178, MATCH($BJ484, 'Currency Market'!$BB$10:$BB$178, 0)), "")</f>
        <v/>
      </c>
      <c r="BZ484" s="65" t="str">
        <f t="shared" si="154"/>
        <v/>
      </c>
    </row>
    <row r="485" spans="1:78" x14ac:dyDescent="0.55000000000000004">
      <c r="A485" s="11"/>
      <c r="B485" s="175" t="str">
        <f t="shared" si="143"/>
        <v/>
      </c>
      <c r="C485" s="176"/>
      <c r="D485" s="176"/>
      <c r="E485" s="176"/>
      <c r="F485" s="269"/>
      <c r="G485" s="270"/>
      <c r="H485" s="271"/>
      <c r="I485" s="271"/>
      <c r="J485" s="271"/>
      <c r="K485" s="271"/>
      <c r="L485" s="271"/>
      <c r="M485" s="271"/>
      <c r="N485" s="270"/>
      <c r="O485" s="270"/>
      <c r="P485" s="272" t="str">
        <f t="shared" si="149"/>
        <v/>
      </c>
      <c r="Q485" s="267"/>
      <c r="R485" s="267"/>
      <c r="S485" s="267"/>
      <c r="T485" s="267"/>
      <c r="U485" s="267"/>
      <c r="V485" s="267" t="str">
        <f t="shared" si="144"/>
        <v/>
      </c>
      <c r="W485" s="267"/>
      <c r="X485" s="267"/>
      <c r="Y485" s="267"/>
      <c r="Z485" s="267"/>
      <c r="AA485" s="267" t="str">
        <f t="shared" si="150"/>
        <v/>
      </c>
      <c r="AB485" s="267"/>
      <c r="AC485" s="267"/>
      <c r="AD485" s="267"/>
      <c r="AE485" s="267"/>
      <c r="AF485" s="267"/>
      <c r="AG485" s="269"/>
      <c r="AH485" s="270"/>
      <c r="AI485" s="270"/>
      <c r="AJ485" s="270"/>
      <c r="AK485" s="270"/>
      <c r="AL485" s="273"/>
      <c r="AM485" s="11"/>
      <c r="AN485" s="175" t="str">
        <f t="shared" si="151"/>
        <v/>
      </c>
      <c r="AO485" s="176"/>
      <c r="AP485" s="267" t="str">
        <f t="shared" si="145"/>
        <v/>
      </c>
      <c r="AQ485" s="267"/>
      <c r="AR485" s="267"/>
      <c r="AS485" s="267"/>
      <c r="AT485" s="267"/>
      <c r="AU485" s="267"/>
      <c r="AV485" s="265" t="str">
        <f t="shared" si="152"/>
        <v/>
      </c>
      <c r="AW485" s="266"/>
      <c r="AX485" s="267" t="str">
        <f t="shared" si="146"/>
        <v/>
      </c>
      <c r="AY485" s="267"/>
      <c r="AZ485" s="267"/>
      <c r="BA485" s="267"/>
      <c r="BB485" s="267"/>
      <c r="BC485" s="268"/>
      <c r="BD485" s="11"/>
      <c r="BF485" s="7" t="str">
        <f t="shared" si="147"/>
        <v/>
      </c>
      <c r="BJ485" s="45" t="str">
        <f t="shared" ca="1" si="148"/>
        <v>20/09/2021 08:00</v>
      </c>
      <c r="BK485" s="44" t="str">
        <f>IF($F485="", "", IFERROR(INDEX('Currency Market'!$BE$10:$BL$178, MATCH($BJ485, 'Currency Market'!$BB$10:$BB$178, 0), MATCH($F485, 'Currency Market'!$BE$9:$BL$9, 0)), ""))</f>
        <v/>
      </c>
      <c r="BL485" s="43" t="str">
        <f>IF($F485="", "", IFERROR(INDEX('Currency Market'!$BE$10:$BL$178, MATCH($BJ485, 'Currency Market'!$BB$10:$BB$178, 0), MATCH($N485, 'Currency Market'!$BE$9:$BL$9, 0)), ""))</f>
        <v/>
      </c>
      <c r="BN485" s="68" t="str">
        <f t="shared" si="153"/>
        <v/>
      </c>
      <c r="BO485" s="57" t="str">
        <f t="shared" si="157"/>
        <v/>
      </c>
      <c r="BP485" s="58" t="str">
        <f t="shared" si="157"/>
        <v/>
      </c>
      <c r="BQ485" s="58" t="str">
        <f t="shared" si="157"/>
        <v/>
      </c>
      <c r="BR485" s="58" t="str">
        <f t="shared" si="157"/>
        <v/>
      </c>
      <c r="BS485" s="58" t="str">
        <f t="shared" si="157"/>
        <v/>
      </c>
      <c r="BT485" s="58" t="str">
        <f t="shared" si="157"/>
        <v/>
      </c>
      <c r="BU485" s="58" t="str">
        <f t="shared" si="157"/>
        <v/>
      </c>
      <c r="BV485" s="59" t="str">
        <f t="shared" si="157"/>
        <v/>
      </c>
      <c r="BX485" s="7" t="str">
        <f ca="1">IFERROR(INDEX('Currency Market'!$BX$10:$BX$178, MATCH($BJ485, 'Currency Market'!$BB$10:$BB$178, 0)), "")</f>
        <v/>
      </c>
      <c r="BZ485" s="65" t="str">
        <f t="shared" si="154"/>
        <v/>
      </c>
    </row>
    <row r="486" spans="1:78" x14ac:dyDescent="0.55000000000000004">
      <c r="A486" s="11"/>
      <c r="B486" s="175" t="str">
        <f t="shared" si="143"/>
        <v/>
      </c>
      <c r="C486" s="176"/>
      <c r="D486" s="176"/>
      <c r="E486" s="176"/>
      <c r="F486" s="269"/>
      <c r="G486" s="270"/>
      <c r="H486" s="271"/>
      <c r="I486" s="271"/>
      <c r="J486" s="271"/>
      <c r="K486" s="271"/>
      <c r="L486" s="271"/>
      <c r="M486" s="271"/>
      <c r="N486" s="270"/>
      <c r="O486" s="270"/>
      <c r="P486" s="272" t="str">
        <f t="shared" si="149"/>
        <v/>
      </c>
      <c r="Q486" s="267"/>
      <c r="R486" s="267"/>
      <c r="S486" s="267"/>
      <c r="T486" s="267"/>
      <c r="U486" s="267"/>
      <c r="V486" s="267" t="str">
        <f t="shared" si="144"/>
        <v/>
      </c>
      <c r="W486" s="267"/>
      <c r="X486" s="267"/>
      <c r="Y486" s="267"/>
      <c r="Z486" s="267"/>
      <c r="AA486" s="267" t="str">
        <f t="shared" si="150"/>
        <v/>
      </c>
      <c r="AB486" s="267"/>
      <c r="AC486" s="267"/>
      <c r="AD486" s="267"/>
      <c r="AE486" s="267"/>
      <c r="AF486" s="267"/>
      <c r="AG486" s="269"/>
      <c r="AH486" s="270"/>
      <c r="AI486" s="270"/>
      <c r="AJ486" s="270"/>
      <c r="AK486" s="270"/>
      <c r="AL486" s="273"/>
      <c r="AM486" s="11"/>
      <c r="AN486" s="175" t="str">
        <f t="shared" si="151"/>
        <v/>
      </c>
      <c r="AO486" s="176"/>
      <c r="AP486" s="267" t="str">
        <f t="shared" si="145"/>
        <v/>
      </c>
      <c r="AQ486" s="267"/>
      <c r="AR486" s="267"/>
      <c r="AS486" s="267"/>
      <c r="AT486" s="267"/>
      <c r="AU486" s="267"/>
      <c r="AV486" s="265" t="str">
        <f t="shared" si="152"/>
        <v/>
      </c>
      <c r="AW486" s="266"/>
      <c r="AX486" s="267" t="str">
        <f t="shared" si="146"/>
        <v/>
      </c>
      <c r="AY486" s="267"/>
      <c r="AZ486" s="267"/>
      <c r="BA486" s="267"/>
      <c r="BB486" s="267"/>
      <c r="BC486" s="268"/>
      <c r="BD486" s="11"/>
      <c r="BF486" s="7" t="str">
        <f t="shared" si="147"/>
        <v/>
      </c>
      <c r="BJ486" s="45" t="str">
        <f t="shared" ca="1" si="148"/>
        <v>20/09/2021 08:00</v>
      </c>
      <c r="BK486" s="44" t="str">
        <f>IF($F486="", "", IFERROR(INDEX('Currency Market'!$BE$10:$BL$178, MATCH($BJ486, 'Currency Market'!$BB$10:$BB$178, 0), MATCH($F486, 'Currency Market'!$BE$9:$BL$9, 0)), ""))</f>
        <v/>
      </c>
      <c r="BL486" s="43" t="str">
        <f>IF($F486="", "", IFERROR(INDEX('Currency Market'!$BE$10:$BL$178, MATCH($BJ486, 'Currency Market'!$BB$10:$BB$178, 0), MATCH($N486, 'Currency Market'!$BE$9:$BL$9, 0)), ""))</f>
        <v/>
      </c>
      <c r="BN486" s="68" t="str">
        <f t="shared" si="153"/>
        <v/>
      </c>
      <c r="BO486" s="57" t="str">
        <f t="shared" si="157"/>
        <v/>
      </c>
      <c r="BP486" s="58" t="str">
        <f t="shared" si="157"/>
        <v/>
      </c>
      <c r="BQ486" s="58" t="str">
        <f t="shared" si="157"/>
        <v/>
      </c>
      <c r="BR486" s="58" t="str">
        <f t="shared" si="157"/>
        <v/>
      </c>
      <c r="BS486" s="58" t="str">
        <f t="shared" si="157"/>
        <v/>
      </c>
      <c r="BT486" s="58" t="str">
        <f t="shared" si="157"/>
        <v/>
      </c>
      <c r="BU486" s="58" t="str">
        <f t="shared" si="157"/>
        <v/>
      </c>
      <c r="BV486" s="59" t="str">
        <f t="shared" si="157"/>
        <v/>
      </c>
      <c r="BX486" s="7" t="str">
        <f ca="1">IFERROR(INDEX('Currency Market'!$BX$10:$BX$178, MATCH($BJ486, 'Currency Market'!$BB$10:$BB$178, 0)), "")</f>
        <v/>
      </c>
      <c r="BZ486" s="65" t="str">
        <f t="shared" si="154"/>
        <v/>
      </c>
    </row>
    <row r="487" spans="1:78" x14ac:dyDescent="0.55000000000000004">
      <c r="A487" s="11"/>
      <c r="B487" s="175" t="str">
        <f t="shared" si="143"/>
        <v/>
      </c>
      <c r="C487" s="176"/>
      <c r="D487" s="176"/>
      <c r="E487" s="176"/>
      <c r="F487" s="269"/>
      <c r="G487" s="270"/>
      <c r="H487" s="271"/>
      <c r="I487" s="271"/>
      <c r="J487" s="271"/>
      <c r="K487" s="271"/>
      <c r="L487" s="271"/>
      <c r="M487" s="271"/>
      <c r="N487" s="270"/>
      <c r="O487" s="270"/>
      <c r="P487" s="272" t="str">
        <f t="shared" si="149"/>
        <v/>
      </c>
      <c r="Q487" s="267"/>
      <c r="R487" s="267"/>
      <c r="S487" s="267"/>
      <c r="T487" s="267"/>
      <c r="U487" s="267"/>
      <c r="V487" s="267" t="str">
        <f t="shared" si="144"/>
        <v/>
      </c>
      <c r="W487" s="267"/>
      <c r="X487" s="267"/>
      <c r="Y487" s="267"/>
      <c r="Z487" s="267"/>
      <c r="AA487" s="267" t="str">
        <f t="shared" si="150"/>
        <v/>
      </c>
      <c r="AB487" s="267"/>
      <c r="AC487" s="267"/>
      <c r="AD487" s="267"/>
      <c r="AE487" s="267"/>
      <c r="AF487" s="267"/>
      <c r="AG487" s="269"/>
      <c r="AH487" s="270"/>
      <c r="AI487" s="270"/>
      <c r="AJ487" s="270"/>
      <c r="AK487" s="270"/>
      <c r="AL487" s="273"/>
      <c r="AM487" s="11"/>
      <c r="AN487" s="175" t="str">
        <f t="shared" si="151"/>
        <v/>
      </c>
      <c r="AO487" s="176"/>
      <c r="AP487" s="267" t="str">
        <f t="shared" si="145"/>
        <v/>
      </c>
      <c r="AQ487" s="267"/>
      <c r="AR487" s="267"/>
      <c r="AS487" s="267"/>
      <c r="AT487" s="267"/>
      <c r="AU487" s="267"/>
      <c r="AV487" s="265" t="str">
        <f t="shared" si="152"/>
        <v/>
      </c>
      <c r="AW487" s="266"/>
      <c r="AX487" s="267" t="str">
        <f t="shared" si="146"/>
        <v/>
      </c>
      <c r="AY487" s="267"/>
      <c r="AZ487" s="267"/>
      <c r="BA487" s="267"/>
      <c r="BB487" s="267"/>
      <c r="BC487" s="268"/>
      <c r="BD487" s="11"/>
      <c r="BF487" s="7" t="str">
        <f t="shared" si="147"/>
        <v/>
      </c>
      <c r="BJ487" s="45" t="str">
        <f t="shared" ca="1" si="148"/>
        <v>20/09/2021 08:00</v>
      </c>
      <c r="BK487" s="44" t="str">
        <f>IF($F487="", "", IFERROR(INDEX('Currency Market'!$BE$10:$BL$178, MATCH($BJ487, 'Currency Market'!$BB$10:$BB$178, 0), MATCH($F487, 'Currency Market'!$BE$9:$BL$9, 0)), ""))</f>
        <v/>
      </c>
      <c r="BL487" s="43" t="str">
        <f>IF($F487="", "", IFERROR(INDEX('Currency Market'!$BE$10:$BL$178, MATCH($BJ487, 'Currency Market'!$BB$10:$BB$178, 0), MATCH($N487, 'Currency Market'!$BE$9:$BL$9, 0)), ""))</f>
        <v/>
      </c>
      <c r="BN487" s="68" t="str">
        <f t="shared" si="153"/>
        <v/>
      </c>
      <c r="BO487" s="57" t="str">
        <f t="shared" si="157"/>
        <v/>
      </c>
      <c r="BP487" s="58" t="str">
        <f t="shared" si="157"/>
        <v/>
      </c>
      <c r="BQ487" s="58" t="str">
        <f t="shared" si="157"/>
        <v/>
      </c>
      <c r="BR487" s="58" t="str">
        <f t="shared" si="157"/>
        <v/>
      </c>
      <c r="BS487" s="58" t="str">
        <f t="shared" si="157"/>
        <v/>
      </c>
      <c r="BT487" s="58" t="str">
        <f t="shared" si="157"/>
        <v/>
      </c>
      <c r="BU487" s="58" t="str">
        <f t="shared" si="157"/>
        <v/>
      </c>
      <c r="BV487" s="59" t="str">
        <f t="shared" si="157"/>
        <v/>
      </c>
      <c r="BX487" s="7" t="str">
        <f ca="1">IFERROR(INDEX('Currency Market'!$BX$10:$BX$178, MATCH($BJ487, 'Currency Market'!$BB$10:$BB$178, 0)), "")</f>
        <v/>
      </c>
      <c r="BZ487" s="65" t="str">
        <f t="shared" si="154"/>
        <v/>
      </c>
    </row>
    <row r="488" spans="1:78" x14ac:dyDescent="0.55000000000000004">
      <c r="A488" s="11"/>
      <c r="B488" s="175" t="str">
        <f t="shared" si="143"/>
        <v/>
      </c>
      <c r="C488" s="176"/>
      <c r="D488" s="176"/>
      <c r="E488" s="176"/>
      <c r="F488" s="269"/>
      <c r="G488" s="270"/>
      <c r="H488" s="271"/>
      <c r="I488" s="271"/>
      <c r="J488" s="271"/>
      <c r="K488" s="271"/>
      <c r="L488" s="271"/>
      <c r="M488" s="271"/>
      <c r="N488" s="270"/>
      <c r="O488" s="270"/>
      <c r="P488" s="272" t="str">
        <f t="shared" si="149"/>
        <v/>
      </c>
      <c r="Q488" s="267"/>
      <c r="R488" s="267"/>
      <c r="S488" s="267"/>
      <c r="T488" s="267"/>
      <c r="U488" s="267"/>
      <c r="V488" s="267" t="str">
        <f t="shared" si="144"/>
        <v/>
      </c>
      <c r="W488" s="267"/>
      <c r="X488" s="267"/>
      <c r="Y488" s="267"/>
      <c r="Z488" s="267"/>
      <c r="AA488" s="267" t="str">
        <f t="shared" si="150"/>
        <v/>
      </c>
      <c r="AB488" s="267"/>
      <c r="AC488" s="267"/>
      <c r="AD488" s="267"/>
      <c r="AE488" s="267"/>
      <c r="AF488" s="267"/>
      <c r="AG488" s="269"/>
      <c r="AH488" s="270"/>
      <c r="AI488" s="270"/>
      <c r="AJ488" s="270"/>
      <c r="AK488" s="270"/>
      <c r="AL488" s="273"/>
      <c r="AM488" s="11"/>
      <c r="AN488" s="175" t="str">
        <f t="shared" si="151"/>
        <v/>
      </c>
      <c r="AO488" s="176"/>
      <c r="AP488" s="267" t="str">
        <f t="shared" si="145"/>
        <v/>
      </c>
      <c r="AQ488" s="267"/>
      <c r="AR488" s="267"/>
      <c r="AS488" s="267"/>
      <c r="AT488" s="267"/>
      <c r="AU488" s="267"/>
      <c r="AV488" s="265" t="str">
        <f t="shared" si="152"/>
        <v/>
      </c>
      <c r="AW488" s="266"/>
      <c r="AX488" s="267" t="str">
        <f t="shared" si="146"/>
        <v/>
      </c>
      <c r="AY488" s="267"/>
      <c r="AZ488" s="267"/>
      <c r="BA488" s="267"/>
      <c r="BB488" s="267"/>
      <c r="BC488" s="268"/>
      <c r="BD488" s="11"/>
      <c r="BF488" s="7" t="str">
        <f t="shared" si="147"/>
        <v/>
      </c>
      <c r="BJ488" s="45" t="str">
        <f t="shared" ca="1" si="148"/>
        <v>20/09/2021 08:00</v>
      </c>
      <c r="BK488" s="44" t="str">
        <f>IF($F488="", "", IFERROR(INDEX('Currency Market'!$BE$10:$BL$178, MATCH($BJ488, 'Currency Market'!$BB$10:$BB$178, 0), MATCH($F488, 'Currency Market'!$BE$9:$BL$9, 0)), ""))</f>
        <v/>
      </c>
      <c r="BL488" s="43" t="str">
        <f>IF($F488="", "", IFERROR(INDEX('Currency Market'!$BE$10:$BL$178, MATCH($BJ488, 'Currency Market'!$BB$10:$BB$178, 0), MATCH($N488, 'Currency Market'!$BE$9:$BL$9, 0)), ""))</f>
        <v/>
      </c>
      <c r="BN488" s="68" t="str">
        <f t="shared" si="153"/>
        <v/>
      </c>
      <c r="BO488" s="57" t="str">
        <f t="shared" si="157"/>
        <v/>
      </c>
      <c r="BP488" s="58" t="str">
        <f t="shared" si="157"/>
        <v/>
      </c>
      <c r="BQ488" s="58" t="str">
        <f t="shared" si="157"/>
        <v/>
      </c>
      <c r="BR488" s="58" t="str">
        <f t="shared" si="157"/>
        <v/>
      </c>
      <c r="BS488" s="58" t="str">
        <f t="shared" si="157"/>
        <v/>
      </c>
      <c r="BT488" s="58" t="str">
        <f t="shared" si="157"/>
        <v/>
      </c>
      <c r="BU488" s="58" t="str">
        <f t="shared" si="157"/>
        <v/>
      </c>
      <c r="BV488" s="59" t="str">
        <f t="shared" si="157"/>
        <v/>
      </c>
      <c r="BX488" s="7" t="str">
        <f ca="1">IFERROR(INDEX('Currency Market'!$BX$10:$BX$178, MATCH($BJ488, 'Currency Market'!$BB$10:$BB$178, 0)), "")</f>
        <v/>
      </c>
      <c r="BZ488" s="65" t="str">
        <f t="shared" si="154"/>
        <v/>
      </c>
    </row>
    <row r="489" spans="1:78" x14ac:dyDescent="0.55000000000000004">
      <c r="A489" s="11"/>
      <c r="B489" s="175" t="str">
        <f t="shared" si="143"/>
        <v/>
      </c>
      <c r="C489" s="176"/>
      <c r="D489" s="176"/>
      <c r="E489" s="176"/>
      <c r="F489" s="269"/>
      <c r="G489" s="270"/>
      <c r="H489" s="271"/>
      <c r="I489" s="271"/>
      <c r="J489" s="271"/>
      <c r="K489" s="271"/>
      <c r="L489" s="271"/>
      <c r="M489" s="271"/>
      <c r="N489" s="270"/>
      <c r="O489" s="270"/>
      <c r="P489" s="272" t="str">
        <f t="shared" si="149"/>
        <v/>
      </c>
      <c r="Q489" s="267"/>
      <c r="R489" s="267"/>
      <c r="S489" s="267"/>
      <c r="T489" s="267"/>
      <c r="U489" s="267"/>
      <c r="V489" s="267" t="str">
        <f t="shared" si="144"/>
        <v/>
      </c>
      <c r="W489" s="267"/>
      <c r="X489" s="267"/>
      <c r="Y489" s="267"/>
      <c r="Z489" s="267"/>
      <c r="AA489" s="267" t="str">
        <f t="shared" si="150"/>
        <v/>
      </c>
      <c r="AB489" s="267"/>
      <c r="AC489" s="267"/>
      <c r="AD489" s="267"/>
      <c r="AE489" s="267"/>
      <c r="AF489" s="267"/>
      <c r="AG489" s="269"/>
      <c r="AH489" s="270"/>
      <c r="AI489" s="270"/>
      <c r="AJ489" s="270"/>
      <c r="AK489" s="270"/>
      <c r="AL489" s="273"/>
      <c r="AM489" s="11"/>
      <c r="AN489" s="175" t="str">
        <f t="shared" si="151"/>
        <v/>
      </c>
      <c r="AO489" s="176"/>
      <c r="AP489" s="267" t="str">
        <f t="shared" si="145"/>
        <v/>
      </c>
      <c r="AQ489" s="267"/>
      <c r="AR489" s="267"/>
      <c r="AS489" s="267"/>
      <c r="AT489" s="267"/>
      <c r="AU489" s="267"/>
      <c r="AV489" s="265" t="str">
        <f t="shared" si="152"/>
        <v/>
      </c>
      <c r="AW489" s="266"/>
      <c r="AX489" s="267" t="str">
        <f t="shared" si="146"/>
        <v/>
      </c>
      <c r="AY489" s="267"/>
      <c r="AZ489" s="267"/>
      <c r="BA489" s="267"/>
      <c r="BB489" s="267"/>
      <c r="BC489" s="268"/>
      <c r="BD489" s="11"/>
      <c r="BF489" s="7" t="str">
        <f t="shared" si="147"/>
        <v/>
      </c>
      <c r="BJ489" s="45" t="str">
        <f t="shared" ca="1" si="148"/>
        <v>20/09/2021 08:00</v>
      </c>
      <c r="BK489" s="44" t="str">
        <f>IF($F489="", "", IFERROR(INDEX('Currency Market'!$BE$10:$BL$178, MATCH($BJ489, 'Currency Market'!$BB$10:$BB$178, 0), MATCH($F489, 'Currency Market'!$BE$9:$BL$9, 0)), ""))</f>
        <v/>
      </c>
      <c r="BL489" s="43" t="str">
        <f>IF($F489="", "", IFERROR(INDEX('Currency Market'!$BE$10:$BL$178, MATCH($BJ489, 'Currency Market'!$BB$10:$BB$178, 0), MATCH($N489, 'Currency Market'!$BE$9:$BL$9, 0)), ""))</f>
        <v/>
      </c>
      <c r="BN489" s="68" t="str">
        <f t="shared" si="153"/>
        <v/>
      </c>
      <c r="BO489" s="57" t="str">
        <f t="shared" si="157"/>
        <v/>
      </c>
      <c r="BP489" s="58" t="str">
        <f t="shared" si="157"/>
        <v/>
      </c>
      <c r="BQ489" s="58" t="str">
        <f t="shared" si="157"/>
        <v/>
      </c>
      <c r="BR489" s="58" t="str">
        <f t="shared" si="157"/>
        <v/>
      </c>
      <c r="BS489" s="58" t="str">
        <f t="shared" si="157"/>
        <v/>
      </c>
      <c r="BT489" s="58" t="str">
        <f t="shared" si="157"/>
        <v/>
      </c>
      <c r="BU489" s="58" t="str">
        <f t="shared" si="157"/>
        <v/>
      </c>
      <c r="BV489" s="59" t="str">
        <f t="shared" si="157"/>
        <v/>
      </c>
      <c r="BX489" s="7" t="str">
        <f ca="1">IFERROR(INDEX('Currency Market'!$BX$10:$BX$178, MATCH($BJ489, 'Currency Market'!$BB$10:$BB$178, 0)), "")</f>
        <v/>
      </c>
      <c r="BZ489" s="65" t="str">
        <f t="shared" si="154"/>
        <v/>
      </c>
    </row>
    <row r="490" spans="1:78" x14ac:dyDescent="0.55000000000000004">
      <c r="A490" s="11"/>
      <c r="B490" s="175" t="str">
        <f t="shared" si="143"/>
        <v/>
      </c>
      <c r="C490" s="176"/>
      <c r="D490" s="176"/>
      <c r="E490" s="176"/>
      <c r="F490" s="269"/>
      <c r="G490" s="270"/>
      <c r="H490" s="271"/>
      <c r="I490" s="271"/>
      <c r="J490" s="271"/>
      <c r="K490" s="271"/>
      <c r="L490" s="271"/>
      <c r="M490" s="271"/>
      <c r="N490" s="270"/>
      <c r="O490" s="270"/>
      <c r="P490" s="272" t="str">
        <f t="shared" si="149"/>
        <v/>
      </c>
      <c r="Q490" s="267"/>
      <c r="R490" s="267"/>
      <c r="S490" s="267"/>
      <c r="T490" s="267"/>
      <c r="U490" s="267"/>
      <c r="V490" s="267" t="str">
        <f t="shared" si="144"/>
        <v/>
      </c>
      <c r="W490" s="267"/>
      <c r="X490" s="267"/>
      <c r="Y490" s="267"/>
      <c r="Z490" s="267"/>
      <c r="AA490" s="267" t="str">
        <f t="shared" si="150"/>
        <v/>
      </c>
      <c r="AB490" s="267"/>
      <c r="AC490" s="267"/>
      <c r="AD490" s="267"/>
      <c r="AE490" s="267"/>
      <c r="AF490" s="267"/>
      <c r="AG490" s="269"/>
      <c r="AH490" s="270"/>
      <c r="AI490" s="270"/>
      <c r="AJ490" s="270"/>
      <c r="AK490" s="270"/>
      <c r="AL490" s="273"/>
      <c r="AM490" s="11"/>
      <c r="AN490" s="175" t="str">
        <f t="shared" si="151"/>
        <v/>
      </c>
      <c r="AO490" s="176"/>
      <c r="AP490" s="267" t="str">
        <f t="shared" si="145"/>
        <v/>
      </c>
      <c r="AQ490" s="267"/>
      <c r="AR490" s="267"/>
      <c r="AS490" s="267"/>
      <c r="AT490" s="267"/>
      <c r="AU490" s="267"/>
      <c r="AV490" s="265" t="str">
        <f t="shared" si="152"/>
        <v/>
      </c>
      <c r="AW490" s="266"/>
      <c r="AX490" s="267" t="str">
        <f t="shared" si="146"/>
        <v/>
      </c>
      <c r="AY490" s="267"/>
      <c r="AZ490" s="267"/>
      <c r="BA490" s="267"/>
      <c r="BB490" s="267"/>
      <c r="BC490" s="268"/>
      <c r="BD490" s="11"/>
      <c r="BF490" s="7" t="str">
        <f t="shared" si="147"/>
        <v/>
      </c>
      <c r="BJ490" s="45" t="str">
        <f t="shared" ca="1" si="148"/>
        <v>20/09/2021 08:00</v>
      </c>
      <c r="BK490" s="44" t="str">
        <f>IF($F490="", "", IFERROR(INDEX('Currency Market'!$BE$10:$BL$178, MATCH($BJ490, 'Currency Market'!$BB$10:$BB$178, 0), MATCH($F490, 'Currency Market'!$BE$9:$BL$9, 0)), ""))</f>
        <v/>
      </c>
      <c r="BL490" s="43" t="str">
        <f>IF($F490="", "", IFERROR(INDEX('Currency Market'!$BE$10:$BL$178, MATCH($BJ490, 'Currency Market'!$BB$10:$BB$178, 0), MATCH($N490, 'Currency Market'!$BE$9:$BL$9, 0)), ""))</f>
        <v/>
      </c>
      <c r="BN490" s="68" t="str">
        <f t="shared" si="153"/>
        <v/>
      </c>
      <c r="BO490" s="57" t="str">
        <f t="shared" si="157"/>
        <v/>
      </c>
      <c r="BP490" s="58" t="str">
        <f t="shared" si="157"/>
        <v/>
      </c>
      <c r="BQ490" s="58" t="str">
        <f t="shared" si="157"/>
        <v/>
      </c>
      <c r="BR490" s="58" t="str">
        <f t="shared" si="157"/>
        <v/>
      </c>
      <c r="BS490" s="58" t="str">
        <f t="shared" si="157"/>
        <v/>
      </c>
      <c r="BT490" s="58" t="str">
        <f t="shared" si="157"/>
        <v/>
      </c>
      <c r="BU490" s="58" t="str">
        <f t="shared" si="157"/>
        <v/>
      </c>
      <c r="BV490" s="59" t="str">
        <f t="shared" si="157"/>
        <v/>
      </c>
      <c r="BX490" s="7" t="str">
        <f ca="1">IFERROR(INDEX('Currency Market'!$BX$10:$BX$178, MATCH($BJ490, 'Currency Market'!$BB$10:$BB$178, 0)), "")</f>
        <v/>
      </c>
      <c r="BZ490" s="65" t="str">
        <f t="shared" si="154"/>
        <v/>
      </c>
    </row>
    <row r="491" spans="1:78" x14ac:dyDescent="0.55000000000000004">
      <c r="A491" s="11"/>
      <c r="B491" s="175" t="str">
        <f t="shared" si="143"/>
        <v/>
      </c>
      <c r="C491" s="176"/>
      <c r="D491" s="176"/>
      <c r="E491" s="176"/>
      <c r="F491" s="269"/>
      <c r="G491" s="270"/>
      <c r="H491" s="271"/>
      <c r="I491" s="271"/>
      <c r="J491" s="271"/>
      <c r="K491" s="271"/>
      <c r="L491" s="271"/>
      <c r="M491" s="271"/>
      <c r="N491" s="270"/>
      <c r="O491" s="270"/>
      <c r="P491" s="272" t="str">
        <f t="shared" si="149"/>
        <v/>
      </c>
      <c r="Q491" s="267"/>
      <c r="R491" s="267"/>
      <c r="S491" s="267"/>
      <c r="T491" s="267"/>
      <c r="U491" s="267"/>
      <c r="V491" s="267" t="str">
        <f t="shared" si="144"/>
        <v/>
      </c>
      <c r="W491" s="267"/>
      <c r="X491" s="267"/>
      <c r="Y491" s="267"/>
      <c r="Z491" s="267"/>
      <c r="AA491" s="267" t="str">
        <f t="shared" si="150"/>
        <v/>
      </c>
      <c r="AB491" s="267"/>
      <c r="AC491" s="267"/>
      <c r="AD491" s="267"/>
      <c r="AE491" s="267"/>
      <c r="AF491" s="267"/>
      <c r="AG491" s="269"/>
      <c r="AH491" s="270"/>
      <c r="AI491" s="270"/>
      <c r="AJ491" s="270"/>
      <c r="AK491" s="270"/>
      <c r="AL491" s="273"/>
      <c r="AM491" s="11"/>
      <c r="AN491" s="175" t="str">
        <f t="shared" si="151"/>
        <v/>
      </c>
      <c r="AO491" s="176"/>
      <c r="AP491" s="267" t="str">
        <f t="shared" si="145"/>
        <v/>
      </c>
      <c r="AQ491" s="267"/>
      <c r="AR491" s="267"/>
      <c r="AS491" s="267"/>
      <c r="AT491" s="267"/>
      <c r="AU491" s="267"/>
      <c r="AV491" s="265" t="str">
        <f t="shared" si="152"/>
        <v/>
      </c>
      <c r="AW491" s="266"/>
      <c r="AX491" s="267" t="str">
        <f t="shared" si="146"/>
        <v/>
      </c>
      <c r="AY491" s="267"/>
      <c r="AZ491" s="267"/>
      <c r="BA491" s="267"/>
      <c r="BB491" s="267"/>
      <c r="BC491" s="268"/>
      <c r="BD491" s="11"/>
      <c r="BF491" s="7" t="str">
        <f t="shared" si="147"/>
        <v/>
      </c>
      <c r="BJ491" s="45" t="str">
        <f t="shared" ca="1" si="148"/>
        <v>20/09/2021 08:00</v>
      </c>
      <c r="BK491" s="44" t="str">
        <f>IF($F491="", "", IFERROR(INDEX('Currency Market'!$BE$10:$BL$178, MATCH($BJ491, 'Currency Market'!$BB$10:$BB$178, 0), MATCH($F491, 'Currency Market'!$BE$9:$BL$9, 0)), ""))</f>
        <v/>
      </c>
      <c r="BL491" s="43" t="str">
        <f>IF($F491="", "", IFERROR(INDEX('Currency Market'!$BE$10:$BL$178, MATCH($BJ491, 'Currency Market'!$BB$10:$BB$178, 0), MATCH($N491, 'Currency Market'!$BE$9:$BL$9, 0)), ""))</f>
        <v/>
      </c>
      <c r="BN491" s="68" t="str">
        <f t="shared" si="153"/>
        <v/>
      </c>
      <c r="BO491" s="57" t="str">
        <f t="shared" si="157"/>
        <v/>
      </c>
      <c r="BP491" s="58" t="str">
        <f t="shared" si="157"/>
        <v/>
      </c>
      <c r="BQ491" s="58" t="str">
        <f t="shared" si="157"/>
        <v/>
      </c>
      <c r="BR491" s="58" t="str">
        <f t="shared" si="157"/>
        <v/>
      </c>
      <c r="BS491" s="58" t="str">
        <f t="shared" si="157"/>
        <v/>
      </c>
      <c r="BT491" s="58" t="str">
        <f t="shared" si="157"/>
        <v/>
      </c>
      <c r="BU491" s="58" t="str">
        <f t="shared" si="157"/>
        <v/>
      </c>
      <c r="BV491" s="59" t="str">
        <f t="shared" si="157"/>
        <v/>
      </c>
      <c r="BX491" s="7" t="str">
        <f ca="1">IFERROR(INDEX('Currency Market'!$BX$10:$BX$178, MATCH($BJ491, 'Currency Market'!$BB$10:$BB$178, 0)), "")</f>
        <v/>
      </c>
      <c r="BZ491" s="65" t="str">
        <f t="shared" si="154"/>
        <v/>
      </c>
    </row>
    <row r="492" spans="1:78" x14ac:dyDescent="0.55000000000000004">
      <c r="A492" s="11"/>
      <c r="B492" s="175" t="str">
        <f t="shared" si="143"/>
        <v/>
      </c>
      <c r="C492" s="176"/>
      <c r="D492" s="176"/>
      <c r="E492" s="176"/>
      <c r="F492" s="269"/>
      <c r="G492" s="270"/>
      <c r="H492" s="271"/>
      <c r="I492" s="271"/>
      <c r="J492" s="271"/>
      <c r="K492" s="271"/>
      <c r="L492" s="271"/>
      <c r="M492" s="271"/>
      <c r="N492" s="270"/>
      <c r="O492" s="270"/>
      <c r="P492" s="272" t="str">
        <f t="shared" si="149"/>
        <v/>
      </c>
      <c r="Q492" s="267"/>
      <c r="R492" s="267"/>
      <c r="S492" s="267"/>
      <c r="T492" s="267"/>
      <c r="U492" s="267"/>
      <c r="V492" s="267" t="str">
        <f t="shared" si="144"/>
        <v/>
      </c>
      <c r="W492" s="267"/>
      <c r="X492" s="267"/>
      <c r="Y492" s="267"/>
      <c r="Z492" s="267"/>
      <c r="AA492" s="267" t="str">
        <f t="shared" si="150"/>
        <v/>
      </c>
      <c r="AB492" s="267"/>
      <c r="AC492" s="267"/>
      <c r="AD492" s="267"/>
      <c r="AE492" s="267"/>
      <c r="AF492" s="267"/>
      <c r="AG492" s="269"/>
      <c r="AH492" s="270"/>
      <c r="AI492" s="270"/>
      <c r="AJ492" s="270"/>
      <c r="AK492" s="270"/>
      <c r="AL492" s="273"/>
      <c r="AM492" s="11"/>
      <c r="AN492" s="175" t="str">
        <f t="shared" si="151"/>
        <v/>
      </c>
      <c r="AO492" s="176"/>
      <c r="AP492" s="267" t="str">
        <f t="shared" si="145"/>
        <v/>
      </c>
      <c r="AQ492" s="267"/>
      <c r="AR492" s="267"/>
      <c r="AS492" s="267"/>
      <c r="AT492" s="267"/>
      <c r="AU492" s="267"/>
      <c r="AV492" s="265" t="str">
        <f t="shared" si="152"/>
        <v/>
      </c>
      <c r="AW492" s="266"/>
      <c r="AX492" s="267" t="str">
        <f t="shared" si="146"/>
        <v/>
      </c>
      <c r="AY492" s="267"/>
      <c r="AZ492" s="267"/>
      <c r="BA492" s="267"/>
      <c r="BB492" s="267"/>
      <c r="BC492" s="268"/>
      <c r="BD492" s="11"/>
      <c r="BF492" s="7" t="str">
        <f t="shared" si="147"/>
        <v/>
      </c>
      <c r="BJ492" s="45" t="str">
        <f t="shared" ca="1" si="148"/>
        <v>20/09/2021 08:00</v>
      </c>
      <c r="BK492" s="44" t="str">
        <f>IF($F492="", "", IFERROR(INDEX('Currency Market'!$BE$10:$BL$178, MATCH($BJ492, 'Currency Market'!$BB$10:$BB$178, 0), MATCH($F492, 'Currency Market'!$BE$9:$BL$9, 0)), ""))</f>
        <v/>
      </c>
      <c r="BL492" s="43" t="str">
        <f>IF($F492="", "", IFERROR(INDEX('Currency Market'!$BE$10:$BL$178, MATCH($BJ492, 'Currency Market'!$BB$10:$BB$178, 0), MATCH($N492, 'Currency Market'!$BE$9:$BL$9, 0)), ""))</f>
        <v/>
      </c>
      <c r="BN492" s="68" t="str">
        <f t="shared" si="153"/>
        <v/>
      </c>
      <c r="BO492" s="57" t="str">
        <f t="shared" si="157"/>
        <v/>
      </c>
      <c r="BP492" s="58" t="str">
        <f t="shared" si="157"/>
        <v/>
      </c>
      <c r="BQ492" s="58" t="str">
        <f t="shared" si="157"/>
        <v/>
      </c>
      <c r="BR492" s="58" t="str">
        <f t="shared" si="157"/>
        <v/>
      </c>
      <c r="BS492" s="58" t="str">
        <f t="shared" si="157"/>
        <v/>
      </c>
      <c r="BT492" s="58" t="str">
        <f t="shared" si="157"/>
        <v/>
      </c>
      <c r="BU492" s="58" t="str">
        <f t="shared" si="157"/>
        <v/>
      </c>
      <c r="BV492" s="59" t="str">
        <f t="shared" si="157"/>
        <v/>
      </c>
      <c r="BX492" s="7" t="str">
        <f ca="1">IFERROR(INDEX('Currency Market'!$BX$10:$BX$178, MATCH($BJ492, 'Currency Market'!$BB$10:$BB$178, 0)), "")</f>
        <v/>
      </c>
      <c r="BZ492" s="65" t="str">
        <f t="shared" si="154"/>
        <v/>
      </c>
    </row>
    <row r="493" spans="1:78" x14ac:dyDescent="0.55000000000000004">
      <c r="A493" s="11"/>
      <c r="B493" s="175" t="str">
        <f t="shared" si="143"/>
        <v/>
      </c>
      <c r="C493" s="176"/>
      <c r="D493" s="176"/>
      <c r="E493" s="176"/>
      <c r="F493" s="269"/>
      <c r="G493" s="270"/>
      <c r="H493" s="271"/>
      <c r="I493" s="271"/>
      <c r="J493" s="271"/>
      <c r="K493" s="271"/>
      <c r="L493" s="271"/>
      <c r="M493" s="271"/>
      <c r="N493" s="270"/>
      <c r="O493" s="270"/>
      <c r="P493" s="272" t="str">
        <f t="shared" si="149"/>
        <v/>
      </c>
      <c r="Q493" s="267"/>
      <c r="R493" s="267"/>
      <c r="S493" s="267"/>
      <c r="T493" s="267"/>
      <c r="U493" s="267"/>
      <c r="V493" s="267" t="str">
        <f t="shared" si="144"/>
        <v/>
      </c>
      <c r="W493" s="267"/>
      <c r="X493" s="267"/>
      <c r="Y493" s="267"/>
      <c r="Z493" s="267"/>
      <c r="AA493" s="267" t="str">
        <f t="shared" si="150"/>
        <v/>
      </c>
      <c r="AB493" s="267"/>
      <c r="AC493" s="267"/>
      <c r="AD493" s="267"/>
      <c r="AE493" s="267"/>
      <c r="AF493" s="267"/>
      <c r="AG493" s="269"/>
      <c r="AH493" s="270"/>
      <c r="AI493" s="270"/>
      <c r="AJ493" s="270"/>
      <c r="AK493" s="270"/>
      <c r="AL493" s="273"/>
      <c r="AM493" s="11"/>
      <c r="AN493" s="175" t="str">
        <f t="shared" si="151"/>
        <v/>
      </c>
      <c r="AO493" s="176"/>
      <c r="AP493" s="267" t="str">
        <f t="shared" si="145"/>
        <v/>
      </c>
      <c r="AQ493" s="267"/>
      <c r="AR493" s="267"/>
      <c r="AS493" s="267"/>
      <c r="AT493" s="267"/>
      <c r="AU493" s="267"/>
      <c r="AV493" s="265" t="str">
        <f t="shared" si="152"/>
        <v/>
      </c>
      <c r="AW493" s="266"/>
      <c r="AX493" s="267" t="str">
        <f t="shared" si="146"/>
        <v/>
      </c>
      <c r="AY493" s="267"/>
      <c r="AZ493" s="267"/>
      <c r="BA493" s="267"/>
      <c r="BB493" s="267"/>
      <c r="BC493" s="268"/>
      <c r="BD493" s="11"/>
      <c r="BF493" s="7" t="str">
        <f t="shared" si="147"/>
        <v/>
      </c>
      <c r="BJ493" s="45" t="str">
        <f t="shared" ca="1" si="148"/>
        <v>20/09/2021 08:00</v>
      </c>
      <c r="BK493" s="44" t="str">
        <f>IF($F493="", "", IFERROR(INDEX('Currency Market'!$BE$10:$BL$178, MATCH($BJ493, 'Currency Market'!$BB$10:$BB$178, 0), MATCH($F493, 'Currency Market'!$BE$9:$BL$9, 0)), ""))</f>
        <v/>
      </c>
      <c r="BL493" s="43" t="str">
        <f>IF($F493="", "", IFERROR(INDEX('Currency Market'!$BE$10:$BL$178, MATCH($BJ493, 'Currency Market'!$BB$10:$BB$178, 0), MATCH($N493, 'Currency Market'!$BE$9:$BL$9, 0)), ""))</f>
        <v/>
      </c>
      <c r="BN493" s="68" t="str">
        <f t="shared" si="153"/>
        <v/>
      </c>
      <c r="BO493" s="57" t="str">
        <f t="shared" ref="BO493:BV502" si="158">IF($B493=$BF$4, IF($F493=BO$2, $H493*-1, IF($N493=BO$2, $AA493, "")), "")</f>
        <v/>
      </c>
      <c r="BP493" s="58" t="str">
        <f t="shared" si="158"/>
        <v/>
      </c>
      <c r="BQ493" s="58" t="str">
        <f t="shared" si="158"/>
        <v/>
      </c>
      <c r="BR493" s="58" t="str">
        <f t="shared" si="158"/>
        <v/>
      </c>
      <c r="BS493" s="58" t="str">
        <f t="shared" si="158"/>
        <v/>
      </c>
      <c r="BT493" s="58" t="str">
        <f t="shared" si="158"/>
        <v/>
      </c>
      <c r="BU493" s="58" t="str">
        <f t="shared" si="158"/>
        <v/>
      </c>
      <c r="BV493" s="59" t="str">
        <f t="shared" si="158"/>
        <v/>
      </c>
      <c r="BX493" s="7" t="str">
        <f ca="1">IFERROR(INDEX('Currency Market'!$BX$10:$BX$178, MATCH($BJ493, 'Currency Market'!$BB$10:$BB$178, 0)), "")</f>
        <v/>
      </c>
      <c r="BZ493" s="65" t="str">
        <f t="shared" si="154"/>
        <v/>
      </c>
    </row>
    <row r="494" spans="1:78" x14ac:dyDescent="0.55000000000000004">
      <c r="A494" s="11"/>
      <c r="B494" s="175" t="str">
        <f t="shared" si="143"/>
        <v/>
      </c>
      <c r="C494" s="176"/>
      <c r="D494" s="176"/>
      <c r="E494" s="176"/>
      <c r="F494" s="269"/>
      <c r="G494" s="270"/>
      <c r="H494" s="271"/>
      <c r="I494" s="271"/>
      <c r="J494" s="271"/>
      <c r="K494" s="271"/>
      <c r="L494" s="271"/>
      <c r="M494" s="271"/>
      <c r="N494" s="270"/>
      <c r="O494" s="270"/>
      <c r="P494" s="272" t="str">
        <f t="shared" si="149"/>
        <v/>
      </c>
      <c r="Q494" s="267"/>
      <c r="R494" s="267"/>
      <c r="S494" s="267"/>
      <c r="T494" s="267"/>
      <c r="U494" s="267"/>
      <c r="V494" s="267" t="str">
        <f t="shared" si="144"/>
        <v/>
      </c>
      <c r="W494" s="267"/>
      <c r="X494" s="267"/>
      <c r="Y494" s="267"/>
      <c r="Z494" s="267"/>
      <c r="AA494" s="267" t="str">
        <f t="shared" si="150"/>
        <v/>
      </c>
      <c r="AB494" s="267"/>
      <c r="AC494" s="267"/>
      <c r="AD494" s="267"/>
      <c r="AE494" s="267"/>
      <c r="AF494" s="267"/>
      <c r="AG494" s="269"/>
      <c r="AH494" s="270"/>
      <c r="AI494" s="270"/>
      <c r="AJ494" s="270"/>
      <c r="AK494" s="270"/>
      <c r="AL494" s="273"/>
      <c r="AM494" s="11"/>
      <c r="AN494" s="175" t="str">
        <f t="shared" si="151"/>
        <v/>
      </c>
      <c r="AO494" s="176"/>
      <c r="AP494" s="267" t="str">
        <f t="shared" si="145"/>
        <v/>
      </c>
      <c r="AQ494" s="267"/>
      <c r="AR494" s="267"/>
      <c r="AS494" s="267"/>
      <c r="AT494" s="267"/>
      <c r="AU494" s="267"/>
      <c r="AV494" s="265" t="str">
        <f t="shared" si="152"/>
        <v/>
      </c>
      <c r="AW494" s="266"/>
      <c r="AX494" s="267" t="str">
        <f t="shared" si="146"/>
        <v/>
      </c>
      <c r="AY494" s="267"/>
      <c r="AZ494" s="267"/>
      <c r="BA494" s="267"/>
      <c r="BB494" s="267"/>
      <c r="BC494" s="268"/>
      <c r="BD494" s="11"/>
      <c r="BF494" s="7" t="str">
        <f t="shared" si="147"/>
        <v/>
      </c>
      <c r="BJ494" s="45" t="str">
        <f t="shared" ca="1" si="148"/>
        <v>20/09/2021 08:00</v>
      </c>
      <c r="BK494" s="44" t="str">
        <f>IF($F494="", "", IFERROR(INDEX('Currency Market'!$BE$10:$BL$178, MATCH($BJ494, 'Currency Market'!$BB$10:$BB$178, 0), MATCH($F494, 'Currency Market'!$BE$9:$BL$9, 0)), ""))</f>
        <v/>
      </c>
      <c r="BL494" s="43" t="str">
        <f>IF($F494="", "", IFERROR(INDEX('Currency Market'!$BE$10:$BL$178, MATCH($BJ494, 'Currency Market'!$BB$10:$BB$178, 0), MATCH($N494, 'Currency Market'!$BE$9:$BL$9, 0)), ""))</f>
        <v/>
      </c>
      <c r="BN494" s="68" t="str">
        <f t="shared" si="153"/>
        <v/>
      </c>
      <c r="BO494" s="57" t="str">
        <f t="shared" si="158"/>
        <v/>
      </c>
      <c r="BP494" s="58" t="str">
        <f t="shared" si="158"/>
        <v/>
      </c>
      <c r="BQ494" s="58" t="str">
        <f t="shared" si="158"/>
        <v/>
      </c>
      <c r="BR494" s="58" t="str">
        <f t="shared" si="158"/>
        <v/>
      </c>
      <c r="BS494" s="58" t="str">
        <f t="shared" si="158"/>
        <v/>
      </c>
      <c r="BT494" s="58" t="str">
        <f t="shared" si="158"/>
        <v/>
      </c>
      <c r="BU494" s="58" t="str">
        <f t="shared" si="158"/>
        <v/>
      </c>
      <c r="BV494" s="59" t="str">
        <f t="shared" si="158"/>
        <v/>
      </c>
      <c r="BX494" s="7" t="str">
        <f ca="1">IFERROR(INDEX('Currency Market'!$BX$10:$BX$178, MATCH($BJ494, 'Currency Market'!$BB$10:$BB$178, 0)), "")</f>
        <v/>
      </c>
      <c r="BZ494" s="65" t="str">
        <f t="shared" si="154"/>
        <v/>
      </c>
    </row>
    <row r="495" spans="1:78" x14ac:dyDescent="0.55000000000000004">
      <c r="A495" s="11"/>
      <c r="B495" s="175" t="str">
        <f t="shared" si="143"/>
        <v/>
      </c>
      <c r="C495" s="176"/>
      <c r="D495" s="176"/>
      <c r="E495" s="176"/>
      <c r="F495" s="269"/>
      <c r="G495" s="270"/>
      <c r="H495" s="271"/>
      <c r="I495" s="271"/>
      <c r="J495" s="271"/>
      <c r="K495" s="271"/>
      <c r="L495" s="271"/>
      <c r="M495" s="271"/>
      <c r="N495" s="270"/>
      <c r="O495" s="270"/>
      <c r="P495" s="272" t="str">
        <f t="shared" si="149"/>
        <v/>
      </c>
      <c r="Q495" s="267"/>
      <c r="R495" s="267"/>
      <c r="S495" s="267"/>
      <c r="T495" s="267"/>
      <c r="U495" s="267"/>
      <c r="V495" s="267" t="str">
        <f t="shared" si="144"/>
        <v/>
      </c>
      <c r="W495" s="267"/>
      <c r="X495" s="267"/>
      <c r="Y495" s="267"/>
      <c r="Z495" s="267"/>
      <c r="AA495" s="267" t="str">
        <f t="shared" si="150"/>
        <v/>
      </c>
      <c r="AB495" s="267"/>
      <c r="AC495" s="267"/>
      <c r="AD495" s="267"/>
      <c r="AE495" s="267"/>
      <c r="AF495" s="267"/>
      <c r="AG495" s="269"/>
      <c r="AH495" s="270"/>
      <c r="AI495" s="270"/>
      <c r="AJ495" s="270"/>
      <c r="AK495" s="270"/>
      <c r="AL495" s="273"/>
      <c r="AM495" s="11"/>
      <c r="AN495" s="175" t="str">
        <f t="shared" si="151"/>
        <v/>
      </c>
      <c r="AO495" s="176"/>
      <c r="AP495" s="267" t="str">
        <f t="shared" si="145"/>
        <v/>
      </c>
      <c r="AQ495" s="267"/>
      <c r="AR495" s="267"/>
      <c r="AS495" s="267"/>
      <c r="AT495" s="267"/>
      <c r="AU495" s="267"/>
      <c r="AV495" s="265" t="str">
        <f t="shared" si="152"/>
        <v/>
      </c>
      <c r="AW495" s="266"/>
      <c r="AX495" s="267" t="str">
        <f t="shared" si="146"/>
        <v/>
      </c>
      <c r="AY495" s="267"/>
      <c r="AZ495" s="267"/>
      <c r="BA495" s="267"/>
      <c r="BB495" s="267"/>
      <c r="BC495" s="268"/>
      <c r="BD495" s="11"/>
      <c r="BF495" s="7" t="str">
        <f t="shared" si="147"/>
        <v/>
      </c>
      <c r="BJ495" s="45" t="str">
        <f t="shared" ca="1" si="148"/>
        <v>20/09/2021 08:00</v>
      </c>
      <c r="BK495" s="44" t="str">
        <f>IF($F495="", "", IFERROR(INDEX('Currency Market'!$BE$10:$BL$178, MATCH($BJ495, 'Currency Market'!$BB$10:$BB$178, 0), MATCH($F495, 'Currency Market'!$BE$9:$BL$9, 0)), ""))</f>
        <v/>
      </c>
      <c r="BL495" s="43" t="str">
        <f>IF($F495="", "", IFERROR(INDEX('Currency Market'!$BE$10:$BL$178, MATCH($BJ495, 'Currency Market'!$BB$10:$BB$178, 0), MATCH($N495, 'Currency Market'!$BE$9:$BL$9, 0)), ""))</f>
        <v/>
      </c>
      <c r="BN495" s="68" t="str">
        <f t="shared" si="153"/>
        <v/>
      </c>
      <c r="BO495" s="57" t="str">
        <f t="shared" si="158"/>
        <v/>
      </c>
      <c r="BP495" s="58" t="str">
        <f t="shared" si="158"/>
        <v/>
      </c>
      <c r="BQ495" s="58" t="str">
        <f t="shared" si="158"/>
        <v/>
      </c>
      <c r="BR495" s="58" t="str">
        <f t="shared" si="158"/>
        <v/>
      </c>
      <c r="BS495" s="58" t="str">
        <f t="shared" si="158"/>
        <v/>
      </c>
      <c r="BT495" s="58" t="str">
        <f t="shared" si="158"/>
        <v/>
      </c>
      <c r="BU495" s="58" t="str">
        <f t="shared" si="158"/>
        <v/>
      </c>
      <c r="BV495" s="59" t="str">
        <f t="shared" si="158"/>
        <v/>
      </c>
      <c r="BX495" s="7" t="str">
        <f ca="1">IFERROR(INDEX('Currency Market'!$BX$10:$BX$178, MATCH($BJ495, 'Currency Market'!$BB$10:$BB$178, 0)), "")</f>
        <v/>
      </c>
      <c r="BZ495" s="65" t="str">
        <f t="shared" si="154"/>
        <v/>
      </c>
    </row>
    <row r="496" spans="1:78" x14ac:dyDescent="0.55000000000000004">
      <c r="A496" s="11"/>
      <c r="B496" s="175" t="str">
        <f t="shared" si="143"/>
        <v/>
      </c>
      <c r="C496" s="176"/>
      <c r="D496" s="176"/>
      <c r="E496" s="176"/>
      <c r="F496" s="269"/>
      <c r="G496" s="270"/>
      <c r="H496" s="271"/>
      <c r="I496" s="271"/>
      <c r="J496" s="271"/>
      <c r="K496" s="271"/>
      <c r="L496" s="271"/>
      <c r="M496" s="271"/>
      <c r="N496" s="270"/>
      <c r="O496" s="270"/>
      <c r="P496" s="272" t="str">
        <f t="shared" si="149"/>
        <v/>
      </c>
      <c r="Q496" s="267"/>
      <c r="R496" s="267"/>
      <c r="S496" s="267"/>
      <c r="T496" s="267"/>
      <c r="U496" s="267"/>
      <c r="V496" s="267" t="str">
        <f t="shared" si="144"/>
        <v/>
      </c>
      <c r="W496" s="267"/>
      <c r="X496" s="267"/>
      <c r="Y496" s="267"/>
      <c r="Z496" s="267"/>
      <c r="AA496" s="267" t="str">
        <f t="shared" si="150"/>
        <v/>
      </c>
      <c r="AB496" s="267"/>
      <c r="AC496" s="267"/>
      <c r="AD496" s="267"/>
      <c r="AE496" s="267"/>
      <c r="AF496" s="267"/>
      <c r="AG496" s="269"/>
      <c r="AH496" s="270"/>
      <c r="AI496" s="270"/>
      <c r="AJ496" s="270"/>
      <c r="AK496" s="270"/>
      <c r="AL496" s="273"/>
      <c r="AM496" s="11"/>
      <c r="AN496" s="175" t="str">
        <f t="shared" si="151"/>
        <v/>
      </c>
      <c r="AO496" s="176"/>
      <c r="AP496" s="267" t="str">
        <f t="shared" si="145"/>
        <v/>
      </c>
      <c r="AQ496" s="267"/>
      <c r="AR496" s="267"/>
      <c r="AS496" s="267"/>
      <c r="AT496" s="267"/>
      <c r="AU496" s="267"/>
      <c r="AV496" s="265" t="str">
        <f t="shared" si="152"/>
        <v/>
      </c>
      <c r="AW496" s="266"/>
      <c r="AX496" s="267" t="str">
        <f t="shared" si="146"/>
        <v/>
      </c>
      <c r="AY496" s="267"/>
      <c r="AZ496" s="267"/>
      <c r="BA496" s="267"/>
      <c r="BB496" s="267"/>
      <c r="BC496" s="268"/>
      <c r="BD496" s="11"/>
      <c r="BF496" s="7" t="str">
        <f t="shared" si="147"/>
        <v/>
      </c>
      <c r="BJ496" s="45" t="str">
        <f t="shared" ca="1" si="148"/>
        <v>20/09/2021 08:00</v>
      </c>
      <c r="BK496" s="44" t="str">
        <f>IF($F496="", "", IFERROR(INDEX('Currency Market'!$BE$10:$BL$178, MATCH($BJ496, 'Currency Market'!$BB$10:$BB$178, 0), MATCH($F496, 'Currency Market'!$BE$9:$BL$9, 0)), ""))</f>
        <v/>
      </c>
      <c r="BL496" s="43" t="str">
        <f>IF($F496="", "", IFERROR(INDEX('Currency Market'!$BE$10:$BL$178, MATCH($BJ496, 'Currency Market'!$BB$10:$BB$178, 0), MATCH($N496, 'Currency Market'!$BE$9:$BL$9, 0)), ""))</f>
        <v/>
      </c>
      <c r="BN496" s="68" t="str">
        <f t="shared" si="153"/>
        <v/>
      </c>
      <c r="BO496" s="57" t="str">
        <f t="shared" si="158"/>
        <v/>
      </c>
      <c r="BP496" s="58" t="str">
        <f t="shared" si="158"/>
        <v/>
      </c>
      <c r="BQ496" s="58" t="str">
        <f t="shared" si="158"/>
        <v/>
      </c>
      <c r="BR496" s="58" t="str">
        <f t="shared" si="158"/>
        <v/>
      </c>
      <c r="BS496" s="58" t="str">
        <f t="shared" si="158"/>
        <v/>
      </c>
      <c r="BT496" s="58" t="str">
        <f t="shared" si="158"/>
        <v/>
      </c>
      <c r="BU496" s="58" t="str">
        <f t="shared" si="158"/>
        <v/>
      </c>
      <c r="BV496" s="59" t="str">
        <f t="shared" si="158"/>
        <v/>
      </c>
      <c r="BX496" s="7" t="str">
        <f ca="1">IFERROR(INDEX('Currency Market'!$BX$10:$BX$178, MATCH($BJ496, 'Currency Market'!$BB$10:$BB$178, 0)), "")</f>
        <v/>
      </c>
      <c r="BZ496" s="65" t="str">
        <f t="shared" si="154"/>
        <v/>
      </c>
    </row>
    <row r="497" spans="1:78" x14ac:dyDescent="0.55000000000000004">
      <c r="A497" s="11"/>
      <c r="B497" s="175" t="str">
        <f t="shared" si="143"/>
        <v/>
      </c>
      <c r="C497" s="176"/>
      <c r="D497" s="176"/>
      <c r="E497" s="176"/>
      <c r="F497" s="269"/>
      <c r="G497" s="270"/>
      <c r="H497" s="271"/>
      <c r="I497" s="271"/>
      <c r="J497" s="271"/>
      <c r="K497" s="271"/>
      <c r="L497" s="271"/>
      <c r="M497" s="271"/>
      <c r="N497" s="270"/>
      <c r="O497" s="270"/>
      <c r="P497" s="272" t="str">
        <f t="shared" si="149"/>
        <v/>
      </c>
      <c r="Q497" s="267"/>
      <c r="R497" s="267"/>
      <c r="S497" s="267"/>
      <c r="T497" s="267"/>
      <c r="U497" s="267"/>
      <c r="V497" s="267" t="str">
        <f t="shared" si="144"/>
        <v/>
      </c>
      <c r="W497" s="267"/>
      <c r="X497" s="267"/>
      <c r="Y497" s="267"/>
      <c r="Z497" s="267"/>
      <c r="AA497" s="267" t="str">
        <f t="shared" si="150"/>
        <v/>
      </c>
      <c r="AB497" s="267"/>
      <c r="AC497" s="267"/>
      <c r="AD497" s="267"/>
      <c r="AE497" s="267"/>
      <c r="AF497" s="267"/>
      <c r="AG497" s="269"/>
      <c r="AH497" s="270"/>
      <c r="AI497" s="270"/>
      <c r="AJ497" s="270"/>
      <c r="AK497" s="270"/>
      <c r="AL497" s="273"/>
      <c r="AM497" s="11"/>
      <c r="AN497" s="175" t="str">
        <f t="shared" si="151"/>
        <v/>
      </c>
      <c r="AO497" s="176"/>
      <c r="AP497" s="267" t="str">
        <f t="shared" si="145"/>
        <v/>
      </c>
      <c r="AQ497" s="267"/>
      <c r="AR497" s="267"/>
      <c r="AS497" s="267"/>
      <c r="AT497" s="267"/>
      <c r="AU497" s="267"/>
      <c r="AV497" s="265" t="str">
        <f t="shared" si="152"/>
        <v/>
      </c>
      <c r="AW497" s="266"/>
      <c r="AX497" s="267" t="str">
        <f t="shared" si="146"/>
        <v/>
      </c>
      <c r="AY497" s="267"/>
      <c r="AZ497" s="267"/>
      <c r="BA497" s="267"/>
      <c r="BB497" s="267"/>
      <c r="BC497" s="268"/>
      <c r="BD497" s="11"/>
      <c r="BF497" s="7" t="str">
        <f t="shared" si="147"/>
        <v/>
      </c>
      <c r="BJ497" s="45" t="str">
        <f t="shared" ca="1" si="148"/>
        <v>20/09/2021 08:00</v>
      </c>
      <c r="BK497" s="44" t="str">
        <f>IF($F497="", "", IFERROR(INDEX('Currency Market'!$BE$10:$BL$178, MATCH($BJ497, 'Currency Market'!$BB$10:$BB$178, 0), MATCH($F497, 'Currency Market'!$BE$9:$BL$9, 0)), ""))</f>
        <v/>
      </c>
      <c r="BL497" s="43" t="str">
        <f>IF($F497="", "", IFERROR(INDEX('Currency Market'!$BE$10:$BL$178, MATCH($BJ497, 'Currency Market'!$BB$10:$BB$178, 0), MATCH($N497, 'Currency Market'!$BE$9:$BL$9, 0)), ""))</f>
        <v/>
      </c>
      <c r="BN497" s="68" t="str">
        <f t="shared" si="153"/>
        <v/>
      </c>
      <c r="BO497" s="57" t="str">
        <f t="shared" si="158"/>
        <v/>
      </c>
      <c r="BP497" s="58" t="str">
        <f t="shared" si="158"/>
        <v/>
      </c>
      <c r="BQ497" s="58" t="str">
        <f t="shared" si="158"/>
        <v/>
      </c>
      <c r="BR497" s="58" t="str">
        <f t="shared" si="158"/>
        <v/>
      </c>
      <c r="BS497" s="58" t="str">
        <f t="shared" si="158"/>
        <v/>
      </c>
      <c r="BT497" s="58" t="str">
        <f t="shared" si="158"/>
        <v/>
      </c>
      <c r="BU497" s="58" t="str">
        <f t="shared" si="158"/>
        <v/>
      </c>
      <c r="BV497" s="59" t="str">
        <f t="shared" si="158"/>
        <v/>
      </c>
      <c r="BX497" s="7" t="str">
        <f ca="1">IFERROR(INDEX('Currency Market'!$BX$10:$BX$178, MATCH($BJ497, 'Currency Market'!$BB$10:$BB$178, 0)), "")</f>
        <v/>
      </c>
      <c r="BZ497" s="65" t="str">
        <f t="shared" si="154"/>
        <v/>
      </c>
    </row>
    <row r="498" spans="1:78" x14ac:dyDescent="0.55000000000000004">
      <c r="A498" s="11"/>
      <c r="B498" s="175" t="str">
        <f t="shared" si="143"/>
        <v/>
      </c>
      <c r="C498" s="176"/>
      <c r="D498" s="176"/>
      <c r="E498" s="176"/>
      <c r="F498" s="269"/>
      <c r="G498" s="270"/>
      <c r="H498" s="271"/>
      <c r="I498" s="271"/>
      <c r="J498" s="271"/>
      <c r="K498" s="271"/>
      <c r="L498" s="271"/>
      <c r="M498" s="271"/>
      <c r="N498" s="270"/>
      <c r="O498" s="270"/>
      <c r="P498" s="272" t="str">
        <f t="shared" si="149"/>
        <v/>
      </c>
      <c r="Q498" s="267"/>
      <c r="R498" s="267"/>
      <c r="S498" s="267"/>
      <c r="T498" s="267"/>
      <c r="U498" s="267"/>
      <c r="V498" s="267" t="str">
        <f t="shared" si="144"/>
        <v/>
      </c>
      <c r="W498" s="267"/>
      <c r="X498" s="267"/>
      <c r="Y498" s="267"/>
      <c r="Z498" s="267"/>
      <c r="AA498" s="267" t="str">
        <f t="shared" si="150"/>
        <v/>
      </c>
      <c r="AB498" s="267"/>
      <c r="AC498" s="267"/>
      <c r="AD498" s="267"/>
      <c r="AE498" s="267"/>
      <c r="AF498" s="267"/>
      <c r="AG498" s="269"/>
      <c r="AH498" s="270"/>
      <c r="AI498" s="270"/>
      <c r="AJ498" s="270"/>
      <c r="AK498" s="270"/>
      <c r="AL498" s="273"/>
      <c r="AM498" s="11"/>
      <c r="AN498" s="175" t="str">
        <f t="shared" si="151"/>
        <v/>
      </c>
      <c r="AO498" s="176"/>
      <c r="AP498" s="267" t="str">
        <f t="shared" si="145"/>
        <v/>
      </c>
      <c r="AQ498" s="267"/>
      <c r="AR498" s="267"/>
      <c r="AS498" s="267"/>
      <c r="AT498" s="267"/>
      <c r="AU498" s="267"/>
      <c r="AV498" s="265" t="str">
        <f t="shared" si="152"/>
        <v/>
      </c>
      <c r="AW498" s="266"/>
      <c r="AX498" s="267" t="str">
        <f t="shared" si="146"/>
        <v/>
      </c>
      <c r="AY498" s="267"/>
      <c r="AZ498" s="267"/>
      <c r="BA498" s="267"/>
      <c r="BB498" s="267"/>
      <c r="BC498" s="268"/>
      <c r="BD498" s="11"/>
      <c r="BF498" s="7" t="str">
        <f t="shared" si="147"/>
        <v/>
      </c>
      <c r="BJ498" s="45" t="str">
        <f t="shared" ca="1" si="148"/>
        <v>20/09/2021 08:00</v>
      </c>
      <c r="BK498" s="44" t="str">
        <f>IF($F498="", "", IFERROR(INDEX('Currency Market'!$BE$10:$BL$178, MATCH($BJ498, 'Currency Market'!$BB$10:$BB$178, 0), MATCH($F498, 'Currency Market'!$BE$9:$BL$9, 0)), ""))</f>
        <v/>
      </c>
      <c r="BL498" s="43" t="str">
        <f>IF($F498="", "", IFERROR(INDEX('Currency Market'!$BE$10:$BL$178, MATCH($BJ498, 'Currency Market'!$BB$10:$BB$178, 0), MATCH($N498, 'Currency Market'!$BE$9:$BL$9, 0)), ""))</f>
        <v/>
      </c>
      <c r="BN498" s="68" t="str">
        <f t="shared" si="153"/>
        <v/>
      </c>
      <c r="BO498" s="57" t="str">
        <f t="shared" si="158"/>
        <v/>
      </c>
      <c r="BP498" s="58" t="str">
        <f t="shared" si="158"/>
        <v/>
      </c>
      <c r="BQ498" s="58" t="str">
        <f t="shared" si="158"/>
        <v/>
      </c>
      <c r="BR498" s="58" t="str">
        <f t="shared" si="158"/>
        <v/>
      </c>
      <c r="BS498" s="58" t="str">
        <f t="shared" si="158"/>
        <v/>
      </c>
      <c r="BT498" s="58" t="str">
        <f t="shared" si="158"/>
        <v/>
      </c>
      <c r="BU498" s="58" t="str">
        <f t="shared" si="158"/>
        <v/>
      </c>
      <c r="BV498" s="59" t="str">
        <f t="shared" si="158"/>
        <v/>
      </c>
      <c r="BX498" s="7" t="str">
        <f ca="1">IFERROR(INDEX('Currency Market'!$BX$10:$BX$178, MATCH($BJ498, 'Currency Market'!$BB$10:$BB$178, 0)), "")</f>
        <v/>
      </c>
      <c r="BZ498" s="65" t="str">
        <f t="shared" si="154"/>
        <v/>
      </c>
    </row>
    <row r="499" spans="1:78" x14ac:dyDescent="0.55000000000000004">
      <c r="A499" s="11"/>
      <c r="B499" s="175" t="str">
        <f t="shared" si="143"/>
        <v/>
      </c>
      <c r="C499" s="176"/>
      <c r="D499" s="176"/>
      <c r="E499" s="176"/>
      <c r="F499" s="269"/>
      <c r="G499" s="270"/>
      <c r="H499" s="271"/>
      <c r="I499" s="271"/>
      <c r="J499" s="271"/>
      <c r="K499" s="271"/>
      <c r="L499" s="271"/>
      <c r="M499" s="271"/>
      <c r="N499" s="270"/>
      <c r="O499" s="270"/>
      <c r="P499" s="272" t="str">
        <f t="shared" si="149"/>
        <v/>
      </c>
      <c r="Q499" s="267"/>
      <c r="R499" s="267"/>
      <c r="S499" s="267"/>
      <c r="T499" s="267"/>
      <c r="U499" s="267"/>
      <c r="V499" s="267" t="str">
        <f t="shared" si="144"/>
        <v/>
      </c>
      <c r="W499" s="267"/>
      <c r="X499" s="267"/>
      <c r="Y499" s="267"/>
      <c r="Z499" s="267"/>
      <c r="AA499" s="267" t="str">
        <f t="shared" si="150"/>
        <v/>
      </c>
      <c r="AB499" s="267"/>
      <c r="AC499" s="267"/>
      <c r="AD499" s="267"/>
      <c r="AE499" s="267"/>
      <c r="AF499" s="267"/>
      <c r="AG499" s="269"/>
      <c r="AH499" s="270"/>
      <c r="AI499" s="270"/>
      <c r="AJ499" s="270"/>
      <c r="AK499" s="270"/>
      <c r="AL499" s="273"/>
      <c r="AM499" s="11"/>
      <c r="AN499" s="175" t="str">
        <f t="shared" si="151"/>
        <v/>
      </c>
      <c r="AO499" s="176"/>
      <c r="AP499" s="267" t="str">
        <f t="shared" si="145"/>
        <v/>
      </c>
      <c r="AQ499" s="267"/>
      <c r="AR499" s="267"/>
      <c r="AS499" s="267"/>
      <c r="AT499" s="267"/>
      <c r="AU499" s="267"/>
      <c r="AV499" s="265" t="str">
        <f t="shared" si="152"/>
        <v/>
      </c>
      <c r="AW499" s="266"/>
      <c r="AX499" s="267" t="str">
        <f t="shared" si="146"/>
        <v/>
      </c>
      <c r="AY499" s="267"/>
      <c r="AZ499" s="267"/>
      <c r="BA499" s="267"/>
      <c r="BB499" s="267"/>
      <c r="BC499" s="268"/>
      <c r="BD499" s="11"/>
      <c r="BF499" s="7" t="str">
        <f t="shared" si="147"/>
        <v/>
      </c>
      <c r="BJ499" s="45" t="str">
        <f t="shared" ca="1" si="148"/>
        <v>20/09/2021 08:00</v>
      </c>
      <c r="BK499" s="44" t="str">
        <f>IF($F499="", "", IFERROR(INDEX('Currency Market'!$BE$10:$BL$178, MATCH($BJ499, 'Currency Market'!$BB$10:$BB$178, 0), MATCH($F499, 'Currency Market'!$BE$9:$BL$9, 0)), ""))</f>
        <v/>
      </c>
      <c r="BL499" s="43" t="str">
        <f>IF($F499="", "", IFERROR(INDEX('Currency Market'!$BE$10:$BL$178, MATCH($BJ499, 'Currency Market'!$BB$10:$BB$178, 0), MATCH($N499, 'Currency Market'!$BE$9:$BL$9, 0)), ""))</f>
        <v/>
      </c>
      <c r="BN499" s="68" t="str">
        <f t="shared" si="153"/>
        <v/>
      </c>
      <c r="BO499" s="57" t="str">
        <f t="shared" si="158"/>
        <v/>
      </c>
      <c r="BP499" s="58" t="str">
        <f t="shared" si="158"/>
        <v/>
      </c>
      <c r="BQ499" s="58" t="str">
        <f t="shared" si="158"/>
        <v/>
      </c>
      <c r="BR499" s="58" t="str">
        <f t="shared" si="158"/>
        <v/>
      </c>
      <c r="BS499" s="58" t="str">
        <f t="shared" si="158"/>
        <v/>
      </c>
      <c r="BT499" s="58" t="str">
        <f t="shared" si="158"/>
        <v/>
      </c>
      <c r="BU499" s="58" t="str">
        <f t="shared" si="158"/>
        <v/>
      </c>
      <c r="BV499" s="59" t="str">
        <f t="shared" si="158"/>
        <v/>
      </c>
      <c r="BX499" s="7" t="str">
        <f ca="1">IFERROR(INDEX('Currency Market'!$BX$10:$BX$178, MATCH($BJ499, 'Currency Market'!$BB$10:$BB$178, 0)), "")</f>
        <v/>
      </c>
      <c r="BZ499" s="65" t="str">
        <f t="shared" si="154"/>
        <v/>
      </c>
    </row>
    <row r="500" spans="1:78" x14ac:dyDescent="0.55000000000000004">
      <c r="A500" s="11"/>
      <c r="B500" s="175" t="str">
        <f t="shared" si="143"/>
        <v/>
      </c>
      <c r="C500" s="176"/>
      <c r="D500" s="176"/>
      <c r="E500" s="176"/>
      <c r="F500" s="269"/>
      <c r="G500" s="270"/>
      <c r="H500" s="271"/>
      <c r="I500" s="271"/>
      <c r="J500" s="271"/>
      <c r="K500" s="271"/>
      <c r="L500" s="271"/>
      <c r="M500" s="271"/>
      <c r="N500" s="270"/>
      <c r="O500" s="270"/>
      <c r="P500" s="272" t="str">
        <f t="shared" si="149"/>
        <v/>
      </c>
      <c r="Q500" s="267"/>
      <c r="R500" s="267"/>
      <c r="S500" s="267"/>
      <c r="T500" s="267"/>
      <c r="U500" s="267"/>
      <c r="V500" s="267" t="str">
        <f t="shared" si="144"/>
        <v/>
      </c>
      <c r="W500" s="267"/>
      <c r="X500" s="267"/>
      <c r="Y500" s="267"/>
      <c r="Z500" s="267"/>
      <c r="AA500" s="267" t="str">
        <f t="shared" si="150"/>
        <v/>
      </c>
      <c r="AB500" s="267"/>
      <c r="AC500" s="267"/>
      <c r="AD500" s="267"/>
      <c r="AE500" s="267"/>
      <c r="AF500" s="267"/>
      <c r="AG500" s="269"/>
      <c r="AH500" s="270"/>
      <c r="AI500" s="270"/>
      <c r="AJ500" s="270"/>
      <c r="AK500" s="270"/>
      <c r="AL500" s="273"/>
      <c r="AM500" s="11"/>
      <c r="AN500" s="175" t="str">
        <f t="shared" si="151"/>
        <v/>
      </c>
      <c r="AO500" s="176"/>
      <c r="AP500" s="267" t="str">
        <f t="shared" si="145"/>
        <v/>
      </c>
      <c r="AQ500" s="267"/>
      <c r="AR500" s="267"/>
      <c r="AS500" s="267"/>
      <c r="AT500" s="267"/>
      <c r="AU500" s="267"/>
      <c r="AV500" s="265" t="str">
        <f t="shared" si="152"/>
        <v/>
      </c>
      <c r="AW500" s="266"/>
      <c r="AX500" s="267" t="str">
        <f t="shared" si="146"/>
        <v/>
      </c>
      <c r="AY500" s="267"/>
      <c r="AZ500" s="267"/>
      <c r="BA500" s="267"/>
      <c r="BB500" s="267"/>
      <c r="BC500" s="268"/>
      <c r="BD500" s="11"/>
      <c r="BF500" s="7" t="str">
        <f t="shared" si="147"/>
        <v/>
      </c>
      <c r="BJ500" s="45" t="str">
        <f t="shared" ca="1" si="148"/>
        <v>20/09/2021 08:00</v>
      </c>
      <c r="BK500" s="44" t="str">
        <f>IF($F500="", "", IFERROR(INDEX('Currency Market'!$BE$10:$BL$178, MATCH($BJ500, 'Currency Market'!$BB$10:$BB$178, 0), MATCH($F500, 'Currency Market'!$BE$9:$BL$9, 0)), ""))</f>
        <v/>
      </c>
      <c r="BL500" s="43" t="str">
        <f>IF($F500="", "", IFERROR(INDEX('Currency Market'!$BE$10:$BL$178, MATCH($BJ500, 'Currency Market'!$BB$10:$BB$178, 0), MATCH($N500, 'Currency Market'!$BE$9:$BL$9, 0)), ""))</f>
        <v/>
      </c>
      <c r="BN500" s="68" t="str">
        <f t="shared" si="153"/>
        <v/>
      </c>
      <c r="BO500" s="57" t="str">
        <f t="shared" si="158"/>
        <v/>
      </c>
      <c r="BP500" s="58" t="str">
        <f t="shared" si="158"/>
        <v/>
      </c>
      <c r="BQ500" s="58" t="str">
        <f t="shared" si="158"/>
        <v/>
      </c>
      <c r="BR500" s="58" t="str">
        <f t="shared" si="158"/>
        <v/>
      </c>
      <c r="BS500" s="58" t="str">
        <f t="shared" si="158"/>
        <v/>
      </c>
      <c r="BT500" s="58" t="str">
        <f t="shared" si="158"/>
        <v/>
      </c>
      <c r="BU500" s="58" t="str">
        <f t="shared" si="158"/>
        <v/>
      </c>
      <c r="BV500" s="59" t="str">
        <f t="shared" si="158"/>
        <v/>
      </c>
      <c r="BX500" s="7" t="str">
        <f ca="1">IFERROR(INDEX('Currency Market'!$BX$10:$BX$178, MATCH($BJ500, 'Currency Market'!$BB$10:$BB$178, 0)), "")</f>
        <v/>
      </c>
      <c r="BZ500" s="65" t="str">
        <f t="shared" si="154"/>
        <v/>
      </c>
    </row>
    <row r="501" spans="1:78" x14ac:dyDescent="0.55000000000000004">
      <c r="A501" s="11"/>
      <c r="B501" s="175" t="str">
        <f t="shared" si="143"/>
        <v/>
      </c>
      <c r="C501" s="176"/>
      <c r="D501" s="176"/>
      <c r="E501" s="176"/>
      <c r="F501" s="269"/>
      <c r="G501" s="270"/>
      <c r="H501" s="271"/>
      <c r="I501" s="271"/>
      <c r="J501" s="271"/>
      <c r="K501" s="271"/>
      <c r="L501" s="271"/>
      <c r="M501" s="271"/>
      <c r="N501" s="270"/>
      <c r="O501" s="270"/>
      <c r="P501" s="272" t="str">
        <f t="shared" si="149"/>
        <v/>
      </c>
      <c r="Q501" s="267"/>
      <c r="R501" s="267"/>
      <c r="S501" s="267"/>
      <c r="T501" s="267"/>
      <c r="U501" s="267"/>
      <c r="V501" s="267" t="str">
        <f t="shared" si="144"/>
        <v/>
      </c>
      <c r="W501" s="267"/>
      <c r="X501" s="267"/>
      <c r="Y501" s="267"/>
      <c r="Z501" s="267"/>
      <c r="AA501" s="267" t="str">
        <f t="shared" si="150"/>
        <v/>
      </c>
      <c r="AB501" s="267"/>
      <c r="AC501" s="267"/>
      <c r="AD501" s="267"/>
      <c r="AE501" s="267"/>
      <c r="AF501" s="267"/>
      <c r="AG501" s="269"/>
      <c r="AH501" s="270"/>
      <c r="AI501" s="270"/>
      <c r="AJ501" s="270"/>
      <c r="AK501" s="270"/>
      <c r="AL501" s="273"/>
      <c r="AM501" s="11"/>
      <c r="AN501" s="175" t="str">
        <f t="shared" si="151"/>
        <v/>
      </c>
      <c r="AO501" s="176"/>
      <c r="AP501" s="267" t="str">
        <f t="shared" si="145"/>
        <v/>
      </c>
      <c r="AQ501" s="267"/>
      <c r="AR501" s="267"/>
      <c r="AS501" s="267"/>
      <c r="AT501" s="267"/>
      <c r="AU501" s="267"/>
      <c r="AV501" s="265" t="str">
        <f t="shared" si="152"/>
        <v/>
      </c>
      <c r="AW501" s="266"/>
      <c r="AX501" s="267" t="str">
        <f t="shared" si="146"/>
        <v/>
      </c>
      <c r="AY501" s="267"/>
      <c r="AZ501" s="267"/>
      <c r="BA501" s="267"/>
      <c r="BB501" s="267"/>
      <c r="BC501" s="268"/>
      <c r="BD501" s="11"/>
      <c r="BF501" s="7" t="str">
        <f t="shared" si="147"/>
        <v/>
      </c>
      <c r="BJ501" s="45" t="str">
        <f t="shared" ca="1" si="148"/>
        <v>20/09/2021 08:00</v>
      </c>
      <c r="BK501" s="44" t="str">
        <f>IF($F501="", "", IFERROR(INDEX('Currency Market'!$BE$10:$BL$178, MATCH($BJ501, 'Currency Market'!$BB$10:$BB$178, 0), MATCH($F501, 'Currency Market'!$BE$9:$BL$9, 0)), ""))</f>
        <v/>
      </c>
      <c r="BL501" s="43" t="str">
        <f>IF($F501="", "", IFERROR(INDEX('Currency Market'!$BE$10:$BL$178, MATCH($BJ501, 'Currency Market'!$BB$10:$BB$178, 0), MATCH($N501, 'Currency Market'!$BE$9:$BL$9, 0)), ""))</f>
        <v/>
      </c>
      <c r="BN501" s="68" t="str">
        <f t="shared" si="153"/>
        <v/>
      </c>
      <c r="BO501" s="57" t="str">
        <f t="shared" si="158"/>
        <v/>
      </c>
      <c r="BP501" s="58" t="str">
        <f t="shared" si="158"/>
        <v/>
      </c>
      <c r="BQ501" s="58" t="str">
        <f t="shared" si="158"/>
        <v/>
      </c>
      <c r="BR501" s="58" t="str">
        <f t="shared" si="158"/>
        <v/>
      </c>
      <c r="BS501" s="58" t="str">
        <f t="shared" si="158"/>
        <v/>
      </c>
      <c r="BT501" s="58" t="str">
        <f t="shared" si="158"/>
        <v/>
      </c>
      <c r="BU501" s="58" t="str">
        <f t="shared" si="158"/>
        <v/>
      </c>
      <c r="BV501" s="59" t="str">
        <f t="shared" si="158"/>
        <v/>
      </c>
      <c r="BX501" s="7" t="str">
        <f ca="1">IFERROR(INDEX('Currency Market'!$BX$10:$BX$178, MATCH($BJ501, 'Currency Market'!$BB$10:$BB$178, 0)), "")</f>
        <v/>
      </c>
      <c r="BZ501" s="65" t="str">
        <f t="shared" si="154"/>
        <v/>
      </c>
    </row>
    <row r="502" spans="1:78" x14ac:dyDescent="0.55000000000000004">
      <c r="A502" s="11"/>
      <c r="B502" s="175" t="str">
        <f t="shared" si="143"/>
        <v/>
      </c>
      <c r="C502" s="176"/>
      <c r="D502" s="176"/>
      <c r="E502" s="176"/>
      <c r="F502" s="269"/>
      <c r="G502" s="270"/>
      <c r="H502" s="271"/>
      <c r="I502" s="271"/>
      <c r="J502" s="271"/>
      <c r="K502" s="271"/>
      <c r="L502" s="271"/>
      <c r="M502" s="271"/>
      <c r="N502" s="270"/>
      <c r="O502" s="270"/>
      <c r="P502" s="272" t="str">
        <f t="shared" si="149"/>
        <v/>
      </c>
      <c r="Q502" s="267"/>
      <c r="R502" s="267"/>
      <c r="S502" s="267"/>
      <c r="T502" s="267"/>
      <c r="U502" s="267"/>
      <c r="V502" s="267" t="str">
        <f t="shared" si="144"/>
        <v/>
      </c>
      <c r="W502" s="267"/>
      <c r="X502" s="267"/>
      <c r="Y502" s="267"/>
      <c r="Z502" s="267"/>
      <c r="AA502" s="267" t="str">
        <f t="shared" si="150"/>
        <v/>
      </c>
      <c r="AB502" s="267"/>
      <c r="AC502" s="267"/>
      <c r="AD502" s="267"/>
      <c r="AE502" s="267"/>
      <c r="AF502" s="267"/>
      <c r="AG502" s="269"/>
      <c r="AH502" s="270"/>
      <c r="AI502" s="270"/>
      <c r="AJ502" s="270"/>
      <c r="AK502" s="270"/>
      <c r="AL502" s="273"/>
      <c r="AM502" s="11"/>
      <c r="AN502" s="175" t="str">
        <f t="shared" si="151"/>
        <v/>
      </c>
      <c r="AO502" s="176"/>
      <c r="AP502" s="267" t="str">
        <f t="shared" si="145"/>
        <v/>
      </c>
      <c r="AQ502" s="267"/>
      <c r="AR502" s="267"/>
      <c r="AS502" s="267"/>
      <c r="AT502" s="267"/>
      <c r="AU502" s="267"/>
      <c r="AV502" s="265" t="str">
        <f t="shared" si="152"/>
        <v/>
      </c>
      <c r="AW502" s="266"/>
      <c r="AX502" s="267" t="str">
        <f t="shared" si="146"/>
        <v/>
      </c>
      <c r="AY502" s="267"/>
      <c r="AZ502" s="267"/>
      <c r="BA502" s="267"/>
      <c r="BB502" s="267"/>
      <c r="BC502" s="268"/>
      <c r="BD502" s="11"/>
      <c r="BF502" s="7" t="str">
        <f t="shared" si="147"/>
        <v/>
      </c>
      <c r="BJ502" s="45" t="str">
        <f t="shared" ca="1" si="148"/>
        <v>20/09/2021 08:00</v>
      </c>
      <c r="BK502" s="44" t="str">
        <f>IF($F502="", "", IFERROR(INDEX('Currency Market'!$BE$10:$BL$178, MATCH($BJ502, 'Currency Market'!$BB$10:$BB$178, 0), MATCH($F502, 'Currency Market'!$BE$9:$BL$9, 0)), ""))</f>
        <v/>
      </c>
      <c r="BL502" s="43" t="str">
        <f>IF($F502="", "", IFERROR(INDEX('Currency Market'!$BE$10:$BL$178, MATCH($BJ502, 'Currency Market'!$BB$10:$BB$178, 0), MATCH($N502, 'Currency Market'!$BE$9:$BL$9, 0)), ""))</f>
        <v/>
      </c>
      <c r="BN502" s="68" t="str">
        <f t="shared" si="153"/>
        <v/>
      </c>
      <c r="BO502" s="57" t="str">
        <f t="shared" si="158"/>
        <v/>
      </c>
      <c r="BP502" s="58" t="str">
        <f t="shared" si="158"/>
        <v/>
      </c>
      <c r="BQ502" s="58" t="str">
        <f t="shared" si="158"/>
        <v/>
      </c>
      <c r="BR502" s="58" t="str">
        <f t="shared" si="158"/>
        <v/>
      </c>
      <c r="BS502" s="58" t="str">
        <f t="shared" si="158"/>
        <v/>
      </c>
      <c r="BT502" s="58" t="str">
        <f t="shared" si="158"/>
        <v/>
      </c>
      <c r="BU502" s="58" t="str">
        <f t="shared" si="158"/>
        <v/>
      </c>
      <c r="BV502" s="59" t="str">
        <f t="shared" si="158"/>
        <v/>
      </c>
      <c r="BX502" s="7" t="str">
        <f ca="1">IFERROR(INDEX('Currency Market'!$BX$10:$BX$178, MATCH($BJ502, 'Currency Market'!$BB$10:$BB$178, 0)), "")</f>
        <v/>
      </c>
      <c r="BZ502" s="65" t="str">
        <f t="shared" si="154"/>
        <v/>
      </c>
    </row>
    <row r="503" spans="1:78" x14ac:dyDescent="0.55000000000000004">
      <c r="A503" s="11"/>
      <c r="B503" s="175" t="str">
        <f t="shared" si="143"/>
        <v/>
      </c>
      <c r="C503" s="176"/>
      <c r="D503" s="176"/>
      <c r="E503" s="176"/>
      <c r="F503" s="269"/>
      <c r="G503" s="270"/>
      <c r="H503" s="271"/>
      <c r="I503" s="271"/>
      <c r="J503" s="271"/>
      <c r="K503" s="271"/>
      <c r="L503" s="271"/>
      <c r="M503" s="271"/>
      <c r="N503" s="270"/>
      <c r="O503" s="270"/>
      <c r="P503" s="272" t="str">
        <f t="shared" si="149"/>
        <v/>
      </c>
      <c r="Q503" s="267"/>
      <c r="R503" s="267"/>
      <c r="S503" s="267"/>
      <c r="T503" s="267"/>
      <c r="U503" s="267"/>
      <c r="V503" s="267" t="str">
        <f t="shared" si="144"/>
        <v/>
      </c>
      <c r="W503" s="267"/>
      <c r="X503" s="267"/>
      <c r="Y503" s="267"/>
      <c r="Z503" s="267"/>
      <c r="AA503" s="267" t="str">
        <f t="shared" si="150"/>
        <v/>
      </c>
      <c r="AB503" s="267"/>
      <c r="AC503" s="267"/>
      <c r="AD503" s="267"/>
      <c r="AE503" s="267"/>
      <c r="AF503" s="267"/>
      <c r="AG503" s="269"/>
      <c r="AH503" s="270"/>
      <c r="AI503" s="270"/>
      <c r="AJ503" s="270"/>
      <c r="AK503" s="270"/>
      <c r="AL503" s="273"/>
      <c r="AM503" s="11"/>
      <c r="AN503" s="175" t="str">
        <f t="shared" si="151"/>
        <v/>
      </c>
      <c r="AO503" s="176"/>
      <c r="AP503" s="267" t="str">
        <f t="shared" si="145"/>
        <v/>
      </c>
      <c r="AQ503" s="267"/>
      <c r="AR503" s="267"/>
      <c r="AS503" s="267"/>
      <c r="AT503" s="267"/>
      <c r="AU503" s="267"/>
      <c r="AV503" s="265" t="str">
        <f t="shared" si="152"/>
        <v/>
      </c>
      <c r="AW503" s="266"/>
      <c r="AX503" s="267" t="str">
        <f t="shared" si="146"/>
        <v/>
      </c>
      <c r="AY503" s="267"/>
      <c r="AZ503" s="267"/>
      <c r="BA503" s="267"/>
      <c r="BB503" s="267"/>
      <c r="BC503" s="268"/>
      <c r="BD503" s="11"/>
      <c r="BF503" s="7" t="str">
        <f t="shared" si="147"/>
        <v/>
      </c>
      <c r="BJ503" s="45" t="str">
        <f t="shared" ca="1" si="148"/>
        <v>20/09/2021 08:00</v>
      </c>
      <c r="BK503" s="44" t="str">
        <f>IF($F503="", "", IFERROR(INDEX('Currency Market'!$BE$10:$BL$178, MATCH($BJ503, 'Currency Market'!$BB$10:$BB$178, 0), MATCH($F503, 'Currency Market'!$BE$9:$BL$9, 0)), ""))</f>
        <v/>
      </c>
      <c r="BL503" s="43" t="str">
        <f>IF($F503="", "", IFERROR(INDEX('Currency Market'!$BE$10:$BL$178, MATCH($BJ503, 'Currency Market'!$BB$10:$BB$178, 0), MATCH($N503, 'Currency Market'!$BE$9:$BL$9, 0)), ""))</f>
        <v/>
      </c>
      <c r="BN503" s="68" t="str">
        <f t="shared" si="153"/>
        <v/>
      </c>
      <c r="BO503" s="57" t="str">
        <f t="shared" ref="BO503:BV512" si="159">IF($B503=$BF$4, IF($F503=BO$2, $H503*-1, IF($N503=BO$2, $AA503, "")), "")</f>
        <v/>
      </c>
      <c r="BP503" s="58" t="str">
        <f t="shared" si="159"/>
        <v/>
      </c>
      <c r="BQ503" s="58" t="str">
        <f t="shared" si="159"/>
        <v/>
      </c>
      <c r="BR503" s="58" t="str">
        <f t="shared" si="159"/>
        <v/>
      </c>
      <c r="BS503" s="58" t="str">
        <f t="shared" si="159"/>
        <v/>
      </c>
      <c r="BT503" s="58" t="str">
        <f t="shared" si="159"/>
        <v/>
      </c>
      <c r="BU503" s="58" t="str">
        <f t="shared" si="159"/>
        <v/>
      </c>
      <c r="BV503" s="59" t="str">
        <f t="shared" si="159"/>
        <v/>
      </c>
      <c r="BX503" s="7" t="str">
        <f ca="1">IFERROR(INDEX('Currency Market'!$BX$10:$BX$178, MATCH($BJ503, 'Currency Market'!$BB$10:$BB$178, 0)), "")</f>
        <v/>
      </c>
      <c r="BZ503" s="65" t="str">
        <f t="shared" si="154"/>
        <v/>
      </c>
    </row>
    <row r="504" spans="1:78" x14ac:dyDescent="0.55000000000000004">
      <c r="A504" s="11"/>
      <c r="B504" s="175" t="str">
        <f t="shared" si="143"/>
        <v/>
      </c>
      <c r="C504" s="176"/>
      <c r="D504" s="176"/>
      <c r="E504" s="176"/>
      <c r="F504" s="269"/>
      <c r="G504" s="270"/>
      <c r="H504" s="271"/>
      <c r="I504" s="271"/>
      <c r="J504" s="271"/>
      <c r="K504" s="271"/>
      <c r="L504" s="271"/>
      <c r="M504" s="271"/>
      <c r="N504" s="270"/>
      <c r="O504" s="270"/>
      <c r="P504" s="272" t="str">
        <f t="shared" si="149"/>
        <v/>
      </c>
      <c r="Q504" s="267"/>
      <c r="R504" s="267"/>
      <c r="S504" s="267"/>
      <c r="T504" s="267"/>
      <c r="U504" s="267"/>
      <c r="V504" s="267" t="str">
        <f t="shared" si="144"/>
        <v/>
      </c>
      <c r="W504" s="267"/>
      <c r="X504" s="267"/>
      <c r="Y504" s="267"/>
      <c r="Z504" s="267"/>
      <c r="AA504" s="267" t="str">
        <f t="shared" si="150"/>
        <v/>
      </c>
      <c r="AB504" s="267"/>
      <c r="AC504" s="267"/>
      <c r="AD504" s="267"/>
      <c r="AE504" s="267"/>
      <c r="AF504" s="267"/>
      <c r="AG504" s="269"/>
      <c r="AH504" s="270"/>
      <c r="AI504" s="270"/>
      <c r="AJ504" s="270"/>
      <c r="AK504" s="270"/>
      <c r="AL504" s="273"/>
      <c r="AM504" s="11"/>
      <c r="AN504" s="175" t="str">
        <f t="shared" si="151"/>
        <v/>
      </c>
      <c r="AO504" s="176"/>
      <c r="AP504" s="267" t="str">
        <f t="shared" si="145"/>
        <v/>
      </c>
      <c r="AQ504" s="267"/>
      <c r="AR504" s="267"/>
      <c r="AS504" s="267"/>
      <c r="AT504" s="267"/>
      <c r="AU504" s="267"/>
      <c r="AV504" s="265" t="str">
        <f t="shared" si="152"/>
        <v/>
      </c>
      <c r="AW504" s="266"/>
      <c r="AX504" s="267" t="str">
        <f t="shared" si="146"/>
        <v/>
      </c>
      <c r="AY504" s="267"/>
      <c r="AZ504" s="267"/>
      <c r="BA504" s="267"/>
      <c r="BB504" s="267"/>
      <c r="BC504" s="268"/>
      <c r="BD504" s="11"/>
      <c r="BF504" s="7" t="str">
        <f t="shared" si="147"/>
        <v/>
      </c>
      <c r="BJ504" s="45" t="str">
        <f t="shared" ca="1" si="148"/>
        <v>20/09/2021 08:00</v>
      </c>
      <c r="BK504" s="44" t="str">
        <f>IF($F504="", "", IFERROR(INDEX('Currency Market'!$BE$10:$BL$178, MATCH($BJ504, 'Currency Market'!$BB$10:$BB$178, 0), MATCH($F504, 'Currency Market'!$BE$9:$BL$9, 0)), ""))</f>
        <v/>
      </c>
      <c r="BL504" s="43" t="str">
        <f>IF($F504="", "", IFERROR(INDEX('Currency Market'!$BE$10:$BL$178, MATCH($BJ504, 'Currency Market'!$BB$10:$BB$178, 0), MATCH($N504, 'Currency Market'!$BE$9:$BL$9, 0)), ""))</f>
        <v/>
      </c>
      <c r="BN504" s="68" t="str">
        <f t="shared" si="153"/>
        <v/>
      </c>
      <c r="BO504" s="57" t="str">
        <f t="shared" si="159"/>
        <v/>
      </c>
      <c r="BP504" s="58" t="str">
        <f t="shared" si="159"/>
        <v/>
      </c>
      <c r="BQ504" s="58" t="str">
        <f t="shared" si="159"/>
        <v/>
      </c>
      <c r="BR504" s="58" t="str">
        <f t="shared" si="159"/>
        <v/>
      </c>
      <c r="BS504" s="58" t="str">
        <f t="shared" si="159"/>
        <v/>
      </c>
      <c r="BT504" s="58" t="str">
        <f t="shared" si="159"/>
        <v/>
      </c>
      <c r="BU504" s="58" t="str">
        <f t="shared" si="159"/>
        <v/>
      </c>
      <c r="BV504" s="59" t="str">
        <f t="shared" si="159"/>
        <v/>
      </c>
      <c r="BX504" s="7" t="str">
        <f ca="1">IFERROR(INDEX('Currency Market'!$BX$10:$BX$178, MATCH($BJ504, 'Currency Market'!$BB$10:$BB$178, 0)), "")</f>
        <v/>
      </c>
      <c r="BZ504" s="65" t="str">
        <f t="shared" si="154"/>
        <v/>
      </c>
    </row>
    <row r="505" spans="1:78" x14ac:dyDescent="0.55000000000000004">
      <c r="A505" s="11"/>
      <c r="B505" s="175" t="str">
        <f t="shared" si="143"/>
        <v/>
      </c>
      <c r="C505" s="176"/>
      <c r="D505" s="176"/>
      <c r="E505" s="176"/>
      <c r="F505" s="269"/>
      <c r="G505" s="270"/>
      <c r="H505" s="271"/>
      <c r="I505" s="271"/>
      <c r="J505" s="271"/>
      <c r="K505" s="271"/>
      <c r="L505" s="271"/>
      <c r="M505" s="271"/>
      <c r="N505" s="270"/>
      <c r="O505" s="270"/>
      <c r="P505" s="272" t="str">
        <f t="shared" si="149"/>
        <v/>
      </c>
      <c r="Q505" s="267"/>
      <c r="R505" s="267"/>
      <c r="S505" s="267"/>
      <c r="T505" s="267"/>
      <c r="U505" s="267"/>
      <c r="V505" s="267" t="str">
        <f t="shared" si="144"/>
        <v/>
      </c>
      <c r="W505" s="267"/>
      <c r="X505" s="267"/>
      <c r="Y505" s="267"/>
      <c r="Z505" s="267"/>
      <c r="AA505" s="267" t="str">
        <f t="shared" si="150"/>
        <v/>
      </c>
      <c r="AB505" s="267"/>
      <c r="AC505" s="267"/>
      <c r="AD505" s="267"/>
      <c r="AE505" s="267"/>
      <c r="AF505" s="267"/>
      <c r="AG505" s="269"/>
      <c r="AH505" s="270"/>
      <c r="AI505" s="270"/>
      <c r="AJ505" s="270"/>
      <c r="AK505" s="270"/>
      <c r="AL505" s="273"/>
      <c r="AM505" s="11"/>
      <c r="AN505" s="175" t="str">
        <f t="shared" si="151"/>
        <v/>
      </c>
      <c r="AO505" s="176"/>
      <c r="AP505" s="267" t="str">
        <f t="shared" si="145"/>
        <v/>
      </c>
      <c r="AQ505" s="267"/>
      <c r="AR505" s="267"/>
      <c r="AS505" s="267"/>
      <c r="AT505" s="267"/>
      <c r="AU505" s="267"/>
      <c r="AV505" s="265" t="str">
        <f t="shared" si="152"/>
        <v/>
      </c>
      <c r="AW505" s="266"/>
      <c r="AX505" s="267" t="str">
        <f t="shared" si="146"/>
        <v/>
      </c>
      <c r="AY505" s="267"/>
      <c r="AZ505" s="267"/>
      <c r="BA505" s="267"/>
      <c r="BB505" s="267"/>
      <c r="BC505" s="268"/>
      <c r="BD505" s="11"/>
      <c r="BF505" s="7" t="str">
        <f t="shared" si="147"/>
        <v/>
      </c>
      <c r="BJ505" s="45" t="str">
        <f t="shared" ca="1" si="148"/>
        <v>20/09/2021 08:00</v>
      </c>
      <c r="BK505" s="44" t="str">
        <f>IF($F505="", "", IFERROR(INDEX('Currency Market'!$BE$10:$BL$178, MATCH($BJ505, 'Currency Market'!$BB$10:$BB$178, 0), MATCH($F505, 'Currency Market'!$BE$9:$BL$9, 0)), ""))</f>
        <v/>
      </c>
      <c r="BL505" s="43" t="str">
        <f>IF($F505="", "", IFERROR(INDEX('Currency Market'!$BE$10:$BL$178, MATCH($BJ505, 'Currency Market'!$BB$10:$BB$178, 0), MATCH($N505, 'Currency Market'!$BE$9:$BL$9, 0)), ""))</f>
        <v/>
      </c>
      <c r="BN505" s="68" t="str">
        <f t="shared" si="153"/>
        <v/>
      </c>
      <c r="BO505" s="57" t="str">
        <f t="shared" si="159"/>
        <v/>
      </c>
      <c r="BP505" s="58" t="str">
        <f t="shared" si="159"/>
        <v/>
      </c>
      <c r="BQ505" s="58" t="str">
        <f t="shared" si="159"/>
        <v/>
      </c>
      <c r="BR505" s="58" t="str">
        <f t="shared" si="159"/>
        <v/>
      </c>
      <c r="BS505" s="58" t="str">
        <f t="shared" si="159"/>
        <v/>
      </c>
      <c r="BT505" s="58" t="str">
        <f t="shared" si="159"/>
        <v/>
      </c>
      <c r="BU505" s="58" t="str">
        <f t="shared" si="159"/>
        <v/>
      </c>
      <c r="BV505" s="59" t="str">
        <f t="shared" si="159"/>
        <v/>
      </c>
      <c r="BX505" s="7" t="str">
        <f ca="1">IFERROR(INDEX('Currency Market'!$BX$10:$BX$178, MATCH($BJ505, 'Currency Market'!$BB$10:$BB$178, 0)), "")</f>
        <v/>
      </c>
      <c r="BZ505" s="65" t="str">
        <f t="shared" si="154"/>
        <v/>
      </c>
    </row>
    <row r="506" spans="1:78" x14ac:dyDescent="0.55000000000000004">
      <c r="A506" s="11"/>
      <c r="B506" s="175" t="str">
        <f t="shared" si="143"/>
        <v/>
      </c>
      <c r="C506" s="176"/>
      <c r="D506" s="176"/>
      <c r="E506" s="176"/>
      <c r="F506" s="269"/>
      <c r="G506" s="270"/>
      <c r="H506" s="271"/>
      <c r="I506" s="271"/>
      <c r="J506" s="271"/>
      <c r="K506" s="271"/>
      <c r="L506" s="271"/>
      <c r="M506" s="271"/>
      <c r="N506" s="270"/>
      <c r="O506" s="270"/>
      <c r="P506" s="272" t="str">
        <f t="shared" si="149"/>
        <v/>
      </c>
      <c r="Q506" s="267"/>
      <c r="R506" s="267"/>
      <c r="S506" s="267"/>
      <c r="T506" s="267"/>
      <c r="U506" s="267"/>
      <c r="V506" s="267" t="str">
        <f t="shared" si="144"/>
        <v/>
      </c>
      <c r="W506" s="267"/>
      <c r="X506" s="267"/>
      <c r="Y506" s="267"/>
      <c r="Z506" s="267"/>
      <c r="AA506" s="267" t="str">
        <f t="shared" si="150"/>
        <v/>
      </c>
      <c r="AB506" s="267"/>
      <c r="AC506" s="267"/>
      <c r="AD506" s="267"/>
      <c r="AE506" s="267"/>
      <c r="AF506" s="267"/>
      <c r="AG506" s="269"/>
      <c r="AH506" s="270"/>
      <c r="AI506" s="270"/>
      <c r="AJ506" s="270"/>
      <c r="AK506" s="270"/>
      <c r="AL506" s="273"/>
      <c r="AM506" s="11"/>
      <c r="AN506" s="175" t="str">
        <f t="shared" si="151"/>
        <v/>
      </c>
      <c r="AO506" s="176"/>
      <c r="AP506" s="267" t="str">
        <f t="shared" si="145"/>
        <v/>
      </c>
      <c r="AQ506" s="267"/>
      <c r="AR506" s="267"/>
      <c r="AS506" s="267"/>
      <c r="AT506" s="267"/>
      <c r="AU506" s="267"/>
      <c r="AV506" s="265" t="str">
        <f t="shared" si="152"/>
        <v/>
      </c>
      <c r="AW506" s="266"/>
      <c r="AX506" s="267" t="str">
        <f t="shared" si="146"/>
        <v/>
      </c>
      <c r="AY506" s="267"/>
      <c r="AZ506" s="267"/>
      <c r="BA506" s="267"/>
      <c r="BB506" s="267"/>
      <c r="BC506" s="268"/>
      <c r="BD506" s="11"/>
      <c r="BF506" s="7" t="str">
        <f t="shared" si="147"/>
        <v/>
      </c>
      <c r="BJ506" s="45" t="str">
        <f t="shared" ca="1" si="148"/>
        <v>20/09/2021 08:00</v>
      </c>
      <c r="BK506" s="44" t="str">
        <f>IF($F506="", "", IFERROR(INDEX('Currency Market'!$BE$10:$BL$178, MATCH($BJ506, 'Currency Market'!$BB$10:$BB$178, 0), MATCH($F506, 'Currency Market'!$BE$9:$BL$9, 0)), ""))</f>
        <v/>
      </c>
      <c r="BL506" s="43" t="str">
        <f>IF($F506="", "", IFERROR(INDEX('Currency Market'!$BE$10:$BL$178, MATCH($BJ506, 'Currency Market'!$BB$10:$BB$178, 0), MATCH($N506, 'Currency Market'!$BE$9:$BL$9, 0)), ""))</f>
        <v/>
      </c>
      <c r="BN506" s="68" t="str">
        <f t="shared" si="153"/>
        <v/>
      </c>
      <c r="BO506" s="57" t="str">
        <f t="shared" si="159"/>
        <v/>
      </c>
      <c r="BP506" s="58" t="str">
        <f t="shared" si="159"/>
        <v/>
      </c>
      <c r="BQ506" s="58" t="str">
        <f t="shared" si="159"/>
        <v/>
      </c>
      <c r="BR506" s="58" t="str">
        <f t="shared" si="159"/>
        <v/>
      </c>
      <c r="BS506" s="58" t="str">
        <f t="shared" si="159"/>
        <v/>
      </c>
      <c r="BT506" s="58" t="str">
        <f t="shared" si="159"/>
        <v/>
      </c>
      <c r="BU506" s="58" t="str">
        <f t="shared" si="159"/>
        <v/>
      </c>
      <c r="BV506" s="59" t="str">
        <f t="shared" si="159"/>
        <v/>
      </c>
      <c r="BX506" s="7" t="str">
        <f ca="1">IFERROR(INDEX('Currency Market'!$BX$10:$BX$178, MATCH($BJ506, 'Currency Market'!$BB$10:$BB$178, 0)), "")</f>
        <v/>
      </c>
      <c r="BZ506" s="65" t="str">
        <f t="shared" si="154"/>
        <v/>
      </c>
    </row>
    <row r="507" spans="1:78" x14ac:dyDescent="0.55000000000000004">
      <c r="A507" s="11"/>
      <c r="B507" s="175" t="str">
        <f t="shared" si="143"/>
        <v/>
      </c>
      <c r="C507" s="176"/>
      <c r="D507" s="176"/>
      <c r="E507" s="176"/>
      <c r="F507" s="269"/>
      <c r="G507" s="270"/>
      <c r="H507" s="271"/>
      <c r="I507" s="271"/>
      <c r="J507" s="271"/>
      <c r="K507" s="271"/>
      <c r="L507" s="271"/>
      <c r="M507" s="271"/>
      <c r="N507" s="270"/>
      <c r="O507" s="270"/>
      <c r="P507" s="272" t="str">
        <f t="shared" si="149"/>
        <v/>
      </c>
      <c r="Q507" s="267"/>
      <c r="R507" s="267"/>
      <c r="S507" s="267"/>
      <c r="T507" s="267"/>
      <c r="U507" s="267"/>
      <c r="V507" s="267" t="str">
        <f t="shared" si="144"/>
        <v/>
      </c>
      <c r="W507" s="267"/>
      <c r="X507" s="267"/>
      <c r="Y507" s="267"/>
      <c r="Z507" s="267"/>
      <c r="AA507" s="267" t="str">
        <f t="shared" si="150"/>
        <v/>
      </c>
      <c r="AB507" s="267"/>
      <c r="AC507" s="267"/>
      <c r="AD507" s="267"/>
      <c r="AE507" s="267"/>
      <c r="AF507" s="267"/>
      <c r="AG507" s="269"/>
      <c r="AH507" s="270"/>
      <c r="AI507" s="270"/>
      <c r="AJ507" s="270"/>
      <c r="AK507" s="270"/>
      <c r="AL507" s="273"/>
      <c r="AM507" s="11"/>
      <c r="AN507" s="175" t="str">
        <f t="shared" si="151"/>
        <v/>
      </c>
      <c r="AO507" s="176"/>
      <c r="AP507" s="267" t="str">
        <f t="shared" si="145"/>
        <v/>
      </c>
      <c r="AQ507" s="267"/>
      <c r="AR507" s="267"/>
      <c r="AS507" s="267"/>
      <c r="AT507" s="267"/>
      <c r="AU507" s="267"/>
      <c r="AV507" s="265" t="str">
        <f t="shared" si="152"/>
        <v/>
      </c>
      <c r="AW507" s="266"/>
      <c r="AX507" s="267" t="str">
        <f t="shared" si="146"/>
        <v/>
      </c>
      <c r="AY507" s="267"/>
      <c r="AZ507" s="267"/>
      <c r="BA507" s="267"/>
      <c r="BB507" s="267"/>
      <c r="BC507" s="268"/>
      <c r="BD507" s="11"/>
      <c r="BF507" s="7" t="str">
        <f t="shared" si="147"/>
        <v/>
      </c>
      <c r="BJ507" s="45" t="str">
        <f t="shared" ca="1" si="148"/>
        <v>20/09/2021 08:00</v>
      </c>
      <c r="BK507" s="44" t="str">
        <f>IF($F507="", "", IFERROR(INDEX('Currency Market'!$BE$10:$BL$178, MATCH($BJ507, 'Currency Market'!$BB$10:$BB$178, 0), MATCH($F507, 'Currency Market'!$BE$9:$BL$9, 0)), ""))</f>
        <v/>
      </c>
      <c r="BL507" s="43" t="str">
        <f>IF($F507="", "", IFERROR(INDEX('Currency Market'!$BE$10:$BL$178, MATCH($BJ507, 'Currency Market'!$BB$10:$BB$178, 0), MATCH($N507, 'Currency Market'!$BE$9:$BL$9, 0)), ""))</f>
        <v/>
      </c>
      <c r="BN507" s="68" t="str">
        <f t="shared" si="153"/>
        <v/>
      </c>
      <c r="BO507" s="57" t="str">
        <f t="shared" si="159"/>
        <v/>
      </c>
      <c r="BP507" s="58" t="str">
        <f t="shared" si="159"/>
        <v/>
      </c>
      <c r="BQ507" s="58" t="str">
        <f t="shared" si="159"/>
        <v/>
      </c>
      <c r="BR507" s="58" t="str">
        <f t="shared" si="159"/>
        <v/>
      </c>
      <c r="BS507" s="58" t="str">
        <f t="shared" si="159"/>
        <v/>
      </c>
      <c r="BT507" s="58" t="str">
        <f t="shared" si="159"/>
        <v/>
      </c>
      <c r="BU507" s="58" t="str">
        <f t="shared" si="159"/>
        <v/>
      </c>
      <c r="BV507" s="59" t="str">
        <f t="shared" si="159"/>
        <v/>
      </c>
      <c r="BX507" s="7" t="str">
        <f ca="1">IFERROR(INDEX('Currency Market'!$BX$10:$BX$178, MATCH($BJ507, 'Currency Market'!$BB$10:$BB$178, 0)), "")</f>
        <v/>
      </c>
      <c r="BZ507" s="65" t="str">
        <f t="shared" si="154"/>
        <v/>
      </c>
    </row>
    <row r="508" spans="1:78" x14ac:dyDescent="0.55000000000000004">
      <c r="A508" s="11"/>
      <c r="B508" s="175" t="str">
        <f t="shared" si="143"/>
        <v/>
      </c>
      <c r="C508" s="176"/>
      <c r="D508" s="176"/>
      <c r="E508" s="176"/>
      <c r="F508" s="269"/>
      <c r="G508" s="270"/>
      <c r="H508" s="271"/>
      <c r="I508" s="271"/>
      <c r="J508" s="271"/>
      <c r="K508" s="271"/>
      <c r="L508" s="271"/>
      <c r="M508" s="271"/>
      <c r="N508" s="270"/>
      <c r="O508" s="270"/>
      <c r="P508" s="272" t="str">
        <f t="shared" si="149"/>
        <v/>
      </c>
      <c r="Q508" s="267"/>
      <c r="R508" s="267"/>
      <c r="S508" s="267"/>
      <c r="T508" s="267"/>
      <c r="U508" s="267"/>
      <c r="V508" s="267" t="str">
        <f t="shared" si="144"/>
        <v/>
      </c>
      <c r="W508" s="267"/>
      <c r="X508" s="267"/>
      <c r="Y508" s="267"/>
      <c r="Z508" s="267"/>
      <c r="AA508" s="267" t="str">
        <f t="shared" si="150"/>
        <v/>
      </c>
      <c r="AB508" s="267"/>
      <c r="AC508" s="267"/>
      <c r="AD508" s="267"/>
      <c r="AE508" s="267"/>
      <c r="AF508" s="267"/>
      <c r="AG508" s="269"/>
      <c r="AH508" s="270"/>
      <c r="AI508" s="270"/>
      <c r="AJ508" s="270"/>
      <c r="AK508" s="270"/>
      <c r="AL508" s="273"/>
      <c r="AM508" s="11"/>
      <c r="AN508" s="175" t="str">
        <f t="shared" si="151"/>
        <v/>
      </c>
      <c r="AO508" s="176"/>
      <c r="AP508" s="267" t="str">
        <f t="shared" si="145"/>
        <v/>
      </c>
      <c r="AQ508" s="267"/>
      <c r="AR508" s="267"/>
      <c r="AS508" s="267"/>
      <c r="AT508" s="267"/>
      <c r="AU508" s="267"/>
      <c r="AV508" s="265" t="str">
        <f t="shared" si="152"/>
        <v/>
      </c>
      <c r="AW508" s="266"/>
      <c r="AX508" s="267" t="str">
        <f t="shared" si="146"/>
        <v/>
      </c>
      <c r="AY508" s="267"/>
      <c r="AZ508" s="267"/>
      <c r="BA508" s="267"/>
      <c r="BB508" s="267"/>
      <c r="BC508" s="268"/>
      <c r="BD508" s="11"/>
      <c r="BF508" s="7" t="str">
        <f t="shared" si="147"/>
        <v/>
      </c>
      <c r="BJ508" s="45" t="str">
        <f t="shared" ca="1" si="148"/>
        <v>20/09/2021 08:00</v>
      </c>
      <c r="BK508" s="44" t="str">
        <f>IF($F508="", "", IFERROR(INDEX('Currency Market'!$BE$10:$BL$178, MATCH($BJ508, 'Currency Market'!$BB$10:$BB$178, 0), MATCH($F508, 'Currency Market'!$BE$9:$BL$9, 0)), ""))</f>
        <v/>
      </c>
      <c r="BL508" s="43" t="str">
        <f>IF($F508="", "", IFERROR(INDEX('Currency Market'!$BE$10:$BL$178, MATCH($BJ508, 'Currency Market'!$BB$10:$BB$178, 0), MATCH($N508, 'Currency Market'!$BE$9:$BL$9, 0)), ""))</f>
        <v/>
      </c>
      <c r="BN508" s="68" t="str">
        <f t="shared" si="153"/>
        <v/>
      </c>
      <c r="BO508" s="57" t="str">
        <f t="shared" si="159"/>
        <v/>
      </c>
      <c r="BP508" s="58" t="str">
        <f t="shared" si="159"/>
        <v/>
      </c>
      <c r="BQ508" s="58" t="str">
        <f t="shared" si="159"/>
        <v/>
      </c>
      <c r="BR508" s="58" t="str">
        <f t="shared" si="159"/>
        <v/>
      </c>
      <c r="BS508" s="58" t="str">
        <f t="shared" si="159"/>
        <v/>
      </c>
      <c r="BT508" s="58" t="str">
        <f t="shared" si="159"/>
        <v/>
      </c>
      <c r="BU508" s="58" t="str">
        <f t="shared" si="159"/>
        <v/>
      </c>
      <c r="BV508" s="59" t="str">
        <f t="shared" si="159"/>
        <v/>
      </c>
      <c r="BX508" s="7" t="str">
        <f ca="1">IFERROR(INDEX('Currency Market'!$BX$10:$BX$178, MATCH($BJ508, 'Currency Market'!$BB$10:$BB$178, 0)), "")</f>
        <v/>
      </c>
      <c r="BZ508" s="65" t="str">
        <f t="shared" si="154"/>
        <v/>
      </c>
    </row>
    <row r="509" spans="1:78" x14ac:dyDescent="0.55000000000000004">
      <c r="A509" s="11"/>
      <c r="B509" s="175" t="str">
        <f t="shared" si="143"/>
        <v/>
      </c>
      <c r="C509" s="176"/>
      <c r="D509" s="176"/>
      <c r="E509" s="176"/>
      <c r="F509" s="269"/>
      <c r="G509" s="270"/>
      <c r="H509" s="271"/>
      <c r="I509" s="271"/>
      <c r="J509" s="271"/>
      <c r="K509" s="271"/>
      <c r="L509" s="271"/>
      <c r="M509" s="271"/>
      <c r="N509" s="270"/>
      <c r="O509" s="270"/>
      <c r="P509" s="272" t="str">
        <f t="shared" si="149"/>
        <v/>
      </c>
      <c r="Q509" s="267"/>
      <c r="R509" s="267"/>
      <c r="S509" s="267"/>
      <c r="T509" s="267"/>
      <c r="U509" s="267"/>
      <c r="V509" s="267" t="str">
        <f t="shared" si="144"/>
        <v/>
      </c>
      <c r="W509" s="267"/>
      <c r="X509" s="267"/>
      <c r="Y509" s="267"/>
      <c r="Z509" s="267"/>
      <c r="AA509" s="267" t="str">
        <f t="shared" si="150"/>
        <v/>
      </c>
      <c r="AB509" s="267"/>
      <c r="AC509" s="267"/>
      <c r="AD509" s="267"/>
      <c r="AE509" s="267"/>
      <c r="AF509" s="267"/>
      <c r="AG509" s="269"/>
      <c r="AH509" s="270"/>
      <c r="AI509" s="270"/>
      <c r="AJ509" s="270"/>
      <c r="AK509" s="270"/>
      <c r="AL509" s="273"/>
      <c r="AM509" s="11"/>
      <c r="AN509" s="175" t="str">
        <f t="shared" si="151"/>
        <v/>
      </c>
      <c r="AO509" s="176"/>
      <c r="AP509" s="267" t="str">
        <f t="shared" si="145"/>
        <v/>
      </c>
      <c r="AQ509" s="267"/>
      <c r="AR509" s="267"/>
      <c r="AS509" s="267"/>
      <c r="AT509" s="267"/>
      <c r="AU509" s="267"/>
      <c r="AV509" s="265" t="str">
        <f t="shared" si="152"/>
        <v/>
      </c>
      <c r="AW509" s="266"/>
      <c r="AX509" s="267" t="str">
        <f t="shared" si="146"/>
        <v/>
      </c>
      <c r="AY509" s="267"/>
      <c r="AZ509" s="267"/>
      <c r="BA509" s="267"/>
      <c r="BB509" s="267"/>
      <c r="BC509" s="268"/>
      <c r="BD509" s="11"/>
      <c r="BF509" s="7" t="str">
        <f t="shared" si="147"/>
        <v/>
      </c>
      <c r="BJ509" s="45" t="str">
        <f t="shared" ca="1" si="148"/>
        <v>20/09/2021 08:00</v>
      </c>
      <c r="BK509" s="44" t="str">
        <f>IF($F509="", "", IFERROR(INDEX('Currency Market'!$BE$10:$BL$178, MATCH($BJ509, 'Currency Market'!$BB$10:$BB$178, 0), MATCH($F509, 'Currency Market'!$BE$9:$BL$9, 0)), ""))</f>
        <v/>
      </c>
      <c r="BL509" s="43" t="str">
        <f>IF($F509="", "", IFERROR(INDEX('Currency Market'!$BE$10:$BL$178, MATCH($BJ509, 'Currency Market'!$BB$10:$BB$178, 0), MATCH($N509, 'Currency Market'!$BE$9:$BL$9, 0)), ""))</f>
        <v/>
      </c>
      <c r="BN509" s="68" t="str">
        <f t="shared" si="153"/>
        <v/>
      </c>
      <c r="BO509" s="57" t="str">
        <f t="shared" si="159"/>
        <v/>
      </c>
      <c r="BP509" s="58" t="str">
        <f t="shared" si="159"/>
        <v/>
      </c>
      <c r="BQ509" s="58" t="str">
        <f t="shared" si="159"/>
        <v/>
      </c>
      <c r="BR509" s="58" t="str">
        <f t="shared" si="159"/>
        <v/>
      </c>
      <c r="BS509" s="58" t="str">
        <f t="shared" si="159"/>
        <v/>
      </c>
      <c r="BT509" s="58" t="str">
        <f t="shared" si="159"/>
        <v/>
      </c>
      <c r="BU509" s="58" t="str">
        <f t="shared" si="159"/>
        <v/>
      </c>
      <c r="BV509" s="59" t="str">
        <f t="shared" si="159"/>
        <v/>
      </c>
      <c r="BX509" s="7" t="str">
        <f ca="1">IFERROR(INDEX('Currency Market'!$BX$10:$BX$178, MATCH($BJ509, 'Currency Market'!$BB$10:$BB$178, 0)), "")</f>
        <v/>
      </c>
      <c r="BZ509" s="65" t="str">
        <f t="shared" si="154"/>
        <v/>
      </c>
    </row>
    <row r="510" spans="1:78" x14ac:dyDescent="0.55000000000000004">
      <c r="A510" s="11"/>
      <c r="B510" s="175" t="str">
        <f t="shared" si="143"/>
        <v/>
      </c>
      <c r="C510" s="176"/>
      <c r="D510" s="176"/>
      <c r="E510" s="176"/>
      <c r="F510" s="269"/>
      <c r="G510" s="270"/>
      <c r="H510" s="271"/>
      <c r="I510" s="271"/>
      <c r="J510" s="271"/>
      <c r="K510" s="271"/>
      <c r="L510" s="271"/>
      <c r="M510" s="271"/>
      <c r="N510" s="270"/>
      <c r="O510" s="270"/>
      <c r="P510" s="272" t="str">
        <f t="shared" si="149"/>
        <v/>
      </c>
      <c r="Q510" s="267"/>
      <c r="R510" s="267"/>
      <c r="S510" s="267"/>
      <c r="T510" s="267"/>
      <c r="U510" s="267"/>
      <c r="V510" s="267" t="str">
        <f t="shared" si="144"/>
        <v/>
      </c>
      <c r="W510" s="267"/>
      <c r="X510" s="267"/>
      <c r="Y510" s="267"/>
      <c r="Z510" s="267"/>
      <c r="AA510" s="267" t="str">
        <f t="shared" si="150"/>
        <v/>
      </c>
      <c r="AB510" s="267"/>
      <c r="AC510" s="267"/>
      <c r="AD510" s="267"/>
      <c r="AE510" s="267"/>
      <c r="AF510" s="267"/>
      <c r="AG510" s="269"/>
      <c r="AH510" s="270"/>
      <c r="AI510" s="270"/>
      <c r="AJ510" s="270"/>
      <c r="AK510" s="270"/>
      <c r="AL510" s="273"/>
      <c r="AM510" s="11"/>
      <c r="AN510" s="175" t="str">
        <f t="shared" si="151"/>
        <v/>
      </c>
      <c r="AO510" s="176"/>
      <c r="AP510" s="267" t="str">
        <f t="shared" si="145"/>
        <v/>
      </c>
      <c r="AQ510" s="267"/>
      <c r="AR510" s="267"/>
      <c r="AS510" s="267"/>
      <c r="AT510" s="267"/>
      <c r="AU510" s="267"/>
      <c r="AV510" s="265" t="str">
        <f t="shared" si="152"/>
        <v/>
      </c>
      <c r="AW510" s="266"/>
      <c r="AX510" s="267" t="str">
        <f t="shared" si="146"/>
        <v/>
      </c>
      <c r="AY510" s="267"/>
      <c r="AZ510" s="267"/>
      <c r="BA510" s="267"/>
      <c r="BB510" s="267"/>
      <c r="BC510" s="268"/>
      <c r="BD510" s="11"/>
      <c r="BF510" s="7" t="str">
        <f t="shared" si="147"/>
        <v/>
      </c>
      <c r="BJ510" s="45" t="str">
        <f t="shared" ca="1" si="148"/>
        <v>20/09/2021 08:00</v>
      </c>
      <c r="BK510" s="44" t="str">
        <f>IF($F510="", "", IFERROR(INDEX('Currency Market'!$BE$10:$BL$178, MATCH($BJ510, 'Currency Market'!$BB$10:$BB$178, 0), MATCH($F510, 'Currency Market'!$BE$9:$BL$9, 0)), ""))</f>
        <v/>
      </c>
      <c r="BL510" s="43" t="str">
        <f>IF($F510="", "", IFERROR(INDEX('Currency Market'!$BE$10:$BL$178, MATCH($BJ510, 'Currency Market'!$BB$10:$BB$178, 0), MATCH($N510, 'Currency Market'!$BE$9:$BL$9, 0)), ""))</f>
        <v/>
      </c>
      <c r="BN510" s="68" t="str">
        <f t="shared" si="153"/>
        <v/>
      </c>
      <c r="BO510" s="57" t="str">
        <f t="shared" si="159"/>
        <v/>
      </c>
      <c r="BP510" s="58" t="str">
        <f t="shared" si="159"/>
        <v/>
      </c>
      <c r="BQ510" s="58" t="str">
        <f t="shared" si="159"/>
        <v/>
      </c>
      <c r="BR510" s="58" t="str">
        <f t="shared" si="159"/>
        <v/>
      </c>
      <c r="BS510" s="58" t="str">
        <f t="shared" si="159"/>
        <v/>
      </c>
      <c r="BT510" s="58" t="str">
        <f t="shared" si="159"/>
        <v/>
      </c>
      <c r="BU510" s="58" t="str">
        <f t="shared" si="159"/>
        <v/>
      </c>
      <c r="BV510" s="59" t="str">
        <f t="shared" si="159"/>
        <v/>
      </c>
      <c r="BX510" s="7" t="str">
        <f ca="1">IFERROR(INDEX('Currency Market'!$BX$10:$BX$178, MATCH($BJ510, 'Currency Market'!$BB$10:$BB$178, 0)), "")</f>
        <v/>
      </c>
      <c r="BZ510" s="65" t="str">
        <f t="shared" si="154"/>
        <v/>
      </c>
    </row>
    <row r="511" spans="1:78" x14ac:dyDescent="0.55000000000000004">
      <c r="A511" s="11"/>
      <c r="B511" s="175" t="str">
        <f t="shared" si="143"/>
        <v/>
      </c>
      <c r="C511" s="176"/>
      <c r="D511" s="176"/>
      <c r="E511" s="176"/>
      <c r="F511" s="269"/>
      <c r="G511" s="270"/>
      <c r="H511" s="271"/>
      <c r="I511" s="271"/>
      <c r="J511" s="271"/>
      <c r="K511" s="271"/>
      <c r="L511" s="271"/>
      <c r="M511" s="271"/>
      <c r="N511" s="270"/>
      <c r="O511" s="270"/>
      <c r="P511" s="272" t="str">
        <f t="shared" si="149"/>
        <v/>
      </c>
      <c r="Q511" s="267"/>
      <c r="R511" s="267"/>
      <c r="S511" s="267"/>
      <c r="T511" s="267"/>
      <c r="U511" s="267"/>
      <c r="V511" s="267" t="str">
        <f t="shared" si="144"/>
        <v/>
      </c>
      <c r="W511" s="267"/>
      <c r="X511" s="267"/>
      <c r="Y511" s="267"/>
      <c r="Z511" s="267"/>
      <c r="AA511" s="267" t="str">
        <f t="shared" si="150"/>
        <v/>
      </c>
      <c r="AB511" s="267"/>
      <c r="AC511" s="267"/>
      <c r="AD511" s="267"/>
      <c r="AE511" s="267"/>
      <c r="AF511" s="267"/>
      <c r="AG511" s="269"/>
      <c r="AH511" s="270"/>
      <c r="AI511" s="270"/>
      <c r="AJ511" s="270"/>
      <c r="AK511" s="270"/>
      <c r="AL511" s="273"/>
      <c r="AM511" s="11"/>
      <c r="AN511" s="175" t="str">
        <f t="shared" si="151"/>
        <v/>
      </c>
      <c r="AO511" s="176"/>
      <c r="AP511" s="267" t="str">
        <f t="shared" si="145"/>
        <v/>
      </c>
      <c r="AQ511" s="267"/>
      <c r="AR511" s="267"/>
      <c r="AS511" s="267"/>
      <c r="AT511" s="267"/>
      <c r="AU511" s="267"/>
      <c r="AV511" s="265" t="str">
        <f t="shared" si="152"/>
        <v/>
      </c>
      <c r="AW511" s="266"/>
      <c r="AX511" s="267" t="str">
        <f t="shared" si="146"/>
        <v/>
      </c>
      <c r="AY511" s="267"/>
      <c r="AZ511" s="267"/>
      <c r="BA511" s="267"/>
      <c r="BB511" s="267"/>
      <c r="BC511" s="268"/>
      <c r="BD511" s="11"/>
      <c r="BF511" s="7" t="str">
        <f t="shared" si="147"/>
        <v/>
      </c>
      <c r="BJ511" s="45" t="str">
        <f t="shared" ca="1" si="148"/>
        <v>20/09/2021 08:00</v>
      </c>
      <c r="BK511" s="44" t="str">
        <f>IF($F511="", "", IFERROR(INDEX('Currency Market'!$BE$10:$BL$178, MATCH($BJ511, 'Currency Market'!$BB$10:$BB$178, 0), MATCH($F511, 'Currency Market'!$BE$9:$BL$9, 0)), ""))</f>
        <v/>
      </c>
      <c r="BL511" s="43" t="str">
        <f>IF($F511="", "", IFERROR(INDEX('Currency Market'!$BE$10:$BL$178, MATCH($BJ511, 'Currency Market'!$BB$10:$BB$178, 0), MATCH($N511, 'Currency Market'!$BE$9:$BL$9, 0)), ""))</f>
        <v/>
      </c>
      <c r="BN511" s="68" t="str">
        <f t="shared" si="153"/>
        <v/>
      </c>
      <c r="BO511" s="57" t="str">
        <f t="shared" si="159"/>
        <v/>
      </c>
      <c r="BP511" s="58" t="str">
        <f t="shared" si="159"/>
        <v/>
      </c>
      <c r="BQ511" s="58" t="str">
        <f t="shared" si="159"/>
        <v/>
      </c>
      <c r="BR511" s="58" t="str">
        <f t="shared" si="159"/>
        <v/>
      </c>
      <c r="BS511" s="58" t="str">
        <f t="shared" si="159"/>
        <v/>
      </c>
      <c r="BT511" s="58" t="str">
        <f t="shared" si="159"/>
        <v/>
      </c>
      <c r="BU511" s="58" t="str">
        <f t="shared" si="159"/>
        <v/>
      </c>
      <c r="BV511" s="59" t="str">
        <f t="shared" si="159"/>
        <v/>
      </c>
      <c r="BX511" s="7" t="str">
        <f ca="1">IFERROR(INDEX('Currency Market'!$BX$10:$BX$178, MATCH($BJ511, 'Currency Market'!$BB$10:$BB$178, 0)), "")</f>
        <v/>
      </c>
      <c r="BZ511" s="65" t="str">
        <f t="shared" si="154"/>
        <v/>
      </c>
    </row>
    <row r="512" spans="1:78" x14ac:dyDescent="0.55000000000000004">
      <c r="A512" s="11"/>
      <c r="B512" s="175" t="str">
        <f t="shared" si="143"/>
        <v/>
      </c>
      <c r="C512" s="176"/>
      <c r="D512" s="176"/>
      <c r="E512" s="176"/>
      <c r="F512" s="269"/>
      <c r="G512" s="270"/>
      <c r="H512" s="271"/>
      <c r="I512" s="271"/>
      <c r="J512" s="271"/>
      <c r="K512" s="271"/>
      <c r="L512" s="271"/>
      <c r="M512" s="271"/>
      <c r="N512" s="270"/>
      <c r="O512" s="270"/>
      <c r="P512" s="272" t="str">
        <f t="shared" si="149"/>
        <v/>
      </c>
      <c r="Q512" s="267"/>
      <c r="R512" s="267"/>
      <c r="S512" s="267"/>
      <c r="T512" s="267"/>
      <c r="U512" s="267"/>
      <c r="V512" s="267" t="str">
        <f t="shared" si="144"/>
        <v/>
      </c>
      <c r="W512" s="267"/>
      <c r="X512" s="267"/>
      <c r="Y512" s="267"/>
      <c r="Z512" s="267"/>
      <c r="AA512" s="267" t="str">
        <f t="shared" si="150"/>
        <v/>
      </c>
      <c r="AB512" s="267"/>
      <c r="AC512" s="267"/>
      <c r="AD512" s="267"/>
      <c r="AE512" s="267"/>
      <c r="AF512" s="267"/>
      <c r="AG512" s="269"/>
      <c r="AH512" s="270"/>
      <c r="AI512" s="270"/>
      <c r="AJ512" s="270"/>
      <c r="AK512" s="270"/>
      <c r="AL512" s="273"/>
      <c r="AM512" s="11"/>
      <c r="AN512" s="175" t="str">
        <f t="shared" si="151"/>
        <v/>
      </c>
      <c r="AO512" s="176"/>
      <c r="AP512" s="267" t="str">
        <f t="shared" si="145"/>
        <v/>
      </c>
      <c r="AQ512" s="267"/>
      <c r="AR512" s="267"/>
      <c r="AS512" s="267"/>
      <c r="AT512" s="267"/>
      <c r="AU512" s="267"/>
      <c r="AV512" s="265" t="str">
        <f t="shared" si="152"/>
        <v/>
      </c>
      <c r="AW512" s="266"/>
      <c r="AX512" s="267" t="str">
        <f t="shared" si="146"/>
        <v/>
      </c>
      <c r="AY512" s="267"/>
      <c r="AZ512" s="267"/>
      <c r="BA512" s="267"/>
      <c r="BB512" s="267"/>
      <c r="BC512" s="268"/>
      <c r="BD512" s="11"/>
      <c r="BF512" s="7" t="str">
        <f t="shared" si="147"/>
        <v/>
      </c>
      <c r="BJ512" s="45" t="str">
        <f t="shared" ca="1" si="148"/>
        <v>20/09/2021 08:00</v>
      </c>
      <c r="BK512" s="44" t="str">
        <f>IF($F512="", "", IFERROR(INDEX('Currency Market'!$BE$10:$BL$178, MATCH($BJ512, 'Currency Market'!$BB$10:$BB$178, 0), MATCH($F512, 'Currency Market'!$BE$9:$BL$9, 0)), ""))</f>
        <v/>
      </c>
      <c r="BL512" s="43" t="str">
        <f>IF($F512="", "", IFERROR(INDEX('Currency Market'!$BE$10:$BL$178, MATCH($BJ512, 'Currency Market'!$BB$10:$BB$178, 0), MATCH($N512, 'Currency Market'!$BE$9:$BL$9, 0)), ""))</f>
        <v/>
      </c>
      <c r="BN512" s="68" t="str">
        <f t="shared" si="153"/>
        <v/>
      </c>
      <c r="BO512" s="57" t="str">
        <f t="shared" si="159"/>
        <v/>
      </c>
      <c r="BP512" s="58" t="str">
        <f t="shared" si="159"/>
        <v/>
      </c>
      <c r="BQ512" s="58" t="str">
        <f t="shared" si="159"/>
        <v/>
      </c>
      <c r="BR512" s="58" t="str">
        <f t="shared" si="159"/>
        <v/>
      </c>
      <c r="BS512" s="58" t="str">
        <f t="shared" si="159"/>
        <v/>
      </c>
      <c r="BT512" s="58" t="str">
        <f t="shared" si="159"/>
        <v/>
      </c>
      <c r="BU512" s="58" t="str">
        <f t="shared" si="159"/>
        <v/>
      </c>
      <c r="BV512" s="59" t="str">
        <f t="shared" si="159"/>
        <v/>
      </c>
      <c r="BX512" s="7" t="str">
        <f ca="1">IFERROR(INDEX('Currency Market'!$BX$10:$BX$178, MATCH($BJ512, 'Currency Market'!$BB$10:$BB$178, 0)), "")</f>
        <v/>
      </c>
      <c r="BZ512" s="65" t="str">
        <f t="shared" si="154"/>
        <v/>
      </c>
    </row>
    <row r="513" spans="1:78" x14ac:dyDescent="0.55000000000000004">
      <c r="A513" s="11"/>
      <c r="B513" s="175" t="str">
        <f t="shared" si="143"/>
        <v/>
      </c>
      <c r="C513" s="176"/>
      <c r="D513" s="176"/>
      <c r="E513" s="176"/>
      <c r="F513" s="269"/>
      <c r="G513" s="270"/>
      <c r="H513" s="271"/>
      <c r="I513" s="271"/>
      <c r="J513" s="271"/>
      <c r="K513" s="271"/>
      <c r="L513" s="271"/>
      <c r="M513" s="271"/>
      <c r="N513" s="270"/>
      <c r="O513" s="270"/>
      <c r="P513" s="272" t="str">
        <f t="shared" si="149"/>
        <v/>
      </c>
      <c r="Q513" s="267"/>
      <c r="R513" s="267"/>
      <c r="S513" s="267"/>
      <c r="T513" s="267"/>
      <c r="U513" s="267"/>
      <c r="V513" s="267" t="str">
        <f t="shared" si="144"/>
        <v/>
      </c>
      <c r="W513" s="267"/>
      <c r="X513" s="267"/>
      <c r="Y513" s="267"/>
      <c r="Z513" s="267"/>
      <c r="AA513" s="267" t="str">
        <f t="shared" si="150"/>
        <v/>
      </c>
      <c r="AB513" s="267"/>
      <c r="AC513" s="267"/>
      <c r="AD513" s="267"/>
      <c r="AE513" s="267"/>
      <c r="AF513" s="267"/>
      <c r="AG513" s="269"/>
      <c r="AH513" s="270"/>
      <c r="AI513" s="270"/>
      <c r="AJ513" s="270"/>
      <c r="AK513" s="270"/>
      <c r="AL513" s="273"/>
      <c r="AM513" s="11"/>
      <c r="AN513" s="175" t="str">
        <f t="shared" si="151"/>
        <v/>
      </c>
      <c r="AO513" s="176"/>
      <c r="AP513" s="267" t="str">
        <f t="shared" si="145"/>
        <v/>
      </c>
      <c r="AQ513" s="267"/>
      <c r="AR513" s="267"/>
      <c r="AS513" s="267"/>
      <c r="AT513" s="267"/>
      <c r="AU513" s="267"/>
      <c r="AV513" s="265" t="str">
        <f t="shared" si="152"/>
        <v/>
      </c>
      <c r="AW513" s="266"/>
      <c r="AX513" s="267" t="str">
        <f t="shared" si="146"/>
        <v/>
      </c>
      <c r="AY513" s="267"/>
      <c r="AZ513" s="267"/>
      <c r="BA513" s="267"/>
      <c r="BB513" s="267"/>
      <c r="BC513" s="268"/>
      <c r="BD513" s="11"/>
      <c r="BF513" s="7" t="str">
        <f t="shared" si="147"/>
        <v/>
      </c>
      <c r="BJ513" s="45" t="str">
        <f t="shared" ca="1" si="148"/>
        <v>20/09/2021 08:00</v>
      </c>
      <c r="BK513" s="44" t="str">
        <f>IF($F513="", "", IFERROR(INDEX('Currency Market'!$BE$10:$BL$178, MATCH($BJ513, 'Currency Market'!$BB$10:$BB$178, 0), MATCH($F513, 'Currency Market'!$BE$9:$BL$9, 0)), ""))</f>
        <v/>
      </c>
      <c r="BL513" s="43" t="str">
        <f>IF($F513="", "", IFERROR(INDEX('Currency Market'!$BE$10:$BL$178, MATCH($BJ513, 'Currency Market'!$BB$10:$BB$178, 0), MATCH($N513, 'Currency Market'!$BE$9:$BL$9, 0)), ""))</f>
        <v/>
      </c>
      <c r="BN513" s="68" t="str">
        <f t="shared" si="153"/>
        <v/>
      </c>
      <c r="BO513" s="57" t="str">
        <f t="shared" ref="BO513:BV522" si="160">IF($B513=$BF$4, IF($F513=BO$2, $H513*-1, IF($N513=BO$2, $AA513, "")), "")</f>
        <v/>
      </c>
      <c r="BP513" s="58" t="str">
        <f t="shared" si="160"/>
        <v/>
      </c>
      <c r="BQ513" s="58" t="str">
        <f t="shared" si="160"/>
        <v/>
      </c>
      <c r="BR513" s="58" t="str">
        <f t="shared" si="160"/>
        <v/>
      </c>
      <c r="BS513" s="58" t="str">
        <f t="shared" si="160"/>
        <v/>
      </c>
      <c r="BT513" s="58" t="str">
        <f t="shared" si="160"/>
        <v/>
      </c>
      <c r="BU513" s="58" t="str">
        <f t="shared" si="160"/>
        <v/>
      </c>
      <c r="BV513" s="59" t="str">
        <f t="shared" si="160"/>
        <v/>
      </c>
      <c r="BX513" s="7" t="str">
        <f ca="1">IFERROR(INDEX('Currency Market'!$BX$10:$BX$178, MATCH($BJ513, 'Currency Market'!$BB$10:$BB$178, 0)), "")</f>
        <v/>
      </c>
      <c r="BZ513" s="65" t="str">
        <f t="shared" si="154"/>
        <v/>
      </c>
    </row>
    <row r="514" spans="1:78" x14ac:dyDescent="0.55000000000000004">
      <c r="A514" s="11"/>
      <c r="B514" s="175" t="str">
        <f t="shared" si="143"/>
        <v/>
      </c>
      <c r="C514" s="176"/>
      <c r="D514" s="176"/>
      <c r="E514" s="176"/>
      <c r="F514" s="269"/>
      <c r="G514" s="270"/>
      <c r="H514" s="271"/>
      <c r="I514" s="271"/>
      <c r="J514" s="271"/>
      <c r="K514" s="271"/>
      <c r="L514" s="271"/>
      <c r="M514" s="271"/>
      <c r="N514" s="270"/>
      <c r="O514" s="270"/>
      <c r="P514" s="272" t="str">
        <f t="shared" si="149"/>
        <v/>
      </c>
      <c r="Q514" s="267"/>
      <c r="R514" s="267"/>
      <c r="S514" s="267"/>
      <c r="T514" s="267"/>
      <c r="U514" s="267"/>
      <c r="V514" s="267" t="str">
        <f t="shared" si="144"/>
        <v/>
      </c>
      <c r="W514" s="267"/>
      <c r="X514" s="267"/>
      <c r="Y514" s="267"/>
      <c r="Z514" s="267"/>
      <c r="AA514" s="267" t="str">
        <f t="shared" si="150"/>
        <v/>
      </c>
      <c r="AB514" s="267"/>
      <c r="AC514" s="267"/>
      <c r="AD514" s="267"/>
      <c r="AE514" s="267"/>
      <c r="AF514" s="267"/>
      <c r="AG514" s="269"/>
      <c r="AH514" s="270"/>
      <c r="AI514" s="270"/>
      <c r="AJ514" s="270"/>
      <c r="AK514" s="270"/>
      <c r="AL514" s="273"/>
      <c r="AM514" s="11"/>
      <c r="AN514" s="175" t="str">
        <f t="shared" si="151"/>
        <v/>
      </c>
      <c r="AO514" s="176"/>
      <c r="AP514" s="267" t="str">
        <f t="shared" si="145"/>
        <v/>
      </c>
      <c r="AQ514" s="267"/>
      <c r="AR514" s="267"/>
      <c r="AS514" s="267"/>
      <c r="AT514" s="267"/>
      <c r="AU514" s="267"/>
      <c r="AV514" s="265" t="str">
        <f t="shared" si="152"/>
        <v/>
      </c>
      <c r="AW514" s="266"/>
      <c r="AX514" s="267" t="str">
        <f t="shared" si="146"/>
        <v/>
      </c>
      <c r="AY514" s="267"/>
      <c r="AZ514" s="267"/>
      <c r="BA514" s="267"/>
      <c r="BB514" s="267"/>
      <c r="BC514" s="268"/>
      <c r="BD514" s="11"/>
      <c r="BF514" s="7" t="str">
        <f t="shared" si="147"/>
        <v/>
      </c>
      <c r="BJ514" s="45" t="str">
        <f t="shared" ca="1" si="148"/>
        <v>20/09/2021 08:00</v>
      </c>
      <c r="BK514" s="44" t="str">
        <f>IF($F514="", "", IFERROR(INDEX('Currency Market'!$BE$10:$BL$178, MATCH($BJ514, 'Currency Market'!$BB$10:$BB$178, 0), MATCH($F514, 'Currency Market'!$BE$9:$BL$9, 0)), ""))</f>
        <v/>
      </c>
      <c r="BL514" s="43" t="str">
        <f>IF($F514="", "", IFERROR(INDEX('Currency Market'!$BE$10:$BL$178, MATCH($BJ514, 'Currency Market'!$BB$10:$BB$178, 0), MATCH($N514, 'Currency Market'!$BE$9:$BL$9, 0)), ""))</f>
        <v/>
      </c>
      <c r="BN514" s="68" t="str">
        <f t="shared" si="153"/>
        <v/>
      </c>
      <c r="BO514" s="57" t="str">
        <f t="shared" si="160"/>
        <v/>
      </c>
      <c r="BP514" s="58" t="str">
        <f t="shared" si="160"/>
        <v/>
      </c>
      <c r="BQ514" s="58" t="str">
        <f t="shared" si="160"/>
        <v/>
      </c>
      <c r="BR514" s="58" t="str">
        <f t="shared" si="160"/>
        <v/>
      </c>
      <c r="BS514" s="58" t="str">
        <f t="shared" si="160"/>
        <v/>
      </c>
      <c r="BT514" s="58" t="str">
        <f t="shared" si="160"/>
        <v/>
      </c>
      <c r="BU514" s="58" t="str">
        <f t="shared" si="160"/>
        <v/>
      </c>
      <c r="BV514" s="59" t="str">
        <f t="shared" si="160"/>
        <v/>
      </c>
      <c r="BX514" s="7" t="str">
        <f ca="1">IFERROR(INDEX('Currency Market'!$BX$10:$BX$178, MATCH($BJ514, 'Currency Market'!$BB$10:$BB$178, 0)), "")</f>
        <v/>
      </c>
      <c r="BZ514" s="65" t="str">
        <f t="shared" si="154"/>
        <v/>
      </c>
    </row>
    <row r="515" spans="1:78" x14ac:dyDescent="0.55000000000000004">
      <c r="A515" s="11"/>
      <c r="B515" s="175" t="str">
        <f t="shared" si="143"/>
        <v/>
      </c>
      <c r="C515" s="176"/>
      <c r="D515" s="176"/>
      <c r="E515" s="176"/>
      <c r="F515" s="269"/>
      <c r="G515" s="270"/>
      <c r="H515" s="271"/>
      <c r="I515" s="271"/>
      <c r="J515" s="271"/>
      <c r="K515" s="271"/>
      <c r="L515" s="271"/>
      <c r="M515" s="271"/>
      <c r="N515" s="270"/>
      <c r="O515" s="270"/>
      <c r="P515" s="272" t="str">
        <f t="shared" si="149"/>
        <v/>
      </c>
      <c r="Q515" s="267"/>
      <c r="R515" s="267"/>
      <c r="S515" s="267"/>
      <c r="T515" s="267"/>
      <c r="U515" s="267"/>
      <c r="V515" s="267" t="str">
        <f t="shared" si="144"/>
        <v/>
      </c>
      <c r="W515" s="267"/>
      <c r="X515" s="267"/>
      <c r="Y515" s="267"/>
      <c r="Z515" s="267"/>
      <c r="AA515" s="267" t="str">
        <f t="shared" si="150"/>
        <v/>
      </c>
      <c r="AB515" s="267"/>
      <c r="AC515" s="267"/>
      <c r="AD515" s="267"/>
      <c r="AE515" s="267"/>
      <c r="AF515" s="267"/>
      <c r="AG515" s="269"/>
      <c r="AH515" s="270"/>
      <c r="AI515" s="270"/>
      <c r="AJ515" s="270"/>
      <c r="AK515" s="270"/>
      <c r="AL515" s="273"/>
      <c r="AM515" s="11"/>
      <c r="AN515" s="175" t="str">
        <f t="shared" si="151"/>
        <v/>
      </c>
      <c r="AO515" s="176"/>
      <c r="AP515" s="267" t="str">
        <f t="shared" si="145"/>
        <v/>
      </c>
      <c r="AQ515" s="267"/>
      <c r="AR515" s="267"/>
      <c r="AS515" s="267"/>
      <c r="AT515" s="267"/>
      <c r="AU515" s="267"/>
      <c r="AV515" s="265" t="str">
        <f t="shared" si="152"/>
        <v/>
      </c>
      <c r="AW515" s="266"/>
      <c r="AX515" s="267" t="str">
        <f t="shared" si="146"/>
        <v/>
      </c>
      <c r="AY515" s="267"/>
      <c r="AZ515" s="267"/>
      <c r="BA515" s="267"/>
      <c r="BB515" s="267"/>
      <c r="BC515" s="268"/>
      <c r="BD515" s="11"/>
      <c r="BF515" s="7" t="str">
        <f t="shared" si="147"/>
        <v/>
      </c>
      <c r="BJ515" s="45" t="str">
        <f t="shared" ca="1" si="148"/>
        <v>20/09/2021 08:00</v>
      </c>
      <c r="BK515" s="44" t="str">
        <f>IF($F515="", "", IFERROR(INDEX('Currency Market'!$BE$10:$BL$178, MATCH($BJ515, 'Currency Market'!$BB$10:$BB$178, 0), MATCH($F515, 'Currency Market'!$BE$9:$BL$9, 0)), ""))</f>
        <v/>
      </c>
      <c r="BL515" s="43" t="str">
        <f>IF($F515="", "", IFERROR(INDEX('Currency Market'!$BE$10:$BL$178, MATCH($BJ515, 'Currency Market'!$BB$10:$BB$178, 0), MATCH($N515, 'Currency Market'!$BE$9:$BL$9, 0)), ""))</f>
        <v/>
      </c>
      <c r="BN515" s="68" t="str">
        <f t="shared" si="153"/>
        <v/>
      </c>
      <c r="BO515" s="57" t="str">
        <f t="shared" si="160"/>
        <v/>
      </c>
      <c r="BP515" s="58" t="str">
        <f t="shared" si="160"/>
        <v/>
      </c>
      <c r="BQ515" s="58" t="str">
        <f t="shared" si="160"/>
        <v/>
      </c>
      <c r="BR515" s="58" t="str">
        <f t="shared" si="160"/>
        <v/>
      </c>
      <c r="BS515" s="58" t="str">
        <f t="shared" si="160"/>
        <v/>
      </c>
      <c r="BT515" s="58" t="str">
        <f t="shared" si="160"/>
        <v/>
      </c>
      <c r="BU515" s="58" t="str">
        <f t="shared" si="160"/>
        <v/>
      </c>
      <c r="BV515" s="59" t="str">
        <f t="shared" si="160"/>
        <v/>
      </c>
      <c r="BX515" s="7" t="str">
        <f ca="1">IFERROR(INDEX('Currency Market'!$BX$10:$BX$178, MATCH($BJ515, 'Currency Market'!$BB$10:$BB$178, 0)), "")</f>
        <v/>
      </c>
      <c r="BZ515" s="65" t="str">
        <f t="shared" si="154"/>
        <v/>
      </c>
    </row>
    <row r="516" spans="1:78" x14ac:dyDescent="0.55000000000000004">
      <c r="A516" s="11"/>
      <c r="B516" s="175" t="str">
        <f t="shared" si="143"/>
        <v/>
      </c>
      <c r="C516" s="176"/>
      <c r="D516" s="176"/>
      <c r="E516" s="176"/>
      <c r="F516" s="269"/>
      <c r="G516" s="270"/>
      <c r="H516" s="271"/>
      <c r="I516" s="271"/>
      <c r="J516" s="271"/>
      <c r="K516" s="271"/>
      <c r="L516" s="271"/>
      <c r="M516" s="271"/>
      <c r="N516" s="270"/>
      <c r="O516" s="270"/>
      <c r="P516" s="272" t="str">
        <f t="shared" si="149"/>
        <v/>
      </c>
      <c r="Q516" s="267"/>
      <c r="R516" s="267"/>
      <c r="S516" s="267"/>
      <c r="T516" s="267"/>
      <c r="U516" s="267"/>
      <c r="V516" s="267" t="str">
        <f t="shared" si="144"/>
        <v/>
      </c>
      <c r="W516" s="267"/>
      <c r="X516" s="267"/>
      <c r="Y516" s="267"/>
      <c r="Z516" s="267"/>
      <c r="AA516" s="267" t="str">
        <f t="shared" si="150"/>
        <v/>
      </c>
      <c r="AB516" s="267"/>
      <c r="AC516" s="267"/>
      <c r="AD516" s="267"/>
      <c r="AE516" s="267"/>
      <c r="AF516" s="267"/>
      <c r="AG516" s="269"/>
      <c r="AH516" s="270"/>
      <c r="AI516" s="270"/>
      <c r="AJ516" s="270"/>
      <c r="AK516" s="270"/>
      <c r="AL516" s="273"/>
      <c r="AM516" s="11"/>
      <c r="AN516" s="175" t="str">
        <f t="shared" si="151"/>
        <v/>
      </c>
      <c r="AO516" s="176"/>
      <c r="AP516" s="267" t="str">
        <f t="shared" si="145"/>
        <v/>
      </c>
      <c r="AQ516" s="267"/>
      <c r="AR516" s="267"/>
      <c r="AS516" s="267"/>
      <c r="AT516" s="267"/>
      <c r="AU516" s="267"/>
      <c r="AV516" s="265" t="str">
        <f t="shared" si="152"/>
        <v/>
      </c>
      <c r="AW516" s="266"/>
      <c r="AX516" s="267" t="str">
        <f t="shared" si="146"/>
        <v/>
      </c>
      <c r="AY516" s="267"/>
      <c r="AZ516" s="267"/>
      <c r="BA516" s="267"/>
      <c r="BB516" s="267"/>
      <c r="BC516" s="268"/>
      <c r="BD516" s="11"/>
      <c r="BF516" s="7" t="str">
        <f t="shared" si="147"/>
        <v/>
      </c>
      <c r="BJ516" s="45" t="str">
        <f t="shared" ca="1" si="148"/>
        <v>20/09/2021 08:00</v>
      </c>
      <c r="BK516" s="44" t="str">
        <f>IF($F516="", "", IFERROR(INDEX('Currency Market'!$BE$10:$BL$178, MATCH($BJ516, 'Currency Market'!$BB$10:$BB$178, 0), MATCH($F516, 'Currency Market'!$BE$9:$BL$9, 0)), ""))</f>
        <v/>
      </c>
      <c r="BL516" s="43" t="str">
        <f>IF($F516="", "", IFERROR(INDEX('Currency Market'!$BE$10:$BL$178, MATCH($BJ516, 'Currency Market'!$BB$10:$BB$178, 0), MATCH($N516, 'Currency Market'!$BE$9:$BL$9, 0)), ""))</f>
        <v/>
      </c>
      <c r="BN516" s="68" t="str">
        <f t="shared" si="153"/>
        <v/>
      </c>
      <c r="BO516" s="57" t="str">
        <f t="shared" si="160"/>
        <v/>
      </c>
      <c r="BP516" s="58" t="str">
        <f t="shared" si="160"/>
        <v/>
      </c>
      <c r="BQ516" s="58" t="str">
        <f t="shared" si="160"/>
        <v/>
      </c>
      <c r="BR516" s="58" t="str">
        <f t="shared" si="160"/>
        <v/>
      </c>
      <c r="BS516" s="58" t="str">
        <f t="shared" si="160"/>
        <v/>
      </c>
      <c r="BT516" s="58" t="str">
        <f t="shared" si="160"/>
        <v/>
      </c>
      <c r="BU516" s="58" t="str">
        <f t="shared" si="160"/>
        <v/>
      </c>
      <c r="BV516" s="59" t="str">
        <f t="shared" si="160"/>
        <v/>
      </c>
      <c r="BX516" s="7" t="str">
        <f ca="1">IFERROR(INDEX('Currency Market'!$BX$10:$BX$178, MATCH($BJ516, 'Currency Market'!$BB$10:$BB$178, 0)), "")</f>
        <v/>
      </c>
      <c r="BZ516" s="65" t="str">
        <f t="shared" si="154"/>
        <v/>
      </c>
    </row>
    <row r="517" spans="1:78" x14ac:dyDescent="0.55000000000000004">
      <c r="A517" s="11"/>
      <c r="B517" s="175" t="str">
        <f t="shared" si="143"/>
        <v/>
      </c>
      <c r="C517" s="176"/>
      <c r="D517" s="176"/>
      <c r="E517" s="176"/>
      <c r="F517" s="269"/>
      <c r="G517" s="270"/>
      <c r="H517" s="271"/>
      <c r="I517" s="271"/>
      <c r="J517" s="271"/>
      <c r="K517" s="271"/>
      <c r="L517" s="271"/>
      <c r="M517" s="271"/>
      <c r="N517" s="270"/>
      <c r="O517" s="270"/>
      <c r="P517" s="272" t="str">
        <f t="shared" si="149"/>
        <v/>
      </c>
      <c r="Q517" s="267"/>
      <c r="R517" s="267"/>
      <c r="S517" s="267"/>
      <c r="T517" s="267"/>
      <c r="U517" s="267"/>
      <c r="V517" s="267" t="str">
        <f t="shared" si="144"/>
        <v/>
      </c>
      <c r="W517" s="267"/>
      <c r="X517" s="267"/>
      <c r="Y517" s="267"/>
      <c r="Z517" s="267"/>
      <c r="AA517" s="267" t="str">
        <f t="shared" si="150"/>
        <v/>
      </c>
      <c r="AB517" s="267"/>
      <c r="AC517" s="267"/>
      <c r="AD517" s="267"/>
      <c r="AE517" s="267"/>
      <c r="AF517" s="267"/>
      <c r="AG517" s="269"/>
      <c r="AH517" s="270"/>
      <c r="AI517" s="270"/>
      <c r="AJ517" s="270"/>
      <c r="AK517" s="270"/>
      <c r="AL517" s="273"/>
      <c r="AM517" s="11"/>
      <c r="AN517" s="175" t="str">
        <f t="shared" si="151"/>
        <v/>
      </c>
      <c r="AO517" s="176"/>
      <c r="AP517" s="267" t="str">
        <f t="shared" si="145"/>
        <v/>
      </c>
      <c r="AQ517" s="267"/>
      <c r="AR517" s="267"/>
      <c r="AS517" s="267"/>
      <c r="AT517" s="267"/>
      <c r="AU517" s="267"/>
      <c r="AV517" s="265" t="str">
        <f t="shared" si="152"/>
        <v/>
      </c>
      <c r="AW517" s="266"/>
      <c r="AX517" s="267" t="str">
        <f t="shared" si="146"/>
        <v/>
      </c>
      <c r="AY517" s="267"/>
      <c r="AZ517" s="267"/>
      <c r="BA517" s="267"/>
      <c r="BB517" s="267"/>
      <c r="BC517" s="268"/>
      <c r="BD517" s="11"/>
      <c r="BF517" s="7" t="str">
        <f t="shared" si="147"/>
        <v/>
      </c>
      <c r="BJ517" s="45" t="str">
        <f t="shared" ca="1" si="148"/>
        <v>20/09/2021 08:00</v>
      </c>
      <c r="BK517" s="44" t="str">
        <f>IF($F517="", "", IFERROR(INDEX('Currency Market'!$BE$10:$BL$178, MATCH($BJ517, 'Currency Market'!$BB$10:$BB$178, 0), MATCH($F517, 'Currency Market'!$BE$9:$BL$9, 0)), ""))</f>
        <v/>
      </c>
      <c r="BL517" s="43" t="str">
        <f>IF($F517="", "", IFERROR(INDEX('Currency Market'!$BE$10:$BL$178, MATCH($BJ517, 'Currency Market'!$BB$10:$BB$178, 0), MATCH($N517, 'Currency Market'!$BE$9:$BL$9, 0)), ""))</f>
        <v/>
      </c>
      <c r="BN517" s="68" t="str">
        <f t="shared" si="153"/>
        <v/>
      </c>
      <c r="BO517" s="57" t="str">
        <f t="shared" si="160"/>
        <v/>
      </c>
      <c r="BP517" s="58" t="str">
        <f t="shared" si="160"/>
        <v/>
      </c>
      <c r="BQ517" s="58" t="str">
        <f t="shared" si="160"/>
        <v/>
      </c>
      <c r="BR517" s="58" t="str">
        <f t="shared" si="160"/>
        <v/>
      </c>
      <c r="BS517" s="58" t="str">
        <f t="shared" si="160"/>
        <v/>
      </c>
      <c r="BT517" s="58" t="str">
        <f t="shared" si="160"/>
        <v/>
      </c>
      <c r="BU517" s="58" t="str">
        <f t="shared" si="160"/>
        <v/>
      </c>
      <c r="BV517" s="59" t="str">
        <f t="shared" si="160"/>
        <v/>
      </c>
      <c r="BX517" s="7" t="str">
        <f ca="1">IFERROR(INDEX('Currency Market'!$BX$10:$BX$178, MATCH($BJ517, 'Currency Market'!$BB$10:$BB$178, 0)), "")</f>
        <v/>
      </c>
      <c r="BZ517" s="65" t="str">
        <f t="shared" si="154"/>
        <v/>
      </c>
    </row>
    <row r="518" spans="1:78" x14ac:dyDescent="0.55000000000000004">
      <c r="A518" s="11"/>
      <c r="B518" s="175" t="str">
        <f t="shared" si="143"/>
        <v/>
      </c>
      <c r="C518" s="176"/>
      <c r="D518" s="176"/>
      <c r="E518" s="176"/>
      <c r="F518" s="269"/>
      <c r="G518" s="270"/>
      <c r="H518" s="271"/>
      <c r="I518" s="271"/>
      <c r="J518" s="271"/>
      <c r="K518" s="271"/>
      <c r="L518" s="271"/>
      <c r="M518" s="271"/>
      <c r="N518" s="270"/>
      <c r="O518" s="270"/>
      <c r="P518" s="272" t="str">
        <f t="shared" si="149"/>
        <v/>
      </c>
      <c r="Q518" s="267"/>
      <c r="R518" s="267"/>
      <c r="S518" s="267"/>
      <c r="T518" s="267"/>
      <c r="U518" s="267"/>
      <c r="V518" s="267" t="str">
        <f t="shared" si="144"/>
        <v/>
      </c>
      <c r="W518" s="267"/>
      <c r="X518" s="267"/>
      <c r="Y518" s="267"/>
      <c r="Z518" s="267"/>
      <c r="AA518" s="267" t="str">
        <f t="shared" si="150"/>
        <v/>
      </c>
      <c r="AB518" s="267"/>
      <c r="AC518" s="267"/>
      <c r="AD518" s="267"/>
      <c r="AE518" s="267"/>
      <c r="AF518" s="267"/>
      <c r="AG518" s="269"/>
      <c r="AH518" s="270"/>
      <c r="AI518" s="270"/>
      <c r="AJ518" s="270"/>
      <c r="AK518" s="270"/>
      <c r="AL518" s="273"/>
      <c r="AM518" s="11"/>
      <c r="AN518" s="175" t="str">
        <f t="shared" si="151"/>
        <v/>
      </c>
      <c r="AO518" s="176"/>
      <c r="AP518" s="267" t="str">
        <f t="shared" si="145"/>
        <v/>
      </c>
      <c r="AQ518" s="267"/>
      <c r="AR518" s="267"/>
      <c r="AS518" s="267"/>
      <c r="AT518" s="267"/>
      <c r="AU518" s="267"/>
      <c r="AV518" s="265" t="str">
        <f t="shared" si="152"/>
        <v/>
      </c>
      <c r="AW518" s="266"/>
      <c r="AX518" s="267" t="str">
        <f t="shared" si="146"/>
        <v/>
      </c>
      <c r="AY518" s="267"/>
      <c r="AZ518" s="267"/>
      <c r="BA518" s="267"/>
      <c r="BB518" s="267"/>
      <c r="BC518" s="268"/>
      <c r="BD518" s="11"/>
      <c r="BF518" s="7" t="str">
        <f t="shared" si="147"/>
        <v/>
      </c>
      <c r="BJ518" s="45" t="str">
        <f t="shared" ca="1" si="148"/>
        <v>20/09/2021 08:00</v>
      </c>
      <c r="BK518" s="44" t="str">
        <f>IF($F518="", "", IFERROR(INDEX('Currency Market'!$BE$10:$BL$178, MATCH($BJ518, 'Currency Market'!$BB$10:$BB$178, 0), MATCH($F518, 'Currency Market'!$BE$9:$BL$9, 0)), ""))</f>
        <v/>
      </c>
      <c r="BL518" s="43" t="str">
        <f>IF($F518="", "", IFERROR(INDEX('Currency Market'!$BE$10:$BL$178, MATCH($BJ518, 'Currency Market'!$BB$10:$BB$178, 0), MATCH($N518, 'Currency Market'!$BE$9:$BL$9, 0)), ""))</f>
        <v/>
      </c>
      <c r="BN518" s="68" t="str">
        <f t="shared" si="153"/>
        <v/>
      </c>
      <c r="BO518" s="57" t="str">
        <f t="shared" si="160"/>
        <v/>
      </c>
      <c r="BP518" s="58" t="str">
        <f t="shared" si="160"/>
        <v/>
      </c>
      <c r="BQ518" s="58" t="str">
        <f t="shared" si="160"/>
        <v/>
      </c>
      <c r="BR518" s="58" t="str">
        <f t="shared" si="160"/>
        <v/>
      </c>
      <c r="BS518" s="58" t="str">
        <f t="shared" si="160"/>
        <v/>
      </c>
      <c r="BT518" s="58" t="str">
        <f t="shared" si="160"/>
        <v/>
      </c>
      <c r="BU518" s="58" t="str">
        <f t="shared" si="160"/>
        <v/>
      </c>
      <c r="BV518" s="59" t="str">
        <f t="shared" si="160"/>
        <v/>
      </c>
      <c r="BX518" s="7" t="str">
        <f ca="1">IFERROR(INDEX('Currency Market'!$BX$10:$BX$178, MATCH($BJ518, 'Currency Market'!$BB$10:$BB$178, 0)), "")</f>
        <v/>
      </c>
      <c r="BZ518" s="65" t="str">
        <f t="shared" si="154"/>
        <v/>
      </c>
    </row>
    <row r="519" spans="1:78" x14ac:dyDescent="0.55000000000000004">
      <c r="A519" s="11"/>
      <c r="B519" s="175" t="str">
        <f t="shared" si="143"/>
        <v/>
      </c>
      <c r="C519" s="176"/>
      <c r="D519" s="176"/>
      <c r="E519" s="176"/>
      <c r="F519" s="269"/>
      <c r="G519" s="270"/>
      <c r="H519" s="271"/>
      <c r="I519" s="271"/>
      <c r="J519" s="271"/>
      <c r="K519" s="271"/>
      <c r="L519" s="271"/>
      <c r="M519" s="271"/>
      <c r="N519" s="270"/>
      <c r="O519" s="270"/>
      <c r="P519" s="272" t="str">
        <f t="shared" si="149"/>
        <v/>
      </c>
      <c r="Q519" s="267"/>
      <c r="R519" s="267"/>
      <c r="S519" s="267"/>
      <c r="T519" s="267"/>
      <c r="U519" s="267"/>
      <c r="V519" s="267" t="str">
        <f t="shared" si="144"/>
        <v/>
      </c>
      <c r="W519" s="267"/>
      <c r="X519" s="267"/>
      <c r="Y519" s="267"/>
      <c r="Z519" s="267"/>
      <c r="AA519" s="267" t="str">
        <f t="shared" si="150"/>
        <v/>
      </c>
      <c r="AB519" s="267"/>
      <c r="AC519" s="267"/>
      <c r="AD519" s="267"/>
      <c r="AE519" s="267"/>
      <c r="AF519" s="267"/>
      <c r="AG519" s="269"/>
      <c r="AH519" s="270"/>
      <c r="AI519" s="270"/>
      <c r="AJ519" s="270"/>
      <c r="AK519" s="270"/>
      <c r="AL519" s="273"/>
      <c r="AM519" s="11"/>
      <c r="AN519" s="175" t="str">
        <f t="shared" si="151"/>
        <v/>
      </c>
      <c r="AO519" s="176"/>
      <c r="AP519" s="267" t="str">
        <f t="shared" si="145"/>
        <v/>
      </c>
      <c r="AQ519" s="267"/>
      <c r="AR519" s="267"/>
      <c r="AS519" s="267"/>
      <c r="AT519" s="267"/>
      <c r="AU519" s="267"/>
      <c r="AV519" s="265" t="str">
        <f t="shared" si="152"/>
        <v/>
      </c>
      <c r="AW519" s="266"/>
      <c r="AX519" s="267" t="str">
        <f t="shared" si="146"/>
        <v/>
      </c>
      <c r="AY519" s="267"/>
      <c r="AZ519" s="267"/>
      <c r="BA519" s="267"/>
      <c r="BB519" s="267"/>
      <c r="BC519" s="268"/>
      <c r="BD519" s="11"/>
      <c r="BF519" s="7" t="str">
        <f t="shared" si="147"/>
        <v/>
      </c>
      <c r="BJ519" s="45" t="str">
        <f t="shared" ca="1" si="148"/>
        <v>20/09/2021 08:00</v>
      </c>
      <c r="BK519" s="44" t="str">
        <f>IF($F519="", "", IFERROR(INDEX('Currency Market'!$BE$10:$BL$178, MATCH($BJ519, 'Currency Market'!$BB$10:$BB$178, 0), MATCH($F519, 'Currency Market'!$BE$9:$BL$9, 0)), ""))</f>
        <v/>
      </c>
      <c r="BL519" s="43" t="str">
        <f>IF($F519="", "", IFERROR(INDEX('Currency Market'!$BE$10:$BL$178, MATCH($BJ519, 'Currency Market'!$BB$10:$BB$178, 0), MATCH($N519, 'Currency Market'!$BE$9:$BL$9, 0)), ""))</f>
        <v/>
      </c>
      <c r="BN519" s="68" t="str">
        <f t="shared" si="153"/>
        <v/>
      </c>
      <c r="BO519" s="57" t="str">
        <f t="shared" si="160"/>
        <v/>
      </c>
      <c r="BP519" s="58" t="str">
        <f t="shared" si="160"/>
        <v/>
      </c>
      <c r="BQ519" s="58" t="str">
        <f t="shared" si="160"/>
        <v/>
      </c>
      <c r="BR519" s="58" t="str">
        <f t="shared" si="160"/>
        <v/>
      </c>
      <c r="BS519" s="58" t="str">
        <f t="shared" si="160"/>
        <v/>
      </c>
      <c r="BT519" s="58" t="str">
        <f t="shared" si="160"/>
        <v/>
      </c>
      <c r="BU519" s="58" t="str">
        <f t="shared" si="160"/>
        <v/>
      </c>
      <c r="BV519" s="59" t="str">
        <f t="shared" si="160"/>
        <v/>
      </c>
      <c r="BX519" s="7" t="str">
        <f ca="1">IFERROR(INDEX('Currency Market'!$BX$10:$BX$178, MATCH($BJ519, 'Currency Market'!$BB$10:$BB$178, 0)), "")</f>
        <v/>
      </c>
      <c r="BZ519" s="65" t="str">
        <f t="shared" si="154"/>
        <v/>
      </c>
    </row>
    <row r="520" spans="1:78" x14ac:dyDescent="0.55000000000000004">
      <c r="A520" s="11"/>
      <c r="B520" s="175" t="str">
        <f t="shared" si="143"/>
        <v/>
      </c>
      <c r="C520" s="176"/>
      <c r="D520" s="176"/>
      <c r="E520" s="176"/>
      <c r="F520" s="269"/>
      <c r="G520" s="270"/>
      <c r="H520" s="271"/>
      <c r="I520" s="271"/>
      <c r="J520" s="271"/>
      <c r="K520" s="271"/>
      <c r="L520" s="271"/>
      <c r="M520" s="271"/>
      <c r="N520" s="270"/>
      <c r="O520" s="270"/>
      <c r="P520" s="272" t="str">
        <f t="shared" si="149"/>
        <v/>
      </c>
      <c r="Q520" s="267"/>
      <c r="R520" s="267"/>
      <c r="S520" s="267"/>
      <c r="T520" s="267"/>
      <c r="U520" s="267"/>
      <c r="V520" s="267" t="str">
        <f t="shared" si="144"/>
        <v/>
      </c>
      <c r="W520" s="267"/>
      <c r="X520" s="267"/>
      <c r="Y520" s="267"/>
      <c r="Z520" s="267"/>
      <c r="AA520" s="267" t="str">
        <f t="shared" si="150"/>
        <v/>
      </c>
      <c r="AB520" s="267"/>
      <c r="AC520" s="267"/>
      <c r="AD520" s="267"/>
      <c r="AE520" s="267"/>
      <c r="AF520" s="267"/>
      <c r="AG520" s="269"/>
      <c r="AH520" s="270"/>
      <c r="AI520" s="270"/>
      <c r="AJ520" s="270"/>
      <c r="AK520" s="270"/>
      <c r="AL520" s="273"/>
      <c r="AM520" s="11"/>
      <c r="AN520" s="175" t="str">
        <f t="shared" si="151"/>
        <v/>
      </c>
      <c r="AO520" s="176"/>
      <c r="AP520" s="267" t="str">
        <f t="shared" si="145"/>
        <v/>
      </c>
      <c r="AQ520" s="267"/>
      <c r="AR520" s="267"/>
      <c r="AS520" s="267"/>
      <c r="AT520" s="267"/>
      <c r="AU520" s="267"/>
      <c r="AV520" s="265" t="str">
        <f t="shared" si="152"/>
        <v/>
      </c>
      <c r="AW520" s="266"/>
      <c r="AX520" s="267" t="str">
        <f t="shared" si="146"/>
        <v/>
      </c>
      <c r="AY520" s="267"/>
      <c r="AZ520" s="267"/>
      <c r="BA520" s="267"/>
      <c r="BB520" s="267"/>
      <c r="BC520" s="268"/>
      <c r="BD520" s="11"/>
      <c r="BF520" s="7" t="str">
        <f t="shared" si="147"/>
        <v/>
      </c>
      <c r="BJ520" s="45" t="str">
        <f t="shared" ca="1" si="148"/>
        <v>20/09/2021 08:00</v>
      </c>
      <c r="BK520" s="44" t="str">
        <f>IF($F520="", "", IFERROR(INDEX('Currency Market'!$BE$10:$BL$178, MATCH($BJ520, 'Currency Market'!$BB$10:$BB$178, 0), MATCH($F520, 'Currency Market'!$BE$9:$BL$9, 0)), ""))</f>
        <v/>
      </c>
      <c r="BL520" s="43" t="str">
        <f>IF($F520="", "", IFERROR(INDEX('Currency Market'!$BE$10:$BL$178, MATCH($BJ520, 'Currency Market'!$BB$10:$BB$178, 0), MATCH($N520, 'Currency Market'!$BE$9:$BL$9, 0)), ""))</f>
        <v/>
      </c>
      <c r="BN520" s="68" t="str">
        <f t="shared" si="153"/>
        <v/>
      </c>
      <c r="BO520" s="57" t="str">
        <f t="shared" si="160"/>
        <v/>
      </c>
      <c r="BP520" s="58" t="str">
        <f t="shared" si="160"/>
        <v/>
      </c>
      <c r="BQ520" s="58" t="str">
        <f t="shared" si="160"/>
        <v/>
      </c>
      <c r="BR520" s="58" t="str">
        <f t="shared" si="160"/>
        <v/>
      </c>
      <c r="BS520" s="58" t="str">
        <f t="shared" si="160"/>
        <v/>
      </c>
      <c r="BT520" s="58" t="str">
        <f t="shared" si="160"/>
        <v/>
      </c>
      <c r="BU520" s="58" t="str">
        <f t="shared" si="160"/>
        <v/>
      </c>
      <c r="BV520" s="59" t="str">
        <f t="shared" si="160"/>
        <v/>
      </c>
      <c r="BX520" s="7" t="str">
        <f ca="1">IFERROR(INDEX('Currency Market'!$BX$10:$BX$178, MATCH($BJ520, 'Currency Market'!$BB$10:$BB$178, 0)), "")</f>
        <v/>
      </c>
      <c r="BZ520" s="65" t="str">
        <f t="shared" si="154"/>
        <v/>
      </c>
    </row>
    <row r="521" spans="1:78" x14ac:dyDescent="0.55000000000000004">
      <c r="A521" s="11"/>
      <c r="B521" s="175" t="str">
        <f t="shared" si="143"/>
        <v/>
      </c>
      <c r="C521" s="176"/>
      <c r="D521" s="176"/>
      <c r="E521" s="176"/>
      <c r="F521" s="269"/>
      <c r="G521" s="270"/>
      <c r="H521" s="271"/>
      <c r="I521" s="271"/>
      <c r="J521" s="271"/>
      <c r="K521" s="271"/>
      <c r="L521" s="271"/>
      <c r="M521" s="271"/>
      <c r="N521" s="270"/>
      <c r="O521" s="270"/>
      <c r="P521" s="272" t="str">
        <f t="shared" si="149"/>
        <v/>
      </c>
      <c r="Q521" s="267"/>
      <c r="R521" s="267"/>
      <c r="S521" s="267"/>
      <c r="T521" s="267"/>
      <c r="U521" s="267"/>
      <c r="V521" s="267" t="str">
        <f t="shared" si="144"/>
        <v/>
      </c>
      <c r="W521" s="267"/>
      <c r="X521" s="267"/>
      <c r="Y521" s="267"/>
      <c r="Z521" s="267"/>
      <c r="AA521" s="267" t="str">
        <f t="shared" si="150"/>
        <v/>
      </c>
      <c r="AB521" s="267"/>
      <c r="AC521" s="267"/>
      <c r="AD521" s="267"/>
      <c r="AE521" s="267"/>
      <c r="AF521" s="267"/>
      <c r="AG521" s="269"/>
      <c r="AH521" s="270"/>
      <c r="AI521" s="270"/>
      <c r="AJ521" s="270"/>
      <c r="AK521" s="270"/>
      <c r="AL521" s="273"/>
      <c r="AM521" s="11"/>
      <c r="AN521" s="175" t="str">
        <f t="shared" si="151"/>
        <v/>
      </c>
      <c r="AO521" s="176"/>
      <c r="AP521" s="267" t="str">
        <f t="shared" si="145"/>
        <v/>
      </c>
      <c r="AQ521" s="267"/>
      <c r="AR521" s="267"/>
      <c r="AS521" s="267"/>
      <c r="AT521" s="267"/>
      <c r="AU521" s="267"/>
      <c r="AV521" s="265" t="str">
        <f t="shared" si="152"/>
        <v/>
      </c>
      <c r="AW521" s="266"/>
      <c r="AX521" s="267" t="str">
        <f t="shared" si="146"/>
        <v/>
      </c>
      <c r="AY521" s="267"/>
      <c r="AZ521" s="267"/>
      <c r="BA521" s="267"/>
      <c r="BB521" s="267"/>
      <c r="BC521" s="268"/>
      <c r="BD521" s="11"/>
      <c r="BF521" s="7" t="str">
        <f t="shared" si="147"/>
        <v/>
      </c>
      <c r="BJ521" s="45" t="str">
        <f t="shared" ca="1" si="148"/>
        <v>20/09/2021 08:00</v>
      </c>
      <c r="BK521" s="44" t="str">
        <f>IF($F521="", "", IFERROR(INDEX('Currency Market'!$BE$10:$BL$178, MATCH($BJ521, 'Currency Market'!$BB$10:$BB$178, 0), MATCH($F521, 'Currency Market'!$BE$9:$BL$9, 0)), ""))</f>
        <v/>
      </c>
      <c r="BL521" s="43" t="str">
        <f>IF($F521="", "", IFERROR(INDEX('Currency Market'!$BE$10:$BL$178, MATCH($BJ521, 'Currency Market'!$BB$10:$BB$178, 0), MATCH($N521, 'Currency Market'!$BE$9:$BL$9, 0)), ""))</f>
        <v/>
      </c>
      <c r="BN521" s="68" t="str">
        <f t="shared" si="153"/>
        <v/>
      </c>
      <c r="BO521" s="57" t="str">
        <f t="shared" si="160"/>
        <v/>
      </c>
      <c r="BP521" s="58" t="str">
        <f t="shared" si="160"/>
        <v/>
      </c>
      <c r="BQ521" s="58" t="str">
        <f t="shared" si="160"/>
        <v/>
      </c>
      <c r="BR521" s="58" t="str">
        <f t="shared" si="160"/>
        <v/>
      </c>
      <c r="BS521" s="58" t="str">
        <f t="shared" si="160"/>
        <v/>
      </c>
      <c r="BT521" s="58" t="str">
        <f t="shared" si="160"/>
        <v/>
      </c>
      <c r="BU521" s="58" t="str">
        <f t="shared" si="160"/>
        <v/>
      </c>
      <c r="BV521" s="59" t="str">
        <f t="shared" si="160"/>
        <v/>
      </c>
      <c r="BX521" s="7" t="str">
        <f ca="1">IFERROR(INDEX('Currency Market'!$BX$10:$BX$178, MATCH($BJ521, 'Currency Market'!$BB$10:$BB$178, 0)), "")</f>
        <v/>
      </c>
      <c r="BZ521" s="65" t="str">
        <f t="shared" si="154"/>
        <v/>
      </c>
    </row>
    <row r="522" spans="1:78" x14ac:dyDescent="0.55000000000000004">
      <c r="A522" s="11"/>
      <c r="B522" s="175" t="str">
        <f t="shared" si="143"/>
        <v/>
      </c>
      <c r="C522" s="176"/>
      <c r="D522" s="176"/>
      <c r="E522" s="176"/>
      <c r="F522" s="269"/>
      <c r="G522" s="270"/>
      <c r="H522" s="271"/>
      <c r="I522" s="271"/>
      <c r="J522" s="271"/>
      <c r="K522" s="271"/>
      <c r="L522" s="271"/>
      <c r="M522" s="271"/>
      <c r="N522" s="270"/>
      <c r="O522" s="270"/>
      <c r="P522" s="272" t="str">
        <f t="shared" si="149"/>
        <v/>
      </c>
      <c r="Q522" s="267"/>
      <c r="R522" s="267"/>
      <c r="S522" s="267"/>
      <c r="T522" s="267"/>
      <c r="U522" s="267"/>
      <c r="V522" s="267" t="str">
        <f t="shared" si="144"/>
        <v/>
      </c>
      <c r="W522" s="267"/>
      <c r="X522" s="267"/>
      <c r="Y522" s="267"/>
      <c r="Z522" s="267"/>
      <c r="AA522" s="267" t="str">
        <f t="shared" si="150"/>
        <v/>
      </c>
      <c r="AB522" s="267"/>
      <c r="AC522" s="267"/>
      <c r="AD522" s="267"/>
      <c r="AE522" s="267"/>
      <c r="AF522" s="267"/>
      <c r="AG522" s="269"/>
      <c r="AH522" s="270"/>
      <c r="AI522" s="270"/>
      <c r="AJ522" s="270"/>
      <c r="AK522" s="270"/>
      <c r="AL522" s="273"/>
      <c r="AM522" s="11"/>
      <c r="AN522" s="175" t="str">
        <f t="shared" si="151"/>
        <v/>
      </c>
      <c r="AO522" s="176"/>
      <c r="AP522" s="267" t="str">
        <f t="shared" si="145"/>
        <v/>
      </c>
      <c r="AQ522" s="267"/>
      <c r="AR522" s="267"/>
      <c r="AS522" s="267"/>
      <c r="AT522" s="267"/>
      <c r="AU522" s="267"/>
      <c r="AV522" s="265" t="str">
        <f t="shared" si="152"/>
        <v/>
      </c>
      <c r="AW522" s="266"/>
      <c r="AX522" s="267" t="str">
        <f t="shared" si="146"/>
        <v/>
      </c>
      <c r="AY522" s="267"/>
      <c r="AZ522" s="267"/>
      <c r="BA522" s="267"/>
      <c r="BB522" s="267"/>
      <c r="BC522" s="268"/>
      <c r="BD522" s="11"/>
      <c r="BF522" s="7" t="str">
        <f t="shared" si="147"/>
        <v/>
      </c>
      <c r="BJ522" s="45" t="str">
        <f t="shared" ca="1" si="148"/>
        <v>20/09/2021 08:00</v>
      </c>
      <c r="BK522" s="44" t="str">
        <f>IF($F522="", "", IFERROR(INDEX('Currency Market'!$BE$10:$BL$178, MATCH($BJ522, 'Currency Market'!$BB$10:$BB$178, 0), MATCH($F522, 'Currency Market'!$BE$9:$BL$9, 0)), ""))</f>
        <v/>
      </c>
      <c r="BL522" s="43" t="str">
        <f>IF($F522="", "", IFERROR(INDEX('Currency Market'!$BE$10:$BL$178, MATCH($BJ522, 'Currency Market'!$BB$10:$BB$178, 0), MATCH($N522, 'Currency Market'!$BE$9:$BL$9, 0)), ""))</f>
        <v/>
      </c>
      <c r="BN522" s="68" t="str">
        <f t="shared" si="153"/>
        <v/>
      </c>
      <c r="BO522" s="57" t="str">
        <f t="shared" si="160"/>
        <v/>
      </c>
      <c r="BP522" s="58" t="str">
        <f t="shared" si="160"/>
        <v/>
      </c>
      <c r="BQ522" s="58" t="str">
        <f t="shared" si="160"/>
        <v/>
      </c>
      <c r="BR522" s="58" t="str">
        <f t="shared" si="160"/>
        <v/>
      </c>
      <c r="BS522" s="58" t="str">
        <f t="shared" si="160"/>
        <v/>
      </c>
      <c r="BT522" s="58" t="str">
        <f t="shared" si="160"/>
        <v/>
      </c>
      <c r="BU522" s="58" t="str">
        <f t="shared" si="160"/>
        <v/>
      </c>
      <c r="BV522" s="59" t="str">
        <f t="shared" si="160"/>
        <v/>
      </c>
      <c r="BX522" s="7" t="str">
        <f ca="1">IFERROR(INDEX('Currency Market'!$BX$10:$BX$178, MATCH($BJ522, 'Currency Market'!$BB$10:$BB$178, 0)), "")</f>
        <v/>
      </c>
      <c r="BZ522" s="65" t="str">
        <f t="shared" si="154"/>
        <v/>
      </c>
    </row>
    <row r="523" spans="1:78" x14ac:dyDescent="0.55000000000000004">
      <c r="A523" s="11"/>
      <c r="B523" s="175" t="str">
        <f t="shared" si="143"/>
        <v/>
      </c>
      <c r="C523" s="176"/>
      <c r="D523" s="176"/>
      <c r="E523" s="176"/>
      <c r="F523" s="269"/>
      <c r="G523" s="270"/>
      <c r="H523" s="271"/>
      <c r="I523" s="271"/>
      <c r="J523" s="271"/>
      <c r="K523" s="271"/>
      <c r="L523" s="271"/>
      <c r="M523" s="271"/>
      <c r="N523" s="270"/>
      <c r="O523" s="270"/>
      <c r="P523" s="272" t="str">
        <f t="shared" si="149"/>
        <v/>
      </c>
      <c r="Q523" s="267"/>
      <c r="R523" s="267"/>
      <c r="S523" s="267"/>
      <c r="T523" s="267"/>
      <c r="U523" s="267"/>
      <c r="V523" s="267" t="str">
        <f t="shared" si="144"/>
        <v/>
      </c>
      <c r="W523" s="267"/>
      <c r="X523" s="267"/>
      <c r="Y523" s="267"/>
      <c r="Z523" s="267"/>
      <c r="AA523" s="267" t="str">
        <f t="shared" si="150"/>
        <v/>
      </c>
      <c r="AB523" s="267"/>
      <c r="AC523" s="267"/>
      <c r="AD523" s="267"/>
      <c r="AE523" s="267"/>
      <c r="AF523" s="267"/>
      <c r="AG523" s="269"/>
      <c r="AH523" s="270"/>
      <c r="AI523" s="270"/>
      <c r="AJ523" s="270"/>
      <c r="AK523" s="270"/>
      <c r="AL523" s="273"/>
      <c r="AM523" s="11"/>
      <c r="AN523" s="175" t="str">
        <f t="shared" si="151"/>
        <v/>
      </c>
      <c r="AO523" s="176"/>
      <c r="AP523" s="267" t="str">
        <f t="shared" si="145"/>
        <v/>
      </c>
      <c r="AQ523" s="267"/>
      <c r="AR523" s="267"/>
      <c r="AS523" s="267"/>
      <c r="AT523" s="267"/>
      <c r="AU523" s="267"/>
      <c r="AV523" s="265" t="str">
        <f t="shared" si="152"/>
        <v/>
      </c>
      <c r="AW523" s="266"/>
      <c r="AX523" s="267" t="str">
        <f t="shared" si="146"/>
        <v/>
      </c>
      <c r="AY523" s="267"/>
      <c r="AZ523" s="267"/>
      <c r="BA523" s="267"/>
      <c r="BB523" s="267"/>
      <c r="BC523" s="268"/>
      <c r="BD523" s="11"/>
      <c r="BF523" s="7" t="str">
        <f t="shared" si="147"/>
        <v/>
      </c>
      <c r="BJ523" s="45" t="str">
        <f t="shared" ca="1" si="148"/>
        <v>20/09/2021 08:00</v>
      </c>
      <c r="BK523" s="44" t="str">
        <f>IF($F523="", "", IFERROR(INDEX('Currency Market'!$BE$10:$BL$178, MATCH($BJ523, 'Currency Market'!$BB$10:$BB$178, 0), MATCH($F523, 'Currency Market'!$BE$9:$BL$9, 0)), ""))</f>
        <v/>
      </c>
      <c r="BL523" s="43" t="str">
        <f>IF($F523="", "", IFERROR(INDEX('Currency Market'!$BE$10:$BL$178, MATCH($BJ523, 'Currency Market'!$BB$10:$BB$178, 0), MATCH($N523, 'Currency Market'!$BE$9:$BL$9, 0)), ""))</f>
        <v/>
      </c>
      <c r="BN523" s="68" t="str">
        <f t="shared" si="153"/>
        <v/>
      </c>
      <c r="BO523" s="57" t="str">
        <f t="shared" ref="BO523:BV532" si="161">IF($B523=$BF$4, IF($F523=BO$2, $H523*-1, IF($N523=BO$2, $AA523, "")), "")</f>
        <v/>
      </c>
      <c r="BP523" s="58" t="str">
        <f t="shared" si="161"/>
        <v/>
      </c>
      <c r="BQ523" s="58" t="str">
        <f t="shared" si="161"/>
        <v/>
      </c>
      <c r="BR523" s="58" t="str">
        <f t="shared" si="161"/>
        <v/>
      </c>
      <c r="BS523" s="58" t="str">
        <f t="shared" si="161"/>
        <v/>
      </c>
      <c r="BT523" s="58" t="str">
        <f t="shared" si="161"/>
        <v/>
      </c>
      <c r="BU523" s="58" t="str">
        <f t="shared" si="161"/>
        <v/>
      </c>
      <c r="BV523" s="59" t="str">
        <f t="shared" si="161"/>
        <v/>
      </c>
      <c r="BX523" s="7" t="str">
        <f ca="1">IFERROR(INDEX('Currency Market'!$BX$10:$BX$178, MATCH($BJ523, 'Currency Market'!$BB$10:$BB$178, 0)), "")</f>
        <v/>
      </c>
      <c r="BZ523" s="65" t="str">
        <f t="shared" si="154"/>
        <v/>
      </c>
    </row>
    <row r="524" spans="1:78" x14ac:dyDescent="0.55000000000000004">
      <c r="A524" s="11"/>
      <c r="B524" s="175" t="str">
        <f t="shared" si="143"/>
        <v/>
      </c>
      <c r="C524" s="176"/>
      <c r="D524" s="176"/>
      <c r="E524" s="176"/>
      <c r="F524" s="269"/>
      <c r="G524" s="270"/>
      <c r="H524" s="271"/>
      <c r="I524" s="271"/>
      <c r="J524" s="271"/>
      <c r="K524" s="271"/>
      <c r="L524" s="271"/>
      <c r="M524" s="271"/>
      <c r="N524" s="270"/>
      <c r="O524" s="270"/>
      <c r="P524" s="272" t="str">
        <f t="shared" si="149"/>
        <v/>
      </c>
      <c r="Q524" s="267"/>
      <c r="R524" s="267"/>
      <c r="S524" s="267"/>
      <c r="T524" s="267"/>
      <c r="U524" s="267"/>
      <c r="V524" s="267" t="str">
        <f t="shared" si="144"/>
        <v/>
      </c>
      <c r="W524" s="267"/>
      <c r="X524" s="267"/>
      <c r="Y524" s="267"/>
      <c r="Z524" s="267"/>
      <c r="AA524" s="267" t="str">
        <f t="shared" si="150"/>
        <v/>
      </c>
      <c r="AB524" s="267"/>
      <c r="AC524" s="267"/>
      <c r="AD524" s="267"/>
      <c r="AE524" s="267"/>
      <c r="AF524" s="267"/>
      <c r="AG524" s="269"/>
      <c r="AH524" s="270"/>
      <c r="AI524" s="270"/>
      <c r="AJ524" s="270"/>
      <c r="AK524" s="270"/>
      <c r="AL524" s="273"/>
      <c r="AM524" s="11"/>
      <c r="AN524" s="175" t="str">
        <f t="shared" si="151"/>
        <v/>
      </c>
      <c r="AO524" s="176"/>
      <c r="AP524" s="267" t="str">
        <f t="shared" si="145"/>
        <v/>
      </c>
      <c r="AQ524" s="267"/>
      <c r="AR524" s="267"/>
      <c r="AS524" s="267"/>
      <c r="AT524" s="267"/>
      <c r="AU524" s="267"/>
      <c r="AV524" s="265" t="str">
        <f t="shared" si="152"/>
        <v/>
      </c>
      <c r="AW524" s="266"/>
      <c r="AX524" s="267" t="str">
        <f t="shared" si="146"/>
        <v/>
      </c>
      <c r="AY524" s="267"/>
      <c r="AZ524" s="267"/>
      <c r="BA524" s="267"/>
      <c r="BB524" s="267"/>
      <c r="BC524" s="268"/>
      <c r="BD524" s="11"/>
      <c r="BF524" s="7" t="str">
        <f t="shared" si="147"/>
        <v/>
      </c>
      <c r="BJ524" s="45" t="str">
        <f t="shared" ca="1" si="148"/>
        <v>20/09/2021 08:00</v>
      </c>
      <c r="BK524" s="44" t="str">
        <f>IF($F524="", "", IFERROR(INDEX('Currency Market'!$BE$10:$BL$178, MATCH($BJ524, 'Currency Market'!$BB$10:$BB$178, 0), MATCH($F524, 'Currency Market'!$BE$9:$BL$9, 0)), ""))</f>
        <v/>
      </c>
      <c r="BL524" s="43" t="str">
        <f>IF($F524="", "", IFERROR(INDEX('Currency Market'!$BE$10:$BL$178, MATCH($BJ524, 'Currency Market'!$BB$10:$BB$178, 0), MATCH($N524, 'Currency Market'!$BE$9:$BL$9, 0)), ""))</f>
        <v/>
      </c>
      <c r="BN524" s="68" t="str">
        <f t="shared" si="153"/>
        <v/>
      </c>
      <c r="BO524" s="57" t="str">
        <f t="shared" si="161"/>
        <v/>
      </c>
      <c r="BP524" s="58" t="str">
        <f t="shared" si="161"/>
        <v/>
      </c>
      <c r="BQ524" s="58" t="str">
        <f t="shared" si="161"/>
        <v/>
      </c>
      <c r="BR524" s="58" t="str">
        <f t="shared" si="161"/>
        <v/>
      </c>
      <c r="BS524" s="58" t="str">
        <f t="shared" si="161"/>
        <v/>
      </c>
      <c r="BT524" s="58" t="str">
        <f t="shared" si="161"/>
        <v/>
      </c>
      <c r="BU524" s="58" t="str">
        <f t="shared" si="161"/>
        <v/>
      </c>
      <c r="BV524" s="59" t="str">
        <f t="shared" si="161"/>
        <v/>
      </c>
      <c r="BX524" s="7" t="str">
        <f ca="1">IFERROR(INDEX('Currency Market'!$BX$10:$BX$178, MATCH($BJ524, 'Currency Market'!$BB$10:$BB$178, 0)), "")</f>
        <v/>
      </c>
      <c r="BZ524" s="65" t="str">
        <f t="shared" si="154"/>
        <v/>
      </c>
    </row>
    <row r="525" spans="1:78" x14ac:dyDescent="0.55000000000000004">
      <c r="A525" s="11"/>
      <c r="B525" s="175" t="str">
        <f t="shared" ref="B525:B588" si="162">IF(AND(F525="", H525="", N525=""), "", IF($AG525="", $BF$3, $BF$4))</f>
        <v/>
      </c>
      <c r="C525" s="176"/>
      <c r="D525" s="176"/>
      <c r="E525" s="176"/>
      <c r="F525" s="269"/>
      <c r="G525" s="270"/>
      <c r="H525" s="271"/>
      <c r="I525" s="271"/>
      <c r="J525" s="271"/>
      <c r="K525" s="271"/>
      <c r="L525" s="271"/>
      <c r="M525" s="271"/>
      <c r="N525" s="270"/>
      <c r="O525" s="270"/>
      <c r="P525" s="272" t="str">
        <f t="shared" si="149"/>
        <v/>
      </c>
      <c r="Q525" s="267"/>
      <c r="R525" s="267"/>
      <c r="S525" s="267"/>
      <c r="T525" s="267"/>
      <c r="U525" s="267"/>
      <c r="V525" s="267" t="str">
        <f t="shared" ref="V525:V588" si="163">IFERROR(ROUND($P525*$BJ$7, 2), "")</f>
        <v/>
      </c>
      <c r="W525" s="267"/>
      <c r="X525" s="267"/>
      <c r="Y525" s="267"/>
      <c r="Z525" s="267"/>
      <c r="AA525" s="267" t="str">
        <f t="shared" si="150"/>
        <v/>
      </c>
      <c r="AB525" s="267"/>
      <c r="AC525" s="267"/>
      <c r="AD525" s="267"/>
      <c r="AE525" s="267"/>
      <c r="AF525" s="267"/>
      <c r="AG525" s="269"/>
      <c r="AH525" s="270"/>
      <c r="AI525" s="270"/>
      <c r="AJ525" s="270"/>
      <c r="AK525" s="270"/>
      <c r="AL525" s="273"/>
      <c r="AM525" s="11"/>
      <c r="AN525" s="175" t="str">
        <f t="shared" si="151"/>
        <v/>
      </c>
      <c r="AO525" s="176"/>
      <c r="AP525" s="267" t="str">
        <f t="shared" ref="AP525:AP588" si="164">IF($B525=$BF$3, IF(OR(F525="", H525=""), "", IFERROR(INDEX($BO$7:$BV$7, $BM$7, MATCH(F525, $BO$2:$BV$2, 0))-H525, "")), "")</f>
        <v/>
      </c>
      <c r="AQ525" s="267"/>
      <c r="AR525" s="267"/>
      <c r="AS525" s="267"/>
      <c r="AT525" s="267"/>
      <c r="AU525" s="267"/>
      <c r="AV525" s="265" t="str">
        <f t="shared" si="152"/>
        <v/>
      </c>
      <c r="AW525" s="266"/>
      <c r="AX525" s="267" t="str">
        <f t="shared" ref="AX525:AX588" si="165">IF($B525=$BF$3, IF(OR(N525="", AA525=""), "", IFERROR(INDEX($BO$7:$BV$7, $BM$7, MATCH(N525, $BO$2:$BV$2, 0))+AA525, "")), "")</f>
        <v/>
      </c>
      <c r="AY525" s="267"/>
      <c r="AZ525" s="267"/>
      <c r="BA525" s="267"/>
      <c r="BB525" s="267"/>
      <c r="BC525" s="268"/>
      <c r="BD525" s="11"/>
      <c r="BF525" s="7" t="str">
        <f t="shared" ref="BF525:BF588" si="166">IF(AND($B525=$BF$3, $AP525&gt;=0, $AX525&gt;=0), $BJ$4, "")</f>
        <v/>
      </c>
      <c r="BJ525" s="45" t="str">
        <f t="shared" ref="BJ525:BJ588" ca="1" si="167">IF($AG525="", $BJ$4, $AG525)</f>
        <v>20/09/2021 08:00</v>
      </c>
      <c r="BK525" s="44" t="str">
        <f>IF($F525="", "", IFERROR(INDEX('Currency Market'!$BE$10:$BL$178, MATCH($BJ525, 'Currency Market'!$BB$10:$BB$178, 0), MATCH($F525, 'Currency Market'!$BE$9:$BL$9, 0)), ""))</f>
        <v/>
      </c>
      <c r="BL525" s="43" t="str">
        <f>IF($F525="", "", IFERROR(INDEX('Currency Market'!$BE$10:$BL$178, MATCH($BJ525, 'Currency Market'!$BB$10:$BB$178, 0), MATCH($N525, 'Currency Market'!$BE$9:$BL$9, 0)), ""))</f>
        <v/>
      </c>
      <c r="BN525" s="68" t="str">
        <f t="shared" si="153"/>
        <v/>
      </c>
      <c r="BO525" s="57" t="str">
        <f t="shared" si="161"/>
        <v/>
      </c>
      <c r="BP525" s="58" t="str">
        <f t="shared" si="161"/>
        <v/>
      </c>
      <c r="BQ525" s="58" t="str">
        <f t="shared" si="161"/>
        <v/>
      </c>
      <c r="BR525" s="58" t="str">
        <f t="shared" si="161"/>
        <v/>
      </c>
      <c r="BS525" s="58" t="str">
        <f t="shared" si="161"/>
        <v/>
      </c>
      <c r="BT525" s="58" t="str">
        <f t="shared" si="161"/>
        <v/>
      </c>
      <c r="BU525" s="58" t="str">
        <f t="shared" si="161"/>
        <v/>
      </c>
      <c r="BV525" s="59" t="str">
        <f t="shared" si="161"/>
        <v/>
      </c>
      <c r="BX525" s="7" t="str">
        <f ca="1">IFERROR(INDEX('Currency Market'!$BX$10:$BX$178, MATCH($BJ525, 'Currency Market'!$BB$10:$BB$178, 0)), "")</f>
        <v/>
      </c>
      <c r="BZ525" s="65" t="str">
        <f t="shared" si="154"/>
        <v/>
      </c>
    </row>
    <row r="526" spans="1:78" x14ac:dyDescent="0.55000000000000004">
      <c r="A526" s="11"/>
      <c r="B526" s="175" t="str">
        <f t="shared" si="162"/>
        <v/>
      </c>
      <c r="C526" s="176"/>
      <c r="D526" s="176"/>
      <c r="E526" s="176"/>
      <c r="F526" s="269"/>
      <c r="G526" s="270"/>
      <c r="H526" s="271"/>
      <c r="I526" s="271"/>
      <c r="J526" s="271"/>
      <c r="K526" s="271"/>
      <c r="L526" s="271"/>
      <c r="M526" s="271"/>
      <c r="N526" s="270"/>
      <c r="O526" s="270"/>
      <c r="P526" s="272" t="str">
        <f t="shared" ref="P526:P589" si="168">IF(OR(F526="", H526="", N526=""), "", IFERROR(ROUND($H526*$BK526/$BL526, 2), ""))</f>
        <v/>
      </c>
      <c r="Q526" s="267"/>
      <c r="R526" s="267"/>
      <c r="S526" s="267"/>
      <c r="T526" s="267"/>
      <c r="U526" s="267"/>
      <c r="V526" s="267" t="str">
        <f t="shared" si="163"/>
        <v/>
      </c>
      <c r="W526" s="267"/>
      <c r="X526" s="267"/>
      <c r="Y526" s="267"/>
      <c r="Z526" s="267"/>
      <c r="AA526" s="267" t="str">
        <f t="shared" ref="AA526:AA589" si="169">IF(OR(P526="", V526=""), "", P526-V526)</f>
        <v/>
      </c>
      <c r="AB526" s="267"/>
      <c r="AC526" s="267"/>
      <c r="AD526" s="267"/>
      <c r="AE526" s="267"/>
      <c r="AF526" s="267"/>
      <c r="AG526" s="269"/>
      <c r="AH526" s="270"/>
      <c r="AI526" s="270"/>
      <c r="AJ526" s="270"/>
      <c r="AK526" s="270"/>
      <c r="AL526" s="273"/>
      <c r="AM526" s="11"/>
      <c r="AN526" s="175" t="str">
        <f t="shared" ref="AN526:AN589" si="170">IF(AP526="", "", IF(F526="", "", F526))</f>
        <v/>
      </c>
      <c r="AO526" s="176"/>
      <c r="AP526" s="267" t="str">
        <f t="shared" si="164"/>
        <v/>
      </c>
      <c r="AQ526" s="267"/>
      <c r="AR526" s="267"/>
      <c r="AS526" s="267"/>
      <c r="AT526" s="267"/>
      <c r="AU526" s="267"/>
      <c r="AV526" s="265" t="str">
        <f t="shared" ref="AV526:AV589" si="171">IF(AX526="", "", IF(N526="", "", N526))</f>
        <v/>
      </c>
      <c r="AW526" s="266"/>
      <c r="AX526" s="267" t="str">
        <f t="shared" si="165"/>
        <v/>
      </c>
      <c r="AY526" s="267"/>
      <c r="AZ526" s="267"/>
      <c r="BA526" s="267"/>
      <c r="BB526" s="267"/>
      <c r="BC526" s="268"/>
      <c r="BD526" s="11"/>
      <c r="BF526" s="7" t="str">
        <f t="shared" si="166"/>
        <v/>
      </c>
      <c r="BJ526" s="45" t="str">
        <f t="shared" ca="1" si="167"/>
        <v>20/09/2021 08:00</v>
      </c>
      <c r="BK526" s="44" t="str">
        <f>IF($F526="", "", IFERROR(INDEX('Currency Market'!$BE$10:$BL$178, MATCH($BJ526, 'Currency Market'!$BB$10:$BB$178, 0), MATCH($F526, 'Currency Market'!$BE$9:$BL$9, 0)), ""))</f>
        <v/>
      </c>
      <c r="BL526" s="43" t="str">
        <f>IF($F526="", "", IFERROR(INDEX('Currency Market'!$BE$10:$BL$178, MATCH($BJ526, 'Currency Market'!$BB$10:$BB$178, 0), MATCH($N526, 'Currency Market'!$BE$9:$BL$9, 0)), ""))</f>
        <v/>
      </c>
      <c r="BN526" s="68" t="str">
        <f t="shared" ref="BN526:BN589" si="172">IF(OR(NOT(F526=""), NOT(H526=""), NOT(N526=""), NOT(AG526="")), "X", "")</f>
        <v/>
      </c>
      <c r="BO526" s="57" t="str">
        <f t="shared" si="161"/>
        <v/>
      </c>
      <c r="BP526" s="58" t="str">
        <f t="shared" si="161"/>
        <v/>
      </c>
      <c r="BQ526" s="58" t="str">
        <f t="shared" si="161"/>
        <v/>
      </c>
      <c r="BR526" s="58" t="str">
        <f t="shared" si="161"/>
        <v/>
      </c>
      <c r="BS526" s="58" t="str">
        <f t="shared" si="161"/>
        <v/>
      </c>
      <c r="BT526" s="58" t="str">
        <f t="shared" si="161"/>
        <v/>
      </c>
      <c r="BU526" s="58" t="str">
        <f t="shared" si="161"/>
        <v/>
      </c>
      <c r="BV526" s="59" t="str">
        <f t="shared" si="161"/>
        <v/>
      </c>
      <c r="BX526" s="7" t="str">
        <f ca="1">IFERROR(INDEX('Currency Market'!$BX$10:$BX$178, MATCH($BJ526, 'Currency Market'!$BB$10:$BB$178, 0)), "")</f>
        <v/>
      </c>
      <c r="BZ526" s="65" t="str">
        <f t="shared" ref="BZ526:BZ589" si="173">IF($B526=$BF$4, IF(OR($V526="", $BL526=""), "", IFERROR(ROUND($V526*$BL526/$BX526, 2), "")), "")</f>
        <v/>
      </c>
    </row>
    <row r="527" spans="1:78" x14ac:dyDescent="0.55000000000000004">
      <c r="A527" s="11"/>
      <c r="B527" s="175" t="str">
        <f t="shared" si="162"/>
        <v/>
      </c>
      <c r="C527" s="176"/>
      <c r="D527" s="176"/>
      <c r="E527" s="176"/>
      <c r="F527" s="269"/>
      <c r="G527" s="270"/>
      <c r="H527" s="271"/>
      <c r="I527" s="271"/>
      <c r="J527" s="271"/>
      <c r="K527" s="271"/>
      <c r="L527" s="271"/>
      <c r="M527" s="271"/>
      <c r="N527" s="270"/>
      <c r="O527" s="270"/>
      <c r="P527" s="272" t="str">
        <f t="shared" si="168"/>
        <v/>
      </c>
      <c r="Q527" s="267"/>
      <c r="R527" s="267"/>
      <c r="S527" s="267"/>
      <c r="T527" s="267"/>
      <c r="U527" s="267"/>
      <c r="V527" s="267" t="str">
        <f t="shared" si="163"/>
        <v/>
      </c>
      <c r="W527" s="267"/>
      <c r="X527" s="267"/>
      <c r="Y527" s="267"/>
      <c r="Z527" s="267"/>
      <c r="AA527" s="267" t="str">
        <f t="shared" si="169"/>
        <v/>
      </c>
      <c r="AB527" s="267"/>
      <c r="AC527" s="267"/>
      <c r="AD527" s="267"/>
      <c r="AE527" s="267"/>
      <c r="AF527" s="267"/>
      <c r="AG527" s="269"/>
      <c r="AH527" s="270"/>
      <c r="AI527" s="270"/>
      <c r="AJ527" s="270"/>
      <c r="AK527" s="270"/>
      <c r="AL527" s="273"/>
      <c r="AM527" s="11"/>
      <c r="AN527" s="175" t="str">
        <f t="shared" si="170"/>
        <v/>
      </c>
      <c r="AO527" s="176"/>
      <c r="AP527" s="267" t="str">
        <f t="shared" si="164"/>
        <v/>
      </c>
      <c r="AQ527" s="267"/>
      <c r="AR527" s="267"/>
      <c r="AS527" s="267"/>
      <c r="AT527" s="267"/>
      <c r="AU527" s="267"/>
      <c r="AV527" s="265" t="str">
        <f t="shared" si="171"/>
        <v/>
      </c>
      <c r="AW527" s="266"/>
      <c r="AX527" s="267" t="str">
        <f t="shared" si="165"/>
        <v/>
      </c>
      <c r="AY527" s="267"/>
      <c r="AZ527" s="267"/>
      <c r="BA527" s="267"/>
      <c r="BB527" s="267"/>
      <c r="BC527" s="268"/>
      <c r="BD527" s="11"/>
      <c r="BF527" s="7" t="str">
        <f t="shared" si="166"/>
        <v/>
      </c>
      <c r="BJ527" s="45" t="str">
        <f t="shared" ca="1" si="167"/>
        <v>20/09/2021 08:00</v>
      </c>
      <c r="BK527" s="44" t="str">
        <f>IF($F527="", "", IFERROR(INDEX('Currency Market'!$BE$10:$BL$178, MATCH($BJ527, 'Currency Market'!$BB$10:$BB$178, 0), MATCH($F527, 'Currency Market'!$BE$9:$BL$9, 0)), ""))</f>
        <v/>
      </c>
      <c r="BL527" s="43" t="str">
        <f>IF($F527="", "", IFERROR(INDEX('Currency Market'!$BE$10:$BL$178, MATCH($BJ527, 'Currency Market'!$BB$10:$BB$178, 0), MATCH($N527, 'Currency Market'!$BE$9:$BL$9, 0)), ""))</f>
        <v/>
      </c>
      <c r="BN527" s="68" t="str">
        <f t="shared" si="172"/>
        <v/>
      </c>
      <c r="BO527" s="57" t="str">
        <f t="shared" si="161"/>
        <v/>
      </c>
      <c r="BP527" s="58" t="str">
        <f t="shared" si="161"/>
        <v/>
      </c>
      <c r="BQ527" s="58" t="str">
        <f t="shared" si="161"/>
        <v/>
      </c>
      <c r="BR527" s="58" t="str">
        <f t="shared" si="161"/>
        <v/>
      </c>
      <c r="BS527" s="58" t="str">
        <f t="shared" si="161"/>
        <v/>
      </c>
      <c r="BT527" s="58" t="str">
        <f t="shared" si="161"/>
        <v/>
      </c>
      <c r="BU527" s="58" t="str">
        <f t="shared" si="161"/>
        <v/>
      </c>
      <c r="BV527" s="59" t="str">
        <f t="shared" si="161"/>
        <v/>
      </c>
      <c r="BX527" s="7" t="str">
        <f ca="1">IFERROR(INDEX('Currency Market'!$BX$10:$BX$178, MATCH($BJ527, 'Currency Market'!$BB$10:$BB$178, 0)), "")</f>
        <v/>
      </c>
      <c r="BZ527" s="65" t="str">
        <f t="shared" si="173"/>
        <v/>
      </c>
    </row>
    <row r="528" spans="1:78" x14ac:dyDescent="0.55000000000000004">
      <c r="A528" s="11"/>
      <c r="B528" s="175" t="str">
        <f t="shared" si="162"/>
        <v/>
      </c>
      <c r="C528" s="176"/>
      <c r="D528" s="176"/>
      <c r="E528" s="176"/>
      <c r="F528" s="269"/>
      <c r="G528" s="270"/>
      <c r="H528" s="271"/>
      <c r="I528" s="271"/>
      <c r="J528" s="271"/>
      <c r="K528" s="271"/>
      <c r="L528" s="271"/>
      <c r="M528" s="271"/>
      <c r="N528" s="270"/>
      <c r="O528" s="270"/>
      <c r="P528" s="272" t="str">
        <f t="shared" si="168"/>
        <v/>
      </c>
      <c r="Q528" s="267"/>
      <c r="R528" s="267"/>
      <c r="S528" s="267"/>
      <c r="T528" s="267"/>
      <c r="U528" s="267"/>
      <c r="V528" s="267" t="str">
        <f t="shared" si="163"/>
        <v/>
      </c>
      <c r="W528" s="267"/>
      <c r="X528" s="267"/>
      <c r="Y528" s="267"/>
      <c r="Z528" s="267"/>
      <c r="AA528" s="267" t="str">
        <f t="shared" si="169"/>
        <v/>
      </c>
      <c r="AB528" s="267"/>
      <c r="AC528" s="267"/>
      <c r="AD528" s="267"/>
      <c r="AE528" s="267"/>
      <c r="AF528" s="267"/>
      <c r="AG528" s="269"/>
      <c r="AH528" s="270"/>
      <c r="AI528" s="270"/>
      <c r="AJ528" s="270"/>
      <c r="AK528" s="270"/>
      <c r="AL528" s="273"/>
      <c r="AM528" s="11"/>
      <c r="AN528" s="175" t="str">
        <f t="shared" si="170"/>
        <v/>
      </c>
      <c r="AO528" s="176"/>
      <c r="AP528" s="267" t="str">
        <f t="shared" si="164"/>
        <v/>
      </c>
      <c r="AQ528" s="267"/>
      <c r="AR528" s="267"/>
      <c r="AS528" s="267"/>
      <c r="AT528" s="267"/>
      <c r="AU528" s="267"/>
      <c r="AV528" s="265" t="str">
        <f t="shared" si="171"/>
        <v/>
      </c>
      <c r="AW528" s="266"/>
      <c r="AX528" s="267" t="str">
        <f t="shared" si="165"/>
        <v/>
      </c>
      <c r="AY528" s="267"/>
      <c r="AZ528" s="267"/>
      <c r="BA528" s="267"/>
      <c r="BB528" s="267"/>
      <c r="BC528" s="268"/>
      <c r="BD528" s="11"/>
      <c r="BF528" s="7" t="str">
        <f t="shared" si="166"/>
        <v/>
      </c>
      <c r="BJ528" s="45" t="str">
        <f t="shared" ca="1" si="167"/>
        <v>20/09/2021 08:00</v>
      </c>
      <c r="BK528" s="44" t="str">
        <f>IF($F528="", "", IFERROR(INDEX('Currency Market'!$BE$10:$BL$178, MATCH($BJ528, 'Currency Market'!$BB$10:$BB$178, 0), MATCH($F528, 'Currency Market'!$BE$9:$BL$9, 0)), ""))</f>
        <v/>
      </c>
      <c r="BL528" s="43" t="str">
        <f>IF($F528="", "", IFERROR(INDEX('Currency Market'!$BE$10:$BL$178, MATCH($BJ528, 'Currency Market'!$BB$10:$BB$178, 0), MATCH($N528, 'Currency Market'!$BE$9:$BL$9, 0)), ""))</f>
        <v/>
      </c>
      <c r="BN528" s="68" t="str">
        <f t="shared" si="172"/>
        <v/>
      </c>
      <c r="BO528" s="57" t="str">
        <f t="shared" si="161"/>
        <v/>
      </c>
      <c r="BP528" s="58" t="str">
        <f t="shared" si="161"/>
        <v/>
      </c>
      <c r="BQ528" s="58" t="str">
        <f t="shared" si="161"/>
        <v/>
      </c>
      <c r="BR528" s="58" t="str">
        <f t="shared" si="161"/>
        <v/>
      </c>
      <c r="BS528" s="58" t="str">
        <f t="shared" si="161"/>
        <v/>
      </c>
      <c r="BT528" s="58" t="str">
        <f t="shared" si="161"/>
        <v/>
      </c>
      <c r="BU528" s="58" t="str">
        <f t="shared" si="161"/>
        <v/>
      </c>
      <c r="BV528" s="59" t="str">
        <f t="shared" si="161"/>
        <v/>
      </c>
      <c r="BX528" s="7" t="str">
        <f ca="1">IFERROR(INDEX('Currency Market'!$BX$10:$BX$178, MATCH($BJ528, 'Currency Market'!$BB$10:$BB$178, 0)), "")</f>
        <v/>
      </c>
      <c r="BZ528" s="65" t="str">
        <f t="shared" si="173"/>
        <v/>
      </c>
    </row>
    <row r="529" spans="1:78" x14ac:dyDescent="0.55000000000000004">
      <c r="A529" s="11"/>
      <c r="B529" s="175" t="str">
        <f t="shared" si="162"/>
        <v/>
      </c>
      <c r="C529" s="176"/>
      <c r="D529" s="176"/>
      <c r="E529" s="176"/>
      <c r="F529" s="269"/>
      <c r="G529" s="270"/>
      <c r="H529" s="271"/>
      <c r="I529" s="271"/>
      <c r="J529" s="271"/>
      <c r="K529" s="271"/>
      <c r="L529" s="271"/>
      <c r="M529" s="271"/>
      <c r="N529" s="270"/>
      <c r="O529" s="270"/>
      <c r="P529" s="272" t="str">
        <f t="shared" si="168"/>
        <v/>
      </c>
      <c r="Q529" s="267"/>
      <c r="R529" s="267"/>
      <c r="S529" s="267"/>
      <c r="T529" s="267"/>
      <c r="U529" s="267"/>
      <c r="V529" s="267" t="str">
        <f t="shared" si="163"/>
        <v/>
      </c>
      <c r="W529" s="267"/>
      <c r="X529" s="267"/>
      <c r="Y529" s="267"/>
      <c r="Z529" s="267"/>
      <c r="AA529" s="267" t="str">
        <f t="shared" si="169"/>
        <v/>
      </c>
      <c r="AB529" s="267"/>
      <c r="AC529" s="267"/>
      <c r="AD529" s="267"/>
      <c r="AE529" s="267"/>
      <c r="AF529" s="267"/>
      <c r="AG529" s="269"/>
      <c r="AH529" s="270"/>
      <c r="AI529" s="270"/>
      <c r="AJ529" s="270"/>
      <c r="AK529" s="270"/>
      <c r="AL529" s="273"/>
      <c r="AM529" s="11"/>
      <c r="AN529" s="175" t="str">
        <f t="shared" si="170"/>
        <v/>
      </c>
      <c r="AO529" s="176"/>
      <c r="AP529" s="267" t="str">
        <f t="shared" si="164"/>
        <v/>
      </c>
      <c r="AQ529" s="267"/>
      <c r="AR529" s="267"/>
      <c r="AS529" s="267"/>
      <c r="AT529" s="267"/>
      <c r="AU529" s="267"/>
      <c r="AV529" s="265" t="str">
        <f t="shared" si="171"/>
        <v/>
      </c>
      <c r="AW529" s="266"/>
      <c r="AX529" s="267" t="str">
        <f t="shared" si="165"/>
        <v/>
      </c>
      <c r="AY529" s="267"/>
      <c r="AZ529" s="267"/>
      <c r="BA529" s="267"/>
      <c r="BB529" s="267"/>
      <c r="BC529" s="268"/>
      <c r="BD529" s="11"/>
      <c r="BF529" s="7" t="str">
        <f t="shared" si="166"/>
        <v/>
      </c>
      <c r="BJ529" s="45" t="str">
        <f t="shared" ca="1" si="167"/>
        <v>20/09/2021 08:00</v>
      </c>
      <c r="BK529" s="44" t="str">
        <f>IF($F529="", "", IFERROR(INDEX('Currency Market'!$BE$10:$BL$178, MATCH($BJ529, 'Currency Market'!$BB$10:$BB$178, 0), MATCH($F529, 'Currency Market'!$BE$9:$BL$9, 0)), ""))</f>
        <v/>
      </c>
      <c r="BL529" s="43" t="str">
        <f>IF($F529="", "", IFERROR(INDEX('Currency Market'!$BE$10:$BL$178, MATCH($BJ529, 'Currency Market'!$BB$10:$BB$178, 0), MATCH($N529, 'Currency Market'!$BE$9:$BL$9, 0)), ""))</f>
        <v/>
      </c>
      <c r="BN529" s="68" t="str">
        <f t="shared" si="172"/>
        <v/>
      </c>
      <c r="BO529" s="57" t="str">
        <f t="shared" si="161"/>
        <v/>
      </c>
      <c r="BP529" s="58" t="str">
        <f t="shared" si="161"/>
        <v/>
      </c>
      <c r="BQ529" s="58" t="str">
        <f t="shared" si="161"/>
        <v/>
      </c>
      <c r="BR529" s="58" t="str">
        <f t="shared" si="161"/>
        <v/>
      </c>
      <c r="BS529" s="58" t="str">
        <f t="shared" si="161"/>
        <v/>
      </c>
      <c r="BT529" s="58" t="str">
        <f t="shared" si="161"/>
        <v/>
      </c>
      <c r="BU529" s="58" t="str">
        <f t="shared" si="161"/>
        <v/>
      </c>
      <c r="BV529" s="59" t="str">
        <f t="shared" si="161"/>
        <v/>
      </c>
      <c r="BX529" s="7" t="str">
        <f ca="1">IFERROR(INDEX('Currency Market'!$BX$10:$BX$178, MATCH($BJ529, 'Currency Market'!$BB$10:$BB$178, 0)), "")</f>
        <v/>
      </c>
      <c r="BZ529" s="65" t="str">
        <f t="shared" si="173"/>
        <v/>
      </c>
    </row>
    <row r="530" spans="1:78" x14ac:dyDescent="0.55000000000000004">
      <c r="A530" s="11"/>
      <c r="B530" s="175" t="str">
        <f t="shared" si="162"/>
        <v/>
      </c>
      <c r="C530" s="176"/>
      <c r="D530" s="176"/>
      <c r="E530" s="176"/>
      <c r="F530" s="269"/>
      <c r="G530" s="270"/>
      <c r="H530" s="271"/>
      <c r="I530" s="271"/>
      <c r="J530" s="271"/>
      <c r="K530" s="271"/>
      <c r="L530" s="271"/>
      <c r="M530" s="271"/>
      <c r="N530" s="270"/>
      <c r="O530" s="270"/>
      <c r="P530" s="272" t="str">
        <f t="shared" si="168"/>
        <v/>
      </c>
      <c r="Q530" s="267"/>
      <c r="R530" s="267"/>
      <c r="S530" s="267"/>
      <c r="T530" s="267"/>
      <c r="U530" s="267"/>
      <c r="V530" s="267" t="str">
        <f t="shared" si="163"/>
        <v/>
      </c>
      <c r="W530" s="267"/>
      <c r="X530" s="267"/>
      <c r="Y530" s="267"/>
      <c r="Z530" s="267"/>
      <c r="AA530" s="267" t="str">
        <f t="shared" si="169"/>
        <v/>
      </c>
      <c r="AB530" s="267"/>
      <c r="AC530" s="267"/>
      <c r="AD530" s="267"/>
      <c r="AE530" s="267"/>
      <c r="AF530" s="267"/>
      <c r="AG530" s="269"/>
      <c r="AH530" s="270"/>
      <c r="AI530" s="270"/>
      <c r="AJ530" s="270"/>
      <c r="AK530" s="270"/>
      <c r="AL530" s="273"/>
      <c r="AM530" s="11"/>
      <c r="AN530" s="175" t="str">
        <f t="shared" si="170"/>
        <v/>
      </c>
      <c r="AO530" s="176"/>
      <c r="AP530" s="267" t="str">
        <f t="shared" si="164"/>
        <v/>
      </c>
      <c r="AQ530" s="267"/>
      <c r="AR530" s="267"/>
      <c r="AS530" s="267"/>
      <c r="AT530" s="267"/>
      <c r="AU530" s="267"/>
      <c r="AV530" s="265" t="str">
        <f t="shared" si="171"/>
        <v/>
      </c>
      <c r="AW530" s="266"/>
      <c r="AX530" s="267" t="str">
        <f t="shared" si="165"/>
        <v/>
      </c>
      <c r="AY530" s="267"/>
      <c r="AZ530" s="267"/>
      <c r="BA530" s="267"/>
      <c r="BB530" s="267"/>
      <c r="BC530" s="268"/>
      <c r="BD530" s="11"/>
      <c r="BF530" s="7" t="str">
        <f t="shared" si="166"/>
        <v/>
      </c>
      <c r="BJ530" s="45" t="str">
        <f t="shared" ca="1" si="167"/>
        <v>20/09/2021 08:00</v>
      </c>
      <c r="BK530" s="44" t="str">
        <f>IF($F530="", "", IFERROR(INDEX('Currency Market'!$BE$10:$BL$178, MATCH($BJ530, 'Currency Market'!$BB$10:$BB$178, 0), MATCH($F530, 'Currency Market'!$BE$9:$BL$9, 0)), ""))</f>
        <v/>
      </c>
      <c r="BL530" s="43" t="str">
        <f>IF($F530="", "", IFERROR(INDEX('Currency Market'!$BE$10:$BL$178, MATCH($BJ530, 'Currency Market'!$BB$10:$BB$178, 0), MATCH($N530, 'Currency Market'!$BE$9:$BL$9, 0)), ""))</f>
        <v/>
      </c>
      <c r="BN530" s="68" t="str">
        <f t="shared" si="172"/>
        <v/>
      </c>
      <c r="BO530" s="57" t="str">
        <f t="shared" si="161"/>
        <v/>
      </c>
      <c r="BP530" s="58" t="str">
        <f t="shared" si="161"/>
        <v/>
      </c>
      <c r="BQ530" s="58" t="str">
        <f t="shared" si="161"/>
        <v/>
      </c>
      <c r="BR530" s="58" t="str">
        <f t="shared" si="161"/>
        <v/>
      </c>
      <c r="BS530" s="58" t="str">
        <f t="shared" si="161"/>
        <v/>
      </c>
      <c r="BT530" s="58" t="str">
        <f t="shared" si="161"/>
        <v/>
      </c>
      <c r="BU530" s="58" t="str">
        <f t="shared" si="161"/>
        <v/>
      </c>
      <c r="BV530" s="59" t="str">
        <f t="shared" si="161"/>
        <v/>
      </c>
      <c r="BX530" s="7" t="str">
        <f ca="1">IFERROR(INDEX('Currency Market'!$BX$10:$BX$178, MATCH($BJ530, 'Currency Market'!$BB$10:$BB$178, 0)), "")</f>
        <v/>
      </c>
      <c r="BZ530" s="65" t="str">
        <f t="shared" si="173"/>
        <v/>
      </c>
    </row>
    <row r="531" spans="1:78" x14ac:dyDescent="0.55000000000000004">
      <c r="A531" s="11"/>
      <c r="B531" s="175" t="str">
        <f t="shared" si="162"/>
        <v/>
      </c>
      <c r="C531" s="176"/>
      <c r="D531" s="176"/>
      <c r="E531" s="176"/>
      <c r="F531" s="269"/>
      <c r="G531" s="270"/>
      <c r="H531" s="271"/>
      <c r="I531" s="271"/>
      <c r="J531" s="271"/>
      <c r="K531" s="271"/>
      <c r="L531" s="271"/>
      <c r="M531" s="271"/>
      <c r="N531" s="270"/>
      <c r="O531" s="270"/>
      <c r="P531" s="272" t="str">
        <f t="shared" si="168"/>
        <v/>
      </c>
      <c r="Q531" s="267"/>
      <c r="R531" s="267"/>
      <c r="S531" s="267"/>
      <c r="T531" s="267"/>
      <c r="U531" s="267"/>
      <c r="V531" s="267" t="str">
        <f t="shared" si="163"/>
        <v/>
      </c>
      <c r="W531" s="267"/>
      <c r="X531" s="267"/>
      <c r="Y531" s="267"/>
      <c r="Z531" s="267"/>
      <c r="AA531" s="267" t="str">
        <f t="shared" si="169"/>
        <v/>
      </c>
      <c r="AB531" s="267"/>
      <c r="AC531" s="267"/>
      <c r="AD531" s="267"/>
      <c r="AE531" s="267"/>
      <c r="AF531" s="267"/>
      <c r="AG531" s="269"/>
      <c r="AH531" s="270"/>
      <c r="AI531" s="270"/>
      <c r="AJ531" s="270"/>
      <c r="AK531" s="270"/>
      <c r="AL531" s="273"/>
      <c r="AM531" s="11"/>
      <c r="AN531" s="175" t="str">
        <f t="shared" si="170"/>
        <v/>
      </c>
      <c r="AO531" s="176"/>
      <c r="AP531" s="267" t="str">
        <f t="shared" si="164"/>
        <v/>
      </c>
      <c r="AQ531" s="267"/>
      <c r="AR531" s="267"/>
      <c r="AS531" s="267"/>
      <c r="AT531" s="267"/>
      <c r="AU531" s="267"/>
      <c r="AV531" s="265" t="str">
        <f t="shared" si="171"/>
        <v/>
      </c>
      <c r="AW531" s="266"/>
      <c r="AX531" s="267" t="str">
        <f t="shared" si="165"/>
        <v/>
      </c>
      <c r="AY531" s="267"/>
      <c r="AZ531" s="267"/>
      <c r="BA531" s="267"/>
      <c r="BB531" s="267"/>
      <c r="BC531" s="268"/>
      <c r="BD531" s="11"/>
      <c r="BF531" s="7" t="str">
        <f t="shared" si="166"/>
        <v/>
      </c>
      <c r="BJ531" s="45" t="str">
        <f t="shared" ca="1" si="167"/>
        <v>20/09/2021 08:00</v>
      </c>
      <c r="BK531" s="44" t="str">
        <f>IF($F531="", "", IFERROR(INDEX('Currency Market'!$BE$10:$BL$178, MATCH($BJ531, 'Currency Market'!$BB$10:$BB$178, 0), MATCH($F531, 'Currency Market'!$BE$9:$BL$9, 0)), ""))</f>
        <v/>
      </c>
      <c r="BL531" s="43" t="str">
        <f>IF($F531="", "", IFERROR(INDEX('Currency Market'!$BE$10:$BL$178, MATCH($BJ531, 'Currency Market'!$BB$10:$BB$178, 0), MATCH($N531, 'Currency Market'!$BE$9:$BL$9, 0)), ""))</f>
        <v/>
      </c>
      <c r="BN531" s="68" t="str">
        <f t="shared" si="172"/>
        <v/>
      </c>
      <c r="BO531" s="57" t="str">
        <f t="shared" si="161"/>
        <v/>
      </c>
      <c r="BP531" s="58" t="str">
        <f t="shared" si="161"/>
        <v/>
      </c>
      <c r="BQ531" s="58" t="str">
        <f t="shared" si="161"/>
        <v/>
      </c>
      <c r="BR531" s="58" t="str">
        <f t="shared" si="161"/>
        <v/>
      </c>
      <c r="BS531" s="58" t="str">
        <f t="shared" si="161"/>
        <v/>
      </c>
      <c r="BT531" s="58" t="str">
        <f t="shared" si="161"/>
        <v/>
      </c>
      <c r="BU531" s="58" t="str">
        <f t="shared" si="161"/>
        <v/>
      </c>
      <c r="BV531" s="59" t="str">
        <f t="shared" si="161"/>
        <v/>
      </c>
      <c r="BX531" s="7" t="str">
        <f ca="1">IFERROR(INDEX('Currency Market'!$BX$10:$BX$178, MATCH($BJ531, 'Currency Market'!$BB$10:$BB$178, 0)), "")</f>
        <v/>
      </c>
      <c r="BZ531" s="65" t="str">
        <f t="shared" si="173"/>
        <v/>
      </c>
    </row>
    <row r="532" spans="1:78" x14ac:dyDescent="0.55000000000000004">
      <c r="A532" s="11"/>
      <c r="B532" s="175" t="str">
        <f t="shared" si="162"/>
        <v/>
      </c>
      <c r="C532" s="176"/>
      <c r="D532" s="176"/>
      <c r="E532" s="176"/>
      <c r="F532" s="269"/>
      <c r="G532" s="270"/>
      <c r="H532" s="271"/>
      <c r="I532" s="271"/>
      <c r="J532" s="271"/>
      <c r="K532" s="271"/>
      <c r="L532" s="271"/>
      <c r="M532" s="271"/>
      <c r="N532" s="270"/>
      <c r="O532" s="270"/>
      <c r="P532" s="272" t="str">
        <f t="shared" si="168"/>
        <v/>
      </c>
      <c r="Q532" s="267"/>
      <c r="R532" s="267"/>
      <c r="S532" s="267"/>
      <c r="T532" s="267"/>
      <c r="U532" s="267"/>
      <c r="V532" s="267" t="str">
        <f t="shared" si="163"/>
        <v/>
      </c>
      <c r="W532" s="267"/>
      <c r="X532" s="267"/>
      <c r="Y532" s="267"/>
      <c r="Z532" s="267"/>
      <c r="AA532" s="267" t="str">
        <f t="shared" si="169"/>
        <v/>
      </c>
      <c r="AB532" s="267"/>
      <c r="AC532" s="267"/>
      <c r="AD532" s="267"/>
      <c r="AE532" s="267"/>
      <c r="AF532" s="267"/>
      <c r="AG532" s="269"/>
      <c r="AH532" s="270"/>
      <c r="AI532" s="270"/>
      <c r="AJ532" s="270"/>
      <c r="AK532" s="270"/>
      <c r="AL532" s="273"/>
      <c r="AM532" s="11"/>
      <c r="AN532" s="175" t="str">
        <f t="shared" si="170"/>
        <v/>
      </c>
      <c r="AO532" s="176"/>
      <c r="AP532" s="267" t="str">
        <f t="shared" si="164"/>
        <v/>
      </c>
      <c r="AQ532" s="267"/>
      <c r="AR532" s="267"/>
      <c r="AS532" s="267"/>
      <c r="AT532" s="267"/>
      <c r="AU532" s="267"/>
      <c r="AV532" s="265" t="str">
        <f t="shared" si="171"/>
        <v/>
      </c>
      <c r="AW532" s="266"/>
      <c r="AX532" s="267" t="str">
        <f t="shared" si="165"/>
        <v/>
      </c>
      <c r="AY532" s="267"/>
      <c r="AZ532" s="267"/>
      <c r="BA532" s="267"/>
      <c r="BB532" s="267"/>
      <c r="BC532" s="268"/>
      <c r="BD532" s="11"/>
      <c r="BF532" s="7" t="str">
        <f t="shared" si="166"/>
        <v/>
      </c>
      <c r="BJ532" s="45" t="str">
        <f t="shared" ca="1" si="167"/>
        <v>20/09/2021 08:00</v>
      </c>
      <c r="BK532" s="44" t="str">
        <f>IF($F532="", "", IFERROR(INDEX('Currency Market'!$BE$10:$BL$178, MATCH($BJ532, 'Currency Market'!$BB$10:$BB$178, 0), MATCH($F532, 'Currency Market'!$BE$9:$BL$9, 0)), ""))</f>
        <v/>
      </c>
      <c r="BL532" s="43" t="str">
        <f>IF($F532="", "", IFERROR(INDEX('Currency Market'!$BE$10:$BL$178, MATCH($BJ532, 'Currency Market'!$BB$10:$BB$178, 0), MATCH($N532, 'Currency Market'!$BE$9:$BL$9, 0)), ""))</f>
        <v/>
      </c>
      <c r="BN532" s="68" t="str">
        <f t="shared" si="172"/>
        <v/>
      </c>
      <c r="BO532" s="57" t="str">
        <f t="shared" si="161"/>
        <v/>
      </c>
      <c r="BP532" s="58" t="str">
        <f t="shared" si="161"/>
        <v/>
      </c>
      <c r="BQ532" s="58" t="str">
        <f t="shared" si="161"/>
        <v/>
      </c>
      <c r="BR532" s="58" t="str">
        <f t="shared" si="161"/>
        <v/>
      </c>
      <c r="BS532" s="58" t="str">
        <f t="shared" si="161"/>
        <v/>
      </c>
      <c r="BT532" s="58" t="str">
        <f t="shared" si="161"/>
        <v/>
      </c>
      <c r="BU532" s="58" t="str">
        <f t="shared" si="161"/>
        <v/>
      </c>
      <c r="BV532" s="59" t="str">
        <f t="shared" si="161"/>
        <v/>
      </c>
      <c r="BX532" s="7" t="str">
        <f ca="1">IFERROR(INDEX('Currency Market'!$BX$10:$BX$178, MATCH($BJ532, 'Currency Market'!$BB$10:$BB$178, 0)), "")</f>
        <v/>
      </c>
      <c r="BZ532" s="65" t="str">
        <f t="shared" si="173"/>
        <v/>
      </c>
    </row>
    <row r="533" spans="1:78" x14ac:dyDescent="0.55000000000000004">
      <c r="A533" s="11"/>
      <c r="B533" s="175" t="str">
        <f t="shared" si="162"/>
        <v/>
      </c>
      <c r="C533" s="176"/>
      <c r="D533" s="176"/>
      <c r="E533" s="176"/>
      <c r="F533" s="269"/>
      <c r="G533" s="270"/>
      <c r="H533" s="271"/>
      <c r="I533" s="271"/>
      <c r="J533" s="271"/>
      <c r="K533" s="271"/>
      <c r="L533" s="271"/>
      <c r="M533" s="271"/>
      <c r="N533" s="270"/>
      <c r="O533" s="270"/>
      <c r="P533" s="272" t="str">
        <f t="shared" si="168"/>
        <v/>
      </c>
      <c r="Q533" s="267"/>
      <c r="R533" s="267"/>
      <c r="S533" s="267"/>
      <c r="T533" s="267"/>
      <c r="U533" s="267"/>
      <c r="V533" s="267" t="str">
        <f t="shared" si="163"/>
        <v/>
      </c>
      <c r="W533" s="267"/>
      <c r="X533" s="267"/>
      <c r="Y533" s="267"/>
      <c r="Z533" s="267"/>
      <c r="AA533" s="267" t="str">
        <f t="shared" si="169"/>
        <v/>
      </c>
      <c r="AB533" s="267"/>
      <c r="AC533" s="267"/>
      <c r="AD533" s="267"/>
      <c r="AE533" s="267"/>
      <c r="AF533" s="267"/>
      <c r="AG533" s="269"/>
      <c r="AH533" s="270"/>
      <c r="AI533" s="270"/>
      <c r="AJ533" s="270"/>
      <c r="AK533" s="270"/>
      <c r="AL533" s="273"/>
      <c r="AM533" s="11"/>
      <c r="AN533" s="175" t="str">
        <f t="shared" si="170"/>
        <v/>
      </c>
      <c r="AO533" s="176"/>
      <c r="AP533" s="267" t="str">
        <f t="shared" si="164"/>
        <v/>
      </c>
      <c r="AQ533" s="267"/>
      <c r="AR533" s="267"/>
      <c r="AS533" s="267"/>
      <c r="AT533" s="267"/>
      <c r="AU533" s="267"/>
      <c r="AV533" s="265" t="str">
        <f t="shared" si="171"/>
        <v/>
      </c>
      <c r="AW533" s="266"/>
      <c r="AX533" s="267" t="str">
        <f t="shared" si="165"/>
        <v/>
      </c>
      <c r="AY533" s="267"/>
      <c r="AZ533" s="267"/>
      <c r="BA533" s="267"/>
      <c r="BB533" s="267"/>
      <c r="BC533" s="268"/>
      <c r="BD533" s="11"/>
      <c r="BF533" s="7" t="str">
        <f t="shared" si="166"/>
        <v/>
      </c>
      <c r="BJ533" s="45" t="str">
        <f t="shared" ca="1" si="167"/>
        <v>20/09/2021 08:00</v>
      </c>
      <c r="BK533" s="44" t="str">
        <f>IF($F533="", "", IFERROR(INDEX('Currency Market'!$BE$10:$BL$178, MATCH($BJ533, 'Currency Market'!$BB$10:$BB$178, 0), MATCH($F533, 'Currency Market'!$BE$9:$BL$9, 0)), ""))</f>
        <v/>
      </c>
      <c r="BL533" s="43" t="str">
        <f>IF($F533="", "", IFERROR(INDEX('Currency Market'!$BE$10:$BL$178, MATCH($BJ533, 'Currency Market'!$BB$10:$BB$178, 0), MATCH($N533, 'Currency Market'!$BE$9:$BL$9, 0)), ""))</f>
        <v/>
      </c>
      <c r="BN533" s="68" t="str">
        <f t="shared" si="172"/>
        <v/>
      </c>
      <c r="BO533" s="57" t="str">
        <f t="shared" ref="BO533:BV542" si="174">IF($B533=$BF$4, IF($F533=BO$2, $H533*-1, IF($N533=BO$2, $AA533, "")), "")</f>
        <v/>
      </c>
      <c r="BP533" s="58" t="str">
        <f t="shared" si="174"/>
        <v/>
      </c>
      <c r="BQ533" s="58" t="str">
        <f t="shared" si="174"/>
        <v/>
      </c>
      <c r="BR533" s="58" t="str">
        <f t="shared" si="174"/>
        <v/>
      </c>
      <c r="BS533" s="58" t="str">
        <f t="shared" si="174"/>
        <v/>
      </c>
      <c r="BT533" s="58" t="str">
        <f t="shared" si="174"/>
        <v/>
      </c>
      <c r="BU533" s="58" t="str">
        <f t="shared" si="174"/>
        <v/>
      </c>
      <c r="BV533" s="59" t="str">
        <f t="shared" si="174"/>
        <v/>
      </c>
      <c r="BX533" s="7" t="str">
        <f ca="1">IFERROR(INDEX('Currency Market'!$BX$10:$BX$178, MATCH($BJ533, 'Currency Market'!$BB$10:$BB$178, 0)), "")</f>
        <v/>
      </c>
      <c r="BZ533" s="65" t="str">
        <f t="shared" si="173"/>
        <v/>
      </c>
    </row>
    <row r="534" spans="1:78" x14ac:dyDescent="0.55000000000000004">
      <c r="A534" s="11"/>
      <c r="B534" s="175" t="str">
        <f t="shared" si="162"/>
        <v/>
      </c>
      <c r="C534" s="176"/>
      <c r="D534" s="176"/>
      <c r="E534" s="176"/>
      <c r="F534" s="269"/>
      <c r="G534" s="270"/>
      <c r="H534" s="271"/>
      <c r="I534" s="271"/>
      <c r="J534" s="271"/>
      <c r="K534" s="271"/>
      <c r="L534" s="271"/>
      <c r="M534" s="271"/>
      <c r="N534" s="270"/>
      <c r="O534" s="270"/>
      <c r="P534" s="272" t="str">
        <f t="shared" si="168"/>
        <v/>
      </c>
      <c r="Q534" s="267"/>
      <c r="R534" s="267"/>
      <c r="S534" s="267"/>
      <c r="T534" s="267"/>
      <c r="U534" s="267"/>
      <c r="V534" s="267" t="str">
        <f t="shared" si="163"/>
        <v/>
      </c>
      <c r="W534" s="267"/>
      <c r="X534" s="267"/>
      <c r="Y534" s="267"/>
      <c r="Z534" s="267"/>
      <c r="AA534" s="267" t="str">
        <f t="shared" si="169"/>
        <v/>
      </c>
      <c r="AB534" s="267"/>
      <c r="AC534" s="267"/>
      <c r="AD534" s="267"/>
      <c r="AE534" s="267"/>
      <c r="AF534" s="267"/>
      <c r="AG534" s="269"/>
      <c r="AH534" s="270"/>
      <c r="AI534" s="270"/>
      <c r="AJ534" s="270"/>
      <c r="AK534" s="270"/>
      <c r="AL534" s="273"/>
      <c r="AM534" s="11"/>
      <c r="AN534" s="175" t="str">
        <f t="shared" si="170"/>
        <v/>
      </c>
      <c r="AO534" s="176"/>
      <c r="AP534" s="267" t="str">
        <f t="shared" si="164"/>
        <v/>
      </c>
      <c r="AQ534" s="267"/>
      <c r="AR534" s="267"/>
      <c r="AS534" s="267"/>
      <c r="AT534" s="267"/>
      <c r="AU534" s="267"/>
      <c r="AV534" s="265" t="str">
        <f t="shared" si="171"/>
        <v/>
      </c>
      <c r="AW534" s="266"/>
      <c r="AX534" s="267" t="str">
        <f t="shared" si="165"/>
        <v/>
      </c>
      <c r="AY534" s="267"/>
      <c r="AZ534" s="267"/>
      <c r="BA534" s="267"/>
      <c r="BB534" s="267"/>
      <c r="BC534" s="268"/>
      <c r="BD534" s="11"/>
      <c r="BF534" s="7" t="str">
        <f t="shared" si="166"/>
        <v/>
      </c>
      <c r="BJ534" s="45" t="str">
        <f t="shared" ca="1" si="167"/>
        <v>20/09/2021 08:00</v>
      </c>
      <c r="BK534" s="44" t="str">
        <f>IF($F534="", "", IFERROR(INDEX('Currency Market'!$BE$10:$BL$178, MATCH($BJ534, 'Currency Market'!$BB$10:$BB$178, 0), MATCH($F534, 'Currency Market'!$BE$9:$BL$9, 0)), ""))</f>
        <v/>
      </c>
      <c r="BL534" s="43" t="str">
        <f>IF($F534="", "", IFERROR(INDEX('Currency Market'!$BE$10:$BL$178, MATCH($BJ534, 'Currency Market'!$BB$10:$BB$178, 0), MATCH($N534, 'Currency Market'!$BE$9:$BL$9, 0)), ""))</f>
        <v/>
      </c>
      <c r="BN534" s="68" t="str">
        <f t="shared" si="172"/>
        <v/>
      </c>
      <c r="BO534" s="57" t="str">
        <f t="shared" si="174"/>
        <v/>
      </c>
      <c r="BP534" s="58" t="str">
        <f t="shared" si="174"/>
        <v/>
      </c>
      <c r="BQ534" s="58" t="str">
        <f t="shared" si="174"/>
        <v/>
      </c>
      <c r="BR534" s="58" t="str">
        <f t="shared" si="174"/>
        <v/>
      </c>
      <c r="BS534" s="58" t="str">
        <f t="shared" si="174"/>
        <v/>
      </c>
      <c r="BT534" s="58" t="str">
        <f t="shared" si="174"/>
        <v/>
      </c>
      <c r="BU534" s="58" t="str">
        <f t="shared" si="174"/>
        <v/>
      </c>
      <c r="BV534" s="59" t="str">
        <f t="shared" si="174"/>
        <v/>
      </c>
      <c r="BX534" s="7" t="str">
        <f ca="1">IFERROR(INDEX('Currency Market'!$BX$10:$BX$178, MATCH($BJ534, 'Currency Market'!$BB$10:$BB$178, 0)), "")</f>
        <v/>
      </c>
      <c r="BZ534" s="65" t="str">
        <f t="shared" si="173"/>
        <v/>
      </c>
    </row>
    <row r="535" spans="1:78" x14ac:dyDescent="0.55000000000000004">
      <c r="A535" s="11"/>
      <c r="B535" s="175" t="str">
        <f t="shared" si="162"/>
        <v/>
      </c>
      <c r="C535" s="176"/>
      <c r="D535" s="176"/>
      <c r="E535" s="176"/>
      <c r="F535" s="269"/>
      <c r="G535" s="270"/>
      <c r="H535" s="271"/>
      <c r="I535" s="271"/>
      <c r="J535" s="271"/>
      <c r="K535" s="271"/>
      <c r="L535" s="271"/>
      <c r="M535" s="271"/>
      <c r="N535" s="270"/>
      <c r="O535" s="270"/>
      <c r="P535" s="272" t="str">
        <f t="shared" si="168"/>
        <v/>
      </c>
      <c r="Q535" s="267"/>
      <c r="R535" s="267"/>
      <c r="S535" s="267"/>
      <c r="T535" s="267"/>
      <c r="U535" s="267"/>
      <c r="V535" s="267" t="str">
        <f t="shared" si="163"/>
        <v/>
      </c>
      <c r="W535" s="267"/>
      <c r="X535" s="267"/>
      <c r="Y535" s="267"/>
      <c r="Z535" s="267"/>
      <c r="AA535" s="267" t="str">
        <f t="shared" si="169"/>
        <v/>
      </c>
      <c r="AB535" s="267"/>
      <c r="AC535" s="267"/>
      <c r="AD535" s="267"/>
      <c r="AE535" s="267"/>
      <c r="AF535" s="267"/>
      <c r="AG535" s="269"/>
      <c r="AH535" s="270"/>
      <c r="AI535" s="270"/>
      <c r="AJ535" s="270"/>
      <c r="AK535" s="270"/>
      <c r="AL535" s="273"/>
      <c r="AM535" s="11"/>
      <c r="AN535" s="175" t="str">
        <f t="shared" si="170"/>
        <v/>
      </c>
      <c r="AO535" s="176"/>
      <c r="AP535" s="267" t="str">
        <f t="shared" si="164"/>
        <v/>
      </c>
      <c r="AQ535" s="267"/>
      <c r="AR535" s="267"/>
      <c r="AS535" s="267"/>
      <c r="AT535" s="267"/>
      <c r="AU535" s="267"/>
      <c r="AV535" s="265" t="str">
        <f t="shared" si="171"/>
        <v/>
      </c>
      <c r="AW535" s="266"/>
      <c r="AX535" s="267" t="str">
        <f t="shared" si="165"/>
        <v/>
      </c>
      <c r="AY535" s="267"/>
      <c r="AZ535" s="267"/>
      <c r="BA535" s="267"/>
      <c r="BB535" s="267"/>
      <c r="BC535" s="268"/>
      <c r="BD535" s="11"/>
      <c r="BF535" s="7" t="str">
        <f t="shared" si="166"/>
        <v/>
      </c>
      <c r="BJ535" s="45" t="str">
        <f t="shared" ca="1" si="167"/>
        <v>20/09/2021 08:00</v>
      </c>
      <c r="BK535" s="44" t="str">
        <f>IF($F535="", "", IFERROR(INDEX('Currency Market'!$BE$10:$BL$178, MATCH($BJ535, 'Currency Market'!$BB$10:$BB$178, 0), MATCH($F535, 'Currency Market'!$BE$9:$BL$9, 0)), ""))</f>
        <v/>
      </c>
      <c r="BL535" s="43" t="str">
        <f>IF($F535="", "", IFERROR(INDEX('Currency Market'!$BE$10:$BL$178, MATCH($BJ535, 'Currency Market'!$BB$10:$BB$178, 0), MATCH($N535, 'Currency Market'!$BE$9:$BL$9, 0)), ""))</f>
        <v/>
      </c>
      <c r="BN535" s="68" t="str">
        <f t="shared" si="172"/>
        <v/>
      </c>
      <c r="BO535" s="57" t="str">
        <f t="shared" si="174"/>
        <v/>
      </c>
      <c r="BP535" s="58" t="str">
        <f t="shared" si="174"/>
        <v/>
      </c>
      <c r="BQ535" s="58" t="str">
        <f t="shared" si="174"/>
        <v/>
      </c>
      <c r="BR535" s="58" t="str">
        <f t="shared" si="174"/>
        <v/>
      </c>
      <c r="BS535" s="58" t="str">
        <f t="shared" si="174"/>
        <v/>
      </c>
      <c r="BT535" s="58" t="str">
        <f t="shared" si="174"/>
        <v/>
      </c>
      <c r="BU535" s="58" t="str">
        <f t="shared" si="174"/>
        <v/>
      </c>
      <c r="BV535" s="59" t="str">
        <f t="shared" si="174"/>
        <v/>
      </c>
      <c r="BX535" s="7" t="str">
        <f ca="1">IFERROR(INDEX('Currency Market'!$BX$10:$BX$178, MATCH($BJ535, 'Currency Market'!$BB$10:$BB$178, 0)), "")</f>
        <v/>
      </c>
      <c r="BZ535" s="65" t="str">
        <f t="shared" si="173"/>
        <v/>
      </c>
    </row>
    <row r="536" spans="1:78" x14ac:dyDescent="0.55000000000000004">
      <c r="A536" s="11"/>
      <c r="B536" s="175" t="str">
        <f t="shared" si="162"/>
        <v/>
      </c>
      <c r="C536" s="176"/>
      <c r="D536" s="176"/>
      <c r="E536" s="176"/>
      <c r="F536" s="269"/>
      <c r="G536" s="270"/>
      <c r="H536" s="271"/>
      <c r="I536" s="271"/>
      <c r="J536" s="271"/>
      <c r="K536" s="271"/>
      <c r="L536" s="271"/>
      <c r="M536" s="271"/>
      <c r="N536" s="270"/>
      <c r="O536" s="270"/>
      <c r="P536" s="272" t="str">
        <f t="shared" si="168"/>
        <v/>
      </c>
      <c r="Q536" s="267"/>
      <c r="R536" s="267"/>
      <c r="S536" s="267"/>
      <c r="T536" s="267"/>
      <c r="U536" s="267"/>
      <c r="V536" s="267" t="str">
        <f t="shared" si="163"/>
        <v/>
      </c>
      <c r="W536" s="267"/>
      <c r="X536" s="267"/>
      <c r="Y536" s="267"/>
      <c r="Z536" s="267"/>
      <c r="AA536" s="267" t="str">
        <f t="shared" si="169"/>
        <v/>
      </c>
      <c r="AB536" s="267"/>
      <c r="AC536" s="267"/>
      <c r="AD536" s="267"/>
      <c r="AE536" s="267"/>
      <c r="AF536" s="267"/>
      <c r="AG536" s="269"/>
      <c r="AH536" s="270"/>
      <c r="AI536" s="270"/>
      <c r="AJ536" s="270"/>
      <c r="AK536" s="270"/>
      <c r="AL536" s="273"/>
      <c r="AM536" s="11"/>
      <c r="AN536" s="175" t="str">
        <f t="shared" si="170"/>
        <v/>
      </c>
      <c r="AO536" s="176"/>
      <c r="AP536" s="267" t="str">
        <f t="shared" si="164"/>
        <v/>
      </c>
      <c r="AQ536" s="267"/>
      <c r="AR536" s="267"/>
      <c r="AS536" s="267"/>
      <c r="AT536" s="267"/>
      <c r="AU536" s="267"/>
      <c r="AV536" s="265" t="str">
        <f t="shared" si="171"/>
        <v/>
      </c>
      <c r="AW536" s="266"/>
      <c r="AX536" s="267" t="str">
        <f t="shared" si="165"/>
        <v/>
      </c>
      <c r="AY536" s="267"/>
      <c r="AZ536" s="267"/>
      <c r="BA536" s="267"/>
      <c r="BB536" s="267"/>
      <c r="BC536" s="268"/>
      <c r="BD536" s="11"/>
      <c r="BF536" s="7" t="str">
        <f t="shared" si="166"/>
        <v/>
      </c>
      <c r="BJ536" s="45" t="str">
        <f t="shared" ca="1" si="167"/>
        <v>20/09/2021 08:00</v>
      </c>
      <c r="BK536" s="44" t="str">
        <f>IF($F536="", "", IFERROR(INDEX('Currency Market'!$BE$10:$BL$178, MATCH($BJ536, 'Currency Market'!$BB$10:$BB$178, 0), MATCH($F536, 'Currency Market'!$BE$9:$BL$9, 0)), ""))</f>
        <v/>
      </c>
      <c r="BL536" s="43" t="str">
        <f>IF($F536="", "", IFERROR(INDEX('Currency Market'!$BE$10:$BL$178, MATCH($BJ536, 'Currency Market'!$BB$10:$BB$178, 0), MATCH($N536, 'Currency Market'!$BE$9:$BL$9, 0)), ""))</f>
        <v/>
      </c>
      <c r="BN536" s="68" t="str">
        <f t="shared" si="172"/>
        <v/>
      </c>
      <c r="BO536" s="57" t="str">
        <f t="shared" si="174"/>
        <v/>
      </c>
      <c r="BP536" s="58" t="str">
        <f t="shared" si="174"/>
        <v/>
      </c>
      <c r="BQ536" s="58" t="str">
        <f t="shared" si="174"/>
        <v/>
      </c>
      <c r="BR536" s="58" t="str">
        <f t="shared" si="174"/>
        <v/>
      </c>
      <c r="BS536" s="58" t="str">
        <f t="shared" si="174"/>
        <v/>
      </c>
      <c r="BT536" s="58" t="str">
        <f t="shared" si="174"/>
        <v/>
      </c>
      <c r="BU536" s="58" t="str">
        <f t="shared" si="174"/>
        <v/>
      </c>
      <c r="BV536" s="59" t="str">
        <f t="shared" si="174"/>
        <v/>
      </c>
      <c r="BX536" s="7" t="str">
        <f ca="1">IFERROR(INDEX('Currency Market'!$BX$10:$BX$178, MATCH($BJ536, 'Currency Market'!$BB$10:$BB$178, 0)), "")</f>
        <v/>
      </c>
      <c r="BZ536" s="65" t="str">
        <f t="shared" si="173"/>
        <v/>
      </c>
    </row>
    <row r="537" spans="1:78" x14ac:dyDescent="0.55000000000000004">
      <c r="A537" s="11"/>
      <c r="B537" s="175" t="str">
        <f t="shared" si="162"/>
        <v/>
      </c>
      <c r="C537" s="176"/>
      <c r="D537" s="176"/>
      <c r="E537" s="176"/>
      <c r="F537" s="269"/>
      <c r="G537" s="270"/>
      <c r="H537" s="271"/>
      <c r="I537" s="271"/>
      <c r="J537" s="271"/>
      <c r="K537" s="271"/>
      <c r="L537" s="271"/>
      <c r="M537" s="271"/>
      <c r="N537" s="270"/>
      <c r="O537" s="270"/>
      <c r="P537" s="272" t="str">
        <f t="shared" si="168"/>
        <v/>
      </c>
      <c r="Q537" s="267"/>
      <c r="R537" s="267"/>
      <c r="S537" s="267"/>
      <c r="T537" s="267"/>
      <c r="U537" s="267"/>
      <c r="V537" s="267" t="str">
        <f t="shared" si="163"/>
        <v/>
      </c>
      <c r="W537" s="267"/>
      <c r="X537" s="267"/>
      <c r="Y537" s="267"/>
      <c r="Z537" s="267"/>
      <c r="AA537" s="267" t="str">
        <f t="shared" si="169"/>
        <v/>
      </c>
      <c r="AB537" s="267"/>
      <c r="AC537" s="267"/>
      <c r="AD537" s="267"/>
      <c r="AE537" s="267"/>
      <c r="AF537" s="267"/>
      <c r="AG537" s="269"/>
      <c r="AH537" s="270"/>
      <c r="AI537" s="270"/>
      <c r="AJ537" s="270"/>
      <c r="AK537" s="270"/>
      <c r="AL537" s="273"/>
      <c r="AM537" s="11"/>
      <c r="AN537" s="175" t="str">
        <f t="shared" si="170"/>
        <v/>
      </c>
      <c r="AO537" s="176"/>
      <c r="AP537" s="267" t="str">
        <f t="shared" si="164"/>
        <v/>
      </c>
      <c r="AQ537" s="267"/>
      <c r="AR537" s="267"/>
      <c r="AS537" s="267"/>
      <c r="AT537" s="267"/>
      <c r="AU537" s="267"/>
      <c r="AV537" s="265" t="str">
        <f t="shared" si="171"/>
        <v/>
      </c>
      <c r="AW537" s="266"/>
      <c r="AX537" s="267" t="str">
        <f t="shared" si="165"/>
        <v/>
      </c>
      <c r="AY537" s="267"/>
      <c r="AZ537" s="267"/>
      <c r="BA537" s="267"/>
      <c r="BB537" s="267"/>
      <c r="BC537" s="268"/>
      <c r="BD537" s="11"/>
      <c r="BF537" s="7" t="str">
        <f t="shared" si="166"/>
        <v/>
      </c>
      <c r="BJ537" s="45" t="str">
        <f t="shared" ca="1" si="167"/>
        <v>20/09/2021 08:00</v>
      </c>
      <c r="BK537" s="44" t="str">
        <f>IF($F537="", "", IFERROR(INDEX('Currency Market'!$BE$10:$BL$178, MATCH($BJ537, 'Currency Market'!$BB$10:$BB$178, 0), MATCH($F537, 'Currency Market'!$BE$9:$BL$9, 0)), ""))</f>
        <v/>
      </c>
      <c r="BL537" s="43" t="str">
        <f>IF($F537="", "", IFERROR(INDEX('Currency Market'!$BE$10:$BL$178, MATCH($BJ537, 'Currency Market'!$BB$10:$BB$178, 0), MATCH($N537, 'Currency Market'!$BE$9:$BL$9, 0)), ""))</f>
        <v/>
      </c>
      <c r="BN537" s="68" t="str">
        <f t="shared" si="172"/>
        <v/>
      </c>
      <c r="BO537" s="57" t="str">
        <f t="shared" si="174"/>
        <v/>
      </c>
      <c r="BP537" s="58" t="str">
        <f t="shared" si="174"/>
        <v/>
      </c>
      <c r="BQ537" s="58" t="str">
        <f t="shared" si="174"/>
        <v/>
      </c>
      <c r="BR537" s="58" t="str">
        <f t="shared" si="174"/>
        <v/>
      </c>
      <c r="BS537" s="58" t="str">
        <f t="shared" si="174"/>
        <v/>
      </c>
      <c r="BT537" s="58" t="str">
        <f t="shared" si="174"/>
        <v/>
      </c>
      <c r="BU537" s="58" t="str">
        <f t="shared" si="174"/>
        <v/>
      </c>
      <c r="BV537" s="59" t="str">
        <f t="shared" si="174"/>
        <v/>
      </c>
      <c r="BX537" s="7" t="str">
        <f ca="1">IFERROR(INDEX('Currency Market'!$BX$10:$BX$178, MATCH($BJ537, 'Currency Market'!$BB$10:$BB$178, 0)), "")</f>
        <v/>
      </c>
      <c r="BZ537" s="65" t="str">
        <f t="shared" si="173"/>
        <v/>
      </c>
    </row>
    <row r="538" spans="1:78" x14ac:dyDescent="0.55000000000000004">
      <c r="A538" s="11"/>
      <c r="B538" s="175" t="str">
        <f t="shared" si="162"/>
        <v/>
      </c>
      <c r="C538" s="176"/>
      <c r="D538" s="176"/>
      <c r="E538" s="176"/>
      <c r="F538" s="269"/>
      <c r="G538" s="270"/>
      <c r="H538" s="271"/>
      <c r="I538" s="271"/>
      <c r="J538" s="271"/>
      <c r="K538" s="271"/>
      <c r="L538" s="271"/>
      <c r="M538" s="271"/>
      <c r="N538" s="270"/>
      <c r="O538" s="270"/>
      <c r="P538" s="272" t="str">
        <f t="shared" si="168"/>
        <v/>
      </c>
      <c r="Q538" s="267"/>
      <c r="R538" s="267"/>
      <c r="S538" s="267"/>
      <c r="T538" s="267"/>
      <c r="U538" s="267"/>
      <c r="V538" s="267" t="str">
        <f t="shared" si="163"/>
        <v/>
      </c>
      <c r="W538" s="267"/>
      <c r="X538" s="267"/>
      <c r="Y538" s="267"/>
      <c r="Z538" s="267"/>
      <c r="AA538" s="267" t="str">
        <f t="shared" si="169"/>
        <v/>
      </c>
      <c r="AB538" s="267"/>
      <c r="AC538" s="267"/>
      <c r="AD538" s="267"/>
      <c r="AE538" s="267"/>
      <c r="AF538" s="267"/>
      <c r="AG538" s="269"/>
      <c r="AH538" s="270"/>
      <c r="AI538" s="270"/>
      <c r="AJ538" s="270"/>
      <c r="AK538" s="270"/>
      <c r="AL538" s="273"/>
      <c r="AM538" s="11"/>
      <c r="AN538" s="175" t="str">
        <f t="shared" si="170"/>
        <v/>
      </c>
      <c r="AO538" s="176"/>
      <c r="AP538" s="267" t="str">
        <f t="shared" si="164"/>
        <v/>
      </c>
      <c r="AQ538" s="267"/>
      <c r="AR538" s="267"/>
      <c r="AS538" s="267"/>
      <c r="AT538" s="267"/>
      <c r="AU538" s="267"/>
      <c r="AV538" s="265" t="str">
        <f t="shared" si="171"/>
        <v/>
      </c>
      <c r="AW538" s="266"/>
      <c r="AX538" s="267" t="str">
        <f t="shared" si="165"/>
        <v/>
      </c>
      <c r="AY538" s="267"/>
      <c r="AZ538" s="267"/>
      <c r="BA538" s="267"/>
      <c r="BB538" s="267"/>
      <c r="BC538" s="268"/>
      <c r="BD538" s="11"/>
      <c r="BF538" s="7" t="str">
        <f t="shared" si="166"/>
        <v/>
      </c>
      <c r="BJ538" s="45" t="str">
        <f t="shared" ca="1" si="167"/>
        <v>20/09/2021 08:00</v>
      </c>
      <c r="BK538" s="44" t="str">
        <f>IF($F538="", "", IFERROR(INDEX('Currency Market'!$BE$10:$BL$178, MATCH($BJ538, 'Currency Market'!$BB$10:$BB$178, 0), MATCH($F538, 'Currency Market'!$BE$9:$BL$9, 0)), ""))</f>
        <v/>
      </c>
      <c r="BL538" s="43" t="str">
        <f>IF($F538="", "", IFERROR(INDEX('Currency Market'!$BE$10:$BL$178, MATCH($BJ538, 'Currency Market'!$BB$10:$BB$178, 0), MATCH($N538, 'Currency Market'!$BE$9:$BL$9, 0)), ""))</f>
        <v/>
      </c>
      <c r="BN538" s="68" t="str">
        <f t="shared" si="172"/>
        <v/>
      </c>
      <c r="BO538" s="57" t="str">
        <f t="shared" si="174"/>
        <v/>
      </c>
      <c r="BP538" s="58" t="str">
        <f t="shared" si="174"/>
        <v/>
      </c>
      <c r="BQ538" s="58" t="str">
        <f t="shared" si="174"/>
        <v/>
      </c>
      <c r="BR538" s="58" t="str">
        <f t="shared" si="174"/>
        <v/>
      </c>
      <c r="BS538" s="58" t="str">
        <f t="shared" si="174"/>
        <v/>
      </c>
      <c r="BT538" s="58" t="str">
        <f t="shared" si="174"/>
        <v/>
      </c>
      <c r="BU538" s="58" t="str">
        <f t="shared" si="174"/>
        <v/>
      </c>
      <c r="BV538" s="59" t="str">
        <f t="shared" si="174"/>
        <v/>
      </c>
      <c r="BX538" s="7" t="str">
        <f ca="1">IFERROR(INDEX('Currency Market'!$BX$10:$BX$178, MATCH($BJ538, 'Currency Market'!$BB$10:$BB$178, 0)), "")</f>
        <v/>
      </c>
      <c r="BZ538" s="65" t="str">
        <f t="shared" si="173"/>
        <v/>
      </c>
    </row>
    <row r="539" spans="1:78" x14ac:dyDescent="0.55000000000000004">
      <c r="A539" s="11"/>
      <c r="B539" s="175" t="str">
        <f t="shared" si="162"/>
        <v/>
      </c>
      <c r="C539" s="176"/>
      <c r="D539" s="176"/>
      <c r="E539" s="176"/>
      <c r="F539" s="269"/>
      <c r="G539" s="270"/>
      <c r="H539" s="271"/>
      <c r="I539" s="271"/>
      <c r="J539" s="271"/>
      <c r="K539" s="271"/>
      <c r="L539" s="271"/>
      <c r="M539" s="271"/>
      <c r="N539" s="270"/>
      <c r="O539" s="270"/>
      <c r="P539" s="272" t="str">
        <f t="shared" si="168"/>
        <v/>
      </c>
      <c r="Q539" s="267"/>
      <c r="R539" s="267"/>
      <c r="S539" s="267"/>
      <c r="T539" s="267"/>
      <c r="U539" s="267"/>
      <c r="V539" s="267" t="str">
        <f t="shared" si="163"/>
        <v/>
      </c>
      <c r="W539" s="267"/>
      <c r="X539" s="267"/>
      <c r="Y539" s="267"/>
      <c r="Z539" s="267"/>
      <c r="AA539" s="267" t="str">
        <f t="shared" si="169"/>
        <v/>
      </c>
      <c r="AB539" s="267"/>
      <c r="AC539" s="267"/>
      <c r="AD539" s="267"/>
      <c r="AE539" s="267"/>
      <c r="AF539" s="267"/>
      <c r="AG539" s="269"/>
      <c r="AH539" s="270"/>
      <c r="AI539" s="270"/>
      <c r="AJ539" s="270"/>
      <c r="AK539" s="270"/>
      <c r="AL539" s="273"/>
      <c r="AM539" s="11"/>
      <c r="AN539" s="175" t="str">
        <f t="shared" si="170"/>
        <v/>
      </c>
      <c r="AO539" s="176"/>
      <c r="AP539" s="267" t="str">
        <f t="shared" si="164"/>
        <v/>
      </c>
      <c r="AQ539" s="267"/>
      <c r="AR539" s="267"/>
      <c r="AS539" s="267"/>
      <c r="AT539" s="267"/>
      <c r="AU539" s="267"/>
      <c r="AV539" s="265" t="str">
        <f t="shared" si="171"/>
        <v/>
      </c>
      <c r="AW539" s="266"/>
      <c r="AX539" s="267" t="str">
        <f t="shared" si="165"/>
        <v/>
      </c>
      <c r="AY539" s="267"/>
      <c r="AZ539" s="267"/>
      <c r="BA539" s="267"/>
      <c r="BB539" s="267"/>
      <c r="BC539" s="268"/>
      <c r="BD539" s="11"/>
      <c r="BF539" s="7" t="str">
        <f t="shared" si="166"/>
        <v/>
      </c>
      <c r="BJ539" s="45" t="str">
        <f t="shared" ca="1" si="167"/>
        <v>20/09/2021 08:00</v>
      </c>
      <c r="BK539" s="44" t="str">
        <f>IF($F539="", "", IFERROR(INDEX('Currency Market'!$BE$10:$BL$178, MATCH($BJ539, 'Currency Market'!$BB$10:$BB$178, 0), MATCH($F539, 'Currency Market'!$BE$9:$BL$9, 0)), ""))</f>
        <v/>
      </c>
      <c r="BL539" s="43" t="str">
        <f>IF($F539="", "", IFERROR(INDEX('Currency Market'!$BE$10:$BL$178, MATCH($BJ539, 'Currency Market'!$BB$10:$BB$178, 0), MATCH($N539, 'Currency Market'!$BE$9:$BL$9, 0)), ""))</f>
        <v/>
      </c>
      <c r="BN539" s="68" t="str">
        <f t="shared" si="172"/>
        <v/>
      </c>
      <c r="BO539" s="57" t="str">
        <f t="shared" si="174"/>
        <v/>
      </c>
      <c r="BP539" s="58" t="str">
        <f t="shared" si="174"/>
        <v/>
      </c>
      <c r="BQ539" s="58" t="str">
        <f t="shared" si="174"/>
        <v/>
      </c>
      <c r="BR539" s="58" t="str">
        <f t="shared" si="174"/>
        <v/>
      </c>
      <c r="BS539" s="58" t="str">
        <f t="shared" si="174"/>
        <v/>
      </c>
      <c r="BT539" s="58" t="str">
        <f t="shared" si="174"/>
        <v/>
      </c>
      <c r="BU539" s="58" t="str">
        <f t="shared" si="174"/>
        <v/>
      </c>
      <c r="BV539" s="59" t="str">
        <f t="shared" si="174"/>
        <v/>
      </c>
      <c r="BX539" s="7" t="str">
        <f ca="1">IFERROR(INDEX('Currency Market'!$BX$10:$BX$178, MATCH($BJ539, 'Currency Market'!$BB$10:$BB$178, 0)), "")</f>
        <v/>
      </c>
      <c r="BZ539" s="65" t="str">
        <f t="shared" si="173"/>
        <v/>
      </c>
    </row>
    <row r="540" spans="1:78" x14ac:dyDescent="0.55000000000000004">
      <c r="A540" s="11"/>
      <c r="B540" s="175" t="str">
        <f t="shared" si="162"/>
        <v/>
      </c>
      <c r="C540" s="176"/>
      <c r="D540" s="176"/>
      <c r="E540" s="176"/>
      <c r="F540" s="269"/>
      <c r="G540" s="270"/>
      <c r="H540" s="271"/>
      <c r="I540" s="271"/>
      <c r="J540" s="271"/>
      <c r="K540" s="271"/>
      <c r="L540" s="271"/>
      <c r="M540" s="271"/>
      <c r="N540" s="270"/>
      <c r="O540" s="270"/>
      <c r="P540" s="272" t="str">
        <f t="shared" si="168"/>
        <v/>
      </c>
      <c r="Q540" s="267"/>
      <c r="R540" s="267"/>
      <c r="S540" s="267"/>
      <c r="T540" s="267"/>
      <c r="U540" s="267"/>
      <c r="V540" s="267" t="str">
        <f t="shared" si="163"/>
        <v/>
      </c>
      <c r="W540" s="267"/>
      <c r="X540" s="267"/>
      <c r="Y540" s="267"/>
      <c r="Z540" s="267"/>
      <c r="AA540" s="267" t="str">
        <f t="shared" si="169"/>
        <v/>
      </c>
      <c r="AB540" s="267"/>
      <c r="AC540" s="267"/>
      <c r="AD540" s="267"/>
      <c r="AE540" s="267"/>
      <c r="AF540" s="267"/>
      <c r="AG540" s="269"/>
      <c r="AH540" s="270"/>
      <c r="AI540" s="270"/>
      <c r="AJ540" s="270"/>
      <c r="AK540" s="270"/>
      <c r="AL540" s="273"/>
      <c r="AM540" s="11"/>
      <c r="AN540" s="175" t="str">
        <f t="shared" si="170"/>
        <v/>
      </c>
      <c r="AO540" s="176"/>
      <c r="AP540" s="267" t="str">
        <f t="shared" si="164"/>
        <v/>
      </c>
      <c r="AQ540" s="267"/>
      <c r="AR540" s="267"/>
      <c r="AS540" s="267"/>
      <c r="AT540" s="267"/>
      <c r="AU540" s="267"/>
      <c r="AV540" s="265" t="str">
        <f t="shared" si="171"/>
        <v/>
      </c>
      <c r="AW540" s="266"/>
      <c r="AX540" s="267" t="str">
        <f t="shared" si="165"/>
        <v/>
      </c>
      <c r="AY540" s="267"/>
      <c r="AZ540" s="267"/>
      <c r="BA540" s="267"/>
      <c r="BB540" s="267"/>
      <c r="BC540" s="268"/>
      <c r="BD540" s="11"/>
      <c r="BF540" s="7" t="str">
        <f t="shared" si="166"/>
        <v/>
      </c>
      <c r="BJ540" s="45" t="str">
        <f t="shared" ca="1" si="167"/>
        <v>20/09/2021 08:00</v>
      </c>
      <c r="BK540" s="44" t="str">
        <f>IF($F540="", "", IFERROR(INDEX('Currency Market'!$BE$10:$BL$178, MATCH($BJ540, 'Currency Market'!$BB$10:$BB$178, 0), MATCH($F540, 'Currency Market'!$BE$9:$BL$9, 0)), ""))</f>
        <v/>
      </c>
      <c r="BL540" s="43" t="str">
        <f>IF($F540="", "", IFERROR(INDEX('Currency Market'!$BE$10:$BL$178, MATCH($BJ540, 'Currency Market'!$BB$10:$BB$178, 0), MATCH($N540, 'Currency Market'!$BE$9:$BL$9, 0)), ""))</f>
        <v/>
      </c>
      <c r="BN540" s="68" t="str">
        <f t="shared" si="172"/>
        <v/>
      </c>
      <c r="BO540" s="57" t="str">
        <f t="shared" si="174"/>
        <v/>
      </c>
      <c r="BP540" s="58" t="str">
        <f t="shared" si="174"/>
        <v/>
      </c>
      <c r="BQ540" s="58" t="str">
        <f t="shared" si="174"/>
        <v/>
      </c>
      <c r="BR540" s="58" t="str">
        <f t="shared" si="174"/>
        <v/>
      </c>
      <c r="BS540" s="58" t="str">
        <f t="shared" si="174"/>
        <v/>
      </c>
      <c r="BT540" s="58" t="str">
        <f t="shared" si="174"/>
        <v/>
      </c>
      <c r="BU540" s="58" t="str">
        <f t="shared" si="174"/>
        <v/>
      </c>
      <c r="BV540" s="59" t="str">
        <f t="shared" si="174"/>
        <v/>
      </c>
      <c r="BX540" s="7" t="str">
        <f ca="1">IFERROR(INDEX('Currency Market'!$BX$10:$BX$178, MATCH($BJ540, 'Currency Market'!$BB$10:$BB$178, 0)), "")</f>
        <v/>
      </c>
      <c r="BZ540" s="65" t="str">
        <f t="shared" si="173"/>
        <v/>
      </c>
    </row>
    <row r="541" spans="1:78" x14ac:dyDescent="0.55000000000000004">
      <c r="A541" s="11"/>
      <c r="B541" s="175" t="str">
        <f t="shared" si="162"/>
        <v/>
      </c>
      <c r="C541" s="176"/>
      <c r="D541" s="176"/>
      <c r="E541" s="176"/>
      <c r="F541" s="269"/>
      <c r="G541" s="270"/>
      <c r="H541" s="271"/>
      <c r="I541" s="271"/>
      <c r="J541" s="271"/>
      <c r="K541" s="271"/>
      <c r="L541" s="271"/>
      <c r="M541" s="271"/>
      <c r="N541" s="270"/>
      <c r="O541" s="270"/>
      <c r="P541" s="272" t="str">
        <f t="shared" si="168"/>
        <v/>
      </c>
      <c r="Q541" s="267"/>
      <c r="R541" s="267"/>
      <c r="S541" s="267"/>
      <c r="T541" s="267"/>
      <c r="U541" s="267"/>
      <c r="V541" s="267" t="str">
        <f t="shared" si="163"/>
        <v/>
      </c>
      <c r="W541" s="267"/>
      <c r="X541" s="267"/>
      <c r="Y541" s="267"/>
      <c r="Z541" s="267"/>
      <c r="AA541" s="267" t="str">
        <f t="shared" si="169"/>
        <v/>
      </c>
      <c r="AB541" s="267"/>
      <c r="AC541" s="267"/>
      <c r="AD541" s="267"/>
      <c r="AE541" s="267"/>
      <c r="AF541" s="267"/>
      <c r="AG541" s="269"/>
      <c r="AH541" s="270"/>
      <c r="AI541" s="270"/>
      <c r="AJ541" s="270"/>
      <c r="AK541" s="270"/>
      <c r="AL541" s="273"/>
      <c r="AM541" s="11"/>
      <c r="AN541" s="175" t="str">
        <f t="shared" si="170"/>
        <v/>
      </c>
      <c r="AO541" s="176"/>
      <c r="AP541" s="267" t="str">
        <f t="shared" si="164"/>
        <v/>
      </c>
      <c r="AQ541" s="267"/>
      <c r="AR541" s="267"/>
      <c r="AS541" s="267"/>
      <c r="AT541" s="267"/>
      <c r="AU541" s="267"/>
      <c r="AV541" s="265" t="str">
        <f t="shared" si="171"/>
        <v/>
      </c>
      <c r="AW541" s="266"/>
      <c r="AX541" s="267" t="str">
        <f t="shared" si="165"/>
        <v/>
      </c>
      <c r="AY541" s="267"/>
      <c r="AZ541" s="267"/>
      <c r="BA541" s="267"/>
      <c r="BB541" s="267"/>
      <c r="BC541" s="268"/>
      <c r="BD541" s="11"/>
      <c r="BF541" s="7" t="str">
        <f t="shared" si="166"/>
        <v/>
      </c>
      <c r="BJ541" s="45" t="str">
        <f t="shared" ca="1" si="167"/>
        <v>20/09/2021 08:00</v>
      </c>
      <c r="BK541" s="44" t="str">
        <f>IF($F541="", "", IFERROR(INDEX('Currency Market'!$BE$10:$BL$178, MATCH($BJ541, 'Currency Market'!$BB$10:$BB$178, 0), MATCH($F541, 'Currency Market'!$BE$9:$BL$9, 0)), ""))</f>
        <v/>
      </c>
      <c r="BL541" s="43" t="str">
        <f>IF($F541="", "", IFERROR(INDEX('Currency Market'!$BE$10:$BL$178, MATCH($BJ541, 'Currency Market'!$BB$10:$BB$178, 0), MATCH($N541, 'Currency Market'!$BE$9:$BL$9, 0)), ""))</f>
        <v/>
      </c>
      <c r="BN541" s="68" t="str">
        <f t="shared" si="172"/>
        <v/>
      </c>
      <c r="BO541" s="57" t="str">
        <f t="shared" si="174"/>
        <v/>
      </c>
      <c r="BP541" s="58" t="str">
        <f t="shared" si="174"/>
        <v/>
      </c>
      <c r="BQ541" s="58" t="str">
        <f t="shared" si="174"/>
        <v/>
      </c>
      <c r="BR541" s="58" t="str">
        <f t="shared" si="174"/>
        <v/>
      </c>
      <c r="BS541" s="58" t="str">
        <f t="shared" si="174"/>
        <v/>
      </c>
      <c r="BT541" s="58" t="str">
        <f t="shared" si="174"/>
        <v/>
      </c>
      <c r="BU541" s="58" t="str">
        <f t="shared" si="174"/>
        <v/>
      </c>
      <c r="BV541" s="59" t="str">
        <f t="shared" si="174"/>
        <v/>
      </c>
      <c r="BX541" s="7" t="str">
        <f ca="1">IFERROR(INDEX('Currency Market'!$BX$10:$BX$178, MATCH($BJ541, 'Currency Market'!$BB$10:$BB$178, 0)), "")</f>
        <v/>
      </c>
      <c r="BZ541" s="65" t="str">
        <f t="shared" si="173"/>
        <v/>
      </c>
    </row>
    <row r="542" spans="1:78" x14ac:dyDescent="0.55000000000000004">
      <c r="A542" s="11"/>
      <c r="B542" s="175" t="str">
        <f t="shared" si="162"/>
        <v/>
      </c>
      <c r="C542" s="176"/>
      <c r="D542" s="176"/>
      <c r="E542" s="176"/>
      <c r="F542" s="269"/>
      <c r="G542" s="270"/>
      <c r="H542" s="271"/>
      <c r="I542" s="271"/>
      <c r="J542" s="271"/>
      <c r="K542" s="271"/>
      <c r="L542" s="271"/>
      <c r="M542" s="271"/>
      <c r="N542" s="270"/>
      <c r="O542" s="270"/>
      <c r="P542" s="272" t="str">
        <f t="shared" si="168"/>
        <v/>
      </c>
      <c r="Q542" s="267"/>
      <c r="R542" s="267"/>
      <c r="S542" s="267"/>
      <c r="T542" s="267"/>
      <c r="U542" s="267"/>
      <c r="V542" s="267" t="str">
        <f t="shared" si="163"/>
        <v/>
      </c>
      <c r="W542" s="267"/>
      <c r="X542" s="267"/>
      <c r="Y542" s="267"/>
      <c r="Z542" s="267"/>
      <c r="AA542" s="267" t="str">
        <f t="shared" si="169"/>
        <v/>
      </c>
      <c r="AB542" s="267"/>
      <c r="AC542" s="267"/>
      <c r="AD542" s="267"/>
      <c r="AE542" s="267"/>
      <c r="AF542" s="267"/>
      <c r="AG542" s="269"/>
      <c r="AH542" s="270"/>
      <c r="AI542" s="270"/>
      <c r="AJ542" s="270"/>
      <c r="AK542" s="270"/>
      <c r="AL542" s="273"/>
      <c r="AM542" s="11"/>
      <c r="AN542" s="175" t="str">
        <f t="shared" si="170"/>
        <v/>
      </c>
      <c r="AO542" s="176"/>
      <c r="AP542" s="267" t="str">
        <f t="shared" si="164"/>
        <v/>
      </c>
      <c r="AQ542" s="267"/>
      <c r="AR542" s="267"/>
      <c r="AS542" s="267"/>
      <c r="AT542" s="267"/>
      <c r="AU542" s="267"/>
      <c r="AV542" s="265" t="str">
        <f t="shared" si="171"/>
        <v/>
      </c>
      <c r="AW542" s="266"/>
      <c r="AX542" s="267" t="str">
        <f t="shared" si="165"/>
        <v/>
      </c>
      <c r="AY542" s="267"/>
      <c r="AZ542" s="267"/>
      <c r="BA542" s="267"/>
      <c r="BB542" s="267"/>
      <c r="BC542" s="268"/>
      <c r="BD542" s="11"/>
      <c r="BF542" s="7" t="str">
        <f t="shared" si="166"/>
        <v/>
      </c>
      <c r="BJ542" s="45" t="str">
        <f t="shared" ca="1" si="167"/>
        <v>20/09/2021 08:00</v>
      </c>
      <c r="BK542" s="44" t="str">
        <f>IF($F542="", "", IFERROR(INDEX('Currency Market'!$BE$10:$BL$178, MATCH($BJ542, 'Currency Market'!$BB$10:$BB$178, 0), MATCH($F542, 'Currency Market'!$BE$9:$BL$9, 0)), ""))</f>
        <v/>
      </c>
      <c r="BL542" s="43" t="str">
        <f>IF($F542="", "", IFERROR(INDEX('Currency Market'!$BE$10:$BL$178, MATCH($BJ542, 'Currency Market'!$BB$10:$BB$178, 0), MATCH($N542, 'Currency Market'!$BE$9:$BL$9, 0)), ""))</f>
        <v/>
      </c>
      <c r="BN542" s="68" t="str">
        <f t="shared" si="172"/>
        <v/>
      </c>
      <c r="BO542" s="57" t="str">
        <f t="shared" si="174"/>
        <v/>
      </c>
      <c r="BP542" s="58" t="str">
        <f t="shared" si="174"/>
        <v/>
      </c>
      <c r="BQ542" s="58" t="str">
        <f t="shared" si="174"/>
        <v/>
      </c>
      <c r="BR542" s="58" t="str">
        <f t="shared" si="174"/>
        <v/>
      </c>
      <c r="BS542" s="58" t="str">
        <f t="shared" si="174"/>
        <v/>
      </c>
      <c r="BT542" s="58" t="str">
        <f t="shared" si="174"/>
        <v/>
      </c>
      <c r="BU542" s="58" t="str">
        <f t="shared" si="174"/>
        <v/>
      </c>
      <c r="BV542" s="59" t="str">
        <f t="shared" si="174"/>
        <v/>
      </c>
      <c r="BX542" s="7" t="str">
        <f ca="1">IFERROR(INDEX('Currency Market'!$BX$10:$BX$178, MATCH($BJ542, 'Currency Market'!$BB$10:$BB$178, 0)), "")</f>
        <v/>
      </c>
      <c r="BZ542" s="65" t="str">
        <f t="shared" si="173"/>
        <v/>
      </c>
    </row>
    <row r="543" spans="1:78" x14ac:dyDescent="0.55000000000000004">
      <c r="A543" s="11"/>
      <c r="B543" s="175" t="str">
        <f t="shared" si="162"/>
        <v/>
      </c>
      <c r="C543" s="176"/>
      <c r="D543" s="176"/>
      <c r="E543" s="176"/>
      <c r="F543" s="269"/>
      <c r="G543" s="270"/>
      <c r="H543" s="271"/>
      <c r="I543" s="271"/>
      <c r="J543" s="271"/>
      <c r="K543" s="271"/>
      <c r="L543" s="271"/>
      <c r="M543" s="271"/>
      <c r="N543" s="270"/>
      <c r="O543" s="270"/>
      <c r="P543" s="272" t="str">
        <f t="shared" si="168"/>
        <v/>
      </c>
      <c r="Q543" s="267"/>
      <c r="R543" s="267"/>
      <c r="S543" s="267"/>
      <c r="T543" s="267"/>
      <c r="U543" s="267"/>
      <c r="V543" s="267" t="str">
        <f t="shared" si="163"/>
        <v/>
      </c>
      <c r="W543" s="267"/>
      <c r="X543" s="267"/>
      <c r="Y543" s="267"/>
      <c r="Z543" s="267"/>
      <c r="AA543" s="267" t="str">
        <f t="shared" si="169"/>
        <v/>
      </c>
      <c r="AB543" s="267"/>
      <c r="AC543" s="267"/>
      <c r="AD543" s="267"/>
      <c r="AE543" s="267"/>
      <c r="AF543" s="267"/>
      <c r="AG543" s="269"/>
      <c r="AH543" s="270"/>
      <c r="AI543" s="270"/>
      <c r="AJ543" s="270"/>
      <c r="AK543" s="270"/>
      <c r="AL543" s="273"/>
      <c r="AM543" s="11"/>
      <c r="AN543" s="175" t="str">
        <f t="shared" si="170"/>
        <v/>
      </c>
      <c r="AO543" s="176"/>
      <c r="AP543" s="267" t="str">
        <f t="shared" si="164"/>
        <v/>
      </c>
      <c r="AQ543" s="267"/>
      <c r="AR543" s="267"/>
      <c r="AS543" s="267"/>
      <c r="AT543" s="267"/>
      <c r="AU543" s="267"/>
      <c r="AV543" s="265" t="str">
        <f t="shared" si="171"/>
        <v/>
      </c>
      <c r="AW543" s="266"/>
      <c r="AX543" s="267" t="str">
        <f t="shared" si="165"/>
        <v/>
      </c>
      <c r="AY543" s="267"/>
      <c r="AZ543" s="267"/>
      <c r="BA543" s="267"/>
      <c r="BB543" s="267"/>
      <c r="BC543" s="268"/>
      <c r="BD543" s="11"/>
      <c r="BF543" s="7" t="str">
        <f t="shared" si="166"/>
        <v/>
      </c>
      <c r="BJ543" s="45" t="str">
        <f t="shared" ca="1" si="167"/>
        <v>20/09/2021 08:00</v>
      </c>
      <c r="BK543" s="44" t="str">
        <f>IF($F543="", "", IFERROR(INDEX('Currency Market'!$BE$10:$BL$178, MATCH($BJ543, 'Currency Market'!$BB$10:$BB$178, 0), MATCH($F543, 'Currency Market'!$BE$9:$BL$9, 0)), ""))</f>
        <v/>
      </c>
      <c r="BL543" s="43" t="str">
        <f>IF($F543="", "", IFERROR(INDEX('Currency Market'!$BE$10:$BL$178, MATCH($BJ543, 'Currency Market'!$BB$10:$BB$178, 0), MATCH($N543, 'Currency Market'!$BE$9:$BL$9, 0)), ""))</f>
        <v/>
      </c>
      <c r="BN543" s="68" t="str">
        <f t="shared" si="172"/>
        <v/>
      </c>
      <c r="BO543" s="57" t="str">
        <f t="shared" ref="BO543:BV552" si="175">IF($B543=$BF$4, IF($F543=BO$2, $H543*-1, IF($N543=BO$2, $AA543, "")), "")</f>
        <v/>
      </c>
      <c r="BP543" s="58" t="str">
        <f t="shared" si="175"/>
        <v/>
      </c>
      <c r="BQ543" s="58" t="str">
        <f t="shared" si="175"/>
        <v/>
      </c>
      <c r="BR543" s="58" t="str">
        <f t="shared" si="175"/>
        <v/>
      </c>
      <c r="BS543" s="58" t="str">
        <f t="shared" si="175"/>
        <v/>
      </c>
      <c r="BT543" s="58" t="str">
        <f t="shared" si="175"/>
        <v/>
      </c>
      <c r="BU543" s="58" t="str">
        <f t="shared" si="175"/>
        <v/>
      </c>
      <c r="BV543" s="59" t="str">
        <f t="shared" si="175"/>
        <v/>
      </c>
      <c r="BX543" s="7" t="str">
        <f ca="1">IFERROR(INDEX('Currency Market'!$BX$10:$BX$178, MATCH($BJ543, 'Currency Market'!$BB$10:$BB$178, 0)), "")</f>
        <v/>
      </c>
      <c r="BZ543" s="65" t="str">
        <f t="shared" si="173"/>
        <v/>
      </c>
    </row>
    <row r="544" spans="1:78" x14ac:dyDescent="0.55000000000000004">
      <c r="A544" s="11"/>
      <c r="B544" s="175" t="str">
        <f t="shared" si="162"/>
        <v/>
      </c>
      <c r="C544" s="176"/>
      <c r="D544" s="176"/>
      <c r="E544" s="176"/>
      <c r="F544" s="269"/>
      <c r="G544" s="270"/>
      <c r="H544" s="271"/>
      <c r="I544" s="271"/>
      <c r="J544" s="271"/>
      <c r="K544" s="271"/>
      <c r="L544" s="271"/>
      <c r="M544" s="271"/>
      <c r="N544" s="270"/>
      <c r="O544" s="270"/>
      <c r="P544" s="272" t="str">
        <f t="shared" si="168"/>
        <v/>
      </c>
      <c r="Q544" s="267"/>
      <c r="R544" s="267"/>
      <c r="S544" s="267"/>
      <c r="T544" s="267"/>
      <c r="U544" s="267"/>
      <c r="V544" s="267" t="str">
        <f t="shared" si="163"/>
        <v/>
      </c>
      <c r="W544" s="267"/>
      <c r="X544" s="267"/>
      <c r="Y544" s="267"/>
      <c r="Z544" s="267"/>
      <c r="AA544" s="267" t="str">
        <f t="shared" si="169"/>
        <v/>
      </c>
      <c r="AB544" s="267"/>
      <c r="AC544" s="267"/>
      <c r="AD544" s="267"/>
      <c r="AE544" s="267"/>
      <c r="AF544" s="267"/>
      <c r="AG544" s="269"/>
      <c r="AH544" s="270"/>
      <c r="AI544" s="270"/>
      <c r="AJ544" s="270"/>
      <c r="AK544" s="270"/>
      <c r="AL544" s="273"/>
      <c r="AM544" s="11"/>
      <c r="AN544" s="175" t="str">
        <f t="shared" si="170"/>
        <v/>
      </c>
      <c r="AO544" s="176"/>
      <c r="AP544" s="267" t="str">
        <f t="shared" si="164"/>
        <v/>
      </c>
      <c r="AQ544" s="267"/>
      <c r="AR544" s="267"/>
      <c r="AS544" s="267"/>
      <c r="AT544" s="267"/>
      <c r="AU544" s="267"/>
      <c r="AV544" s="265" t="str">
        <f t="shared" si="171"/>
        <v/>
      </c>
      <c r="AW544" s="266"/>
      <c r="AX544" s="267" t="str">
        <f t="shared" si="165"/>
        <v/>
      </c>
      <c r="AY544" s="267"/>
      <c r="AZ544" s="267"/>
      <c r="BA544" s="267"/>
      <c r="BB544" s="267"/>
      <c r="BC544" s="268"/>
      <c r="BD544" s="11"/>
      <c r="BF544" s="7" t="str">
        <f t="shared" si="166"/>
        <v/>
      </c>
      <c r="BJ544" s="45" t="str">
        <f t="shared" ca="1" si="167"/>
        <v>20/09/2021 08:00</v>
      </c>
      <c r="BK544" s="44" t="str">
        <f>IF($F544="", "", IFERROR(INDEX('Currency Market'!$BE$10:$BL$178, MATCH($BJ544, 'Currency Market'!$BB$10:$BB$178, 0), MATCH($F544, 'Currency Market'!$BE$9:$BL$9, 0)), ""))</f>
        <v/>
      </c>
      <c r="BL544" s="43" t="str">
        <f>IF($F544="", "", IFERROR(INDEX('Currency Market'!$BE$10:$BL$178, MATCH($BJ544, 'Currency Market'!$BB$10:$BB$178, 0), MATCH($N544, 'Currency Market'!$BE$9:$BL$9, 0)), ""))</f>
        <v/>
      </c>
      <c r="BN544" s="68" t="str">
        <f t="shared" si="172"/>
        <v/>
      </c>
      <c r="BO544" s="57" t="str">
        <f t="shared" si="175"/>
        <v/>
      </c>
      <c r="BP544" s="58" t="str">
        <f t="shared" si="175"/>
        <v/>
      </c>
      <c r="BQ544" s="58" t="str">
        <f t="shared" si="175"/>
        <v/>
      </c>
      <c r="BR544" s="58" t="str">
        <f t="shared" si="175"/>
        <v/>
      </c>
      <c r="BS544" s="58" t="str">
        <f t="shared" si="175"/>
        <v/>
      </c>
      <c r="BT544" s="58" t="str">
        <f t="shared" si="175"/>
        <v/>
      </c>
      <c r="BU544" s="58" t="str">
        <f t="shared" si="175"/>
        <v/>
      </c>
      <c r="BV544" s="59" t="str">
        <f t="shared" si="175"/>
        <v/>
      </c>
      <c r="BX544" s="7" t="str">
        <f ca="1">IFERROR(INDEX('Currency Market'!$BX$10:$BX$178, MATCH($BJ544, 'Currency Market'!$BB$10:$BB$178, 0)), "")</f>
        <v/>
      </c>
      <c r="BZ544" s="65" t="str">
        <f t="shared" si="173"/>
        <v/>
      </c>
    </row>
    <row r="545" spans="1:78" x14ac:dyDescent="0.55000000000000004">
      <c r="A545" s="11"/>
      <c r="B545" s="175" t="str">
        <f t="shared" si="162"/>
        <v/>
      </c>
      <c r="C545" s="176"/>
      <c r="D545" s="176"/>
      <c r="E545" s="176"/>
      <c r="F545" s="269"/>
      <c r="G545" s="270"/>
      <c r="H545" s="271"/>
      <c r="I545" s="271"/>
      <c r="J545" s="271"/>
      <c r="K545" s="271"/>
      <c r="L545" s="271"/>
      <c r="M545" s="271"/>
      <c r="N545" s="270"/>
      <c r="O545" s="270"/>
      <c r="P545" s="272" t="str">
        <f t="shared" si="168"/>
        <v/>
      </c>
      <c r="Q545" s="267"/>
      <c r="R545" s="267"/>
      <c r="S545" s="267"/>
      <c r="T545" s="267"/>
      <c r="U545" s="267"/>
      <c r="V545" s="267" t="str">
        <f t="shared" si="163"/>
        <v/>
      </c>
      <c r="W545" s="267"/>
      <c r="X545" s="267"/>
      <c r="Y545" s="267"/>
      <c r="Z545" s="267"/>
      <c r="AA545" s="267" t="str">
        <f t="shared" si="169"/>
        <v/>
      </c>
      <c r="AB545" s="267"/>
      <c r="AC545" s="267"/>
      <c r="AD545" s="267"/>
      <c r="AE545" s="267"/>
      <c r="AF545" s="267"/>
      <c r="AG545" s="269"/>
      <c r="AH545" s="270"/>
      <c r="AI545" s="270"/>
      <c r="AJ545" s="270"/>
      <c r="AK545" s="270"/>
      <c r="AL545" s="273"/>
      <c r="AM545" s="11"/>
      <c r="AN545" s="175" t="str">
        <f t="shared" si="170"/>
        <v/>
      </c>
      <c r="AO545" s="176"/>
      <c r="AP545" s="267" t="str">
        <f t="shared" si="164"/>
        <v/>
      </c>
      <c r="AQ545" s="267"/>
      <c r="AR545" s="267"/>
      <c r="AS545" s="267"/>
      <c r="AT545" s="267"/>
      <c r="AU545" s="267"/>
      <c r="AV545" s="265" t="str">
        <f t="shared" si="171"/>
        <v/>
      </c>
      <c r="AW545" s="266"/>
      <c r="AX545" s="267" t="str">
        <f t="shared" si="165"/>
        <v/>
      </c>
      <c r="AY545" s="267"/>
      <c r="AZ545" s="267"/>
      <c r="BA545" s="267"/>
      <c r="BB545" s="267"/>
      <c r="BC545" s="268"/>
      <c r="BD545" s="11"/>
      <c r="BF545" s="7" t="str">
        <f t="shared" si="166"/>
        <v/>
      </c>
      <c r="BJ545" s="45" t="str">
        <f t="shared" ca="1" si="167"/>
        <v>20/09/2021 08:00</v>
      </c>
      <c r="BK545" s="44" t="str">
        <f>IF($F545="", "", IFERROR(INDEX('Currency Market'!$BE$10:$BL$178, MATCH($BJ545, 'Currency Market'!$BB$10:$BB$178, 0), MATCH($F545, 'Currency Market'!$BE$9:$BL$9, 0)), ""))</f>
        <v/>
      </c>
      <c r="BL545" s="43" t="str">
        <f>IF($F545="", "", IFERROR(INDEX('Currency Market'!$BE$10:$BL$178, MATCH($BJ545, 'Currency Market'!$BB$10:$BB$178, 0), MATCH($N545, 'Currency Market'!$BE$9:$BL$9, 0)), ""))</f>
        <v/>
      </c>
      <c r="BN545" s="68" t="str">
        <f t="shared" si="172"/>
        <v/>
      </c>
      <c r="BO545" s="57" t="str">
        <f t="shared" si="175"/>
        <v/>
      </c>
      <c r="BP545" s="58" t="str">
        <f t="shared" si="175"/>
        <v/>
      </c>
      <c r="BQ545" s="58" t="str">
        <f t="shared" si="175"/>
        <v/>
      </c>
      <c r="BR545" s="58" t="str">
        <f t="shared" si="175"/>
        <v/>
      </c>
      <c r="BS545" s="58" t="str">
        <f t="shared" si="175"/>
        <v/>
      </c>
      <c r="BT545" s="58" t="str">
        <f t="shared" si="175"/>
        <v/>
      </c>
      <c r="BU545" s="58" t="str">
        <f t="shared" si="175"/>
        <v/>
      </c>
      <c r="BV545" s="59" t="str">
        <f t="shared" si="175"/>
        <v/>
      </c>
      <c r="BX545" s="7" t="str">
        <f ca="1">IFERROR(INDEX('Currency Market'!$BX$10:$BX$178, MATCH($BJ545, 'Currency Market'!$BB$10:$BB$178, 0)), "")</f>
        <v/>
      </c>
      <c r="BZ545" s="65" t="str">
        <f t="shared" si="173"/>
        <v/>
      </c>
    </row>
    <row r="546" spans="1:78" x14ac:dyDescent="0.55000000000000004">
      <c r="A546" s="11"/>
      <c r="B546" s="175" t="str">
        <f t="shared" si="162"/>
        <v/>
      </c>
      <c r="C546" s="176"/>
      <c r="D546" s="176"/>
      <c r="E546" s="176"/>
      <c r="F546" s="269"/>
      <c r="G546" s="270"/>
      <c r="H546" s="271"/>
      <c r="I546" s="271"/>
      <c r="J546" s="271"/>
      <c r="K546" s="271"/>
      <c r="L546" s="271"/>
      <c r="M546" s="271"/>
      <c r="N546" s="270"/>
      <c r="O546" s="270"/>
      <c r="P546" s="272" t="str">
        <f t="shared" si="168"/>
        <v/>
      </c>
      <c r="Q546" s="267"/>
      <c r="R546" s="267"/>
      <c r="S546" s="267"/>
      <c r="T546" s="267"/>
      <c r="U546" s="267"/>
      <c r="V546" s="267" t="str">
        <f t="shared" si="163"/>
        <v/>
      </c>
      <c r="W546" s="267"/>
      <c r="X546" s="267"/>
      <c r="Y546" s="267"/>
      <c r="Z546" s="267"/>
      <c r="AA546" s="267" t="str">
        <f t="shared" si="169"/>
        <v/>
      </c>
      <c r="AB546" s="267"/>
      <c r="AC546" s="267"/>
      <c r="AD546" s="267"/>
      <c r="AE546" s="267"/>
      <c r="AF546" s="267"/>
      <c r="AG546" s="269"/>
      <c r="AH546" s="270"/>
      <c r="AI546" s="270"/>
      <c r="AJ546" s="270"/>
      <c r="AK546" s="270"/>
      <c r="AL546" s="273"/>
      <c r="AM546" s="11"/>
      <c r="AN546" s="175" t="str">
        <f t="shared" si="170"/>
        <v/>
      </c>
      <c r="AO546" s="176"/>
      <c r="AP546" s="267" t="str">
        <f t="shared" si="164"/>
        <v/>
      </c>
      <c r="AQ546" s="267"/>
      <c r="AR546" s="267"/>
      <c r="AS546" s="267"/>
      <c r="AT546" s="267"/>
      <c r="AU546" s="267"/>
      <c r="AV546" s="265" t="str">
        <f t="shared" si="171"/>
        <v/>
      </c>
      <c r="AW546" s="266"/>
      <c r="AX546" s="267" t="str">
        <f t="shared" si="165"/>
        <v/>
      </c>
      <c r="AY546" s="267"/>
      <c r="AZ546" s="267"/>
      <c r="BA546" s="267"/>
      <c r="BB546" s="267"/>
      <c r="BC546" s="268"/>
      <c r="BD546" s="11"/>
      <c r="BF546" s="7" t="str">
        <f t="shared" si="166"/>
        <v/>
      </c>
      <c r="BJ546" s="45" t="str">
        <f t="shared" ca="1" si="167"/>
        <v>20/09/2021 08:00</v>
      </c>
      <c r="BK546" s="44" t="str">
        <f>IF($F546="", "", IFERROR(INDEX('Currency Market'!$BE$10:$BL$178, MATCH($BJ546, 'Currency Market'!$BB$10:$BB$178, 0), MATCH($F546, 'Currency Market'!$BE$9:$BL$9, 0)), ""))</f>
        <v/>
      </c>
      <c r="BL546" s="43" t="str">
        <f>IF($F546="", "", IFERROR(INDEX('Currency Market'!$BE$10:$BL$178, MATCH($BJ546, 'Currency Market'!$BB$10:$BB$178, 0), MATCH($N546, 'Currency Market'!$BE$9:$BL$9, 0)), ""))</f>
        <v/>
      </c>
      <c r="BN546" s="68" t="str">
        <f t="shared" si="172"/>
        <v/>
      </c>
      <c r="BO546" s="57" t="str">
        <f t="shared" si="175"/>
        <v/>
      </c>
      <c r="BP546" s="58" t="str">
        <f t="shared" si="175"/>
        <v/>
      </c>
      <c r="BQ546" s="58" t="str">
        <f t="shared" si="175"/>
        <v/>
      </c>
      <c r="BR546" s="58" t="str">
        <f t="shared" si="175"/>
        <v/>
      </c>
      <c r="BS546" s="58" t="str">
        <f t="shared" si="175"/>
        <v/>
      </c>
      <c r="BT546" s="58" t="str">
        <f t="shared" si="175"/>
        <v/>
      </c>
      <c r="BU546" s="58" t="str">
        <f t="shared" si="175"/>
        <v/>
      </c>
      <c r="BV546" s="59" t="str">
        <f t="shared" si="175"/>
        <v/>
      </c>
      <c r="BX546" s="7" t="str">
        <f ca="1">IFERROR(INDEX('Currency Market'!$BX$10:$BX$178, MATCH($BJ546, 'Currency Market'!$BB$10:$BB$178, 0)), "")</f>
        <v/>
      </c>
      <c r="BZ546" s="65" t="str">
        <f t="shared" si="173"/>
        <v/>
      </c>
    </row>
    <row r="547" spans="1:78" x14ac:dyDescent="0.55000000000000004">
      <c r="A547" s="11"/>
      <c r="B547" s="175" t="str">
        <f t="shared" si="162"/>
        <v/>
      </c>
      <c r="C547" s="176"/>
      <c r="D547" s="176"/>
      <c r="E547" s="176"/>
      <c r="F547" s="269"/>
      <c r="G547" s="270"/>
      <c r="H547" s="271"/>
      <c r="I547" s="271"/>
      <c r="J547" s="271"/>
      <c r="K547" s="271"/>
      <c r="L547" s="271"/>
      <c r="M547" s="271"/>
      <c r="N547" s="270"/>
      <c r="O547" s="270"/>
      <c r="P547" s="272" t="str">
        <f t="shared" si="168"/>
        <v/>
      </c>
      <c r="Q547" s="267"/>
      <c r="R547" s="267"/>
      <c r="S547" s="267"/>
      <c r="T547" s="267"/>
      <c r="U547" s="267"/>
      <c r="V547" s="267" t="str">
        <f t="shared" si="163"/>
        <v/>
      </c>
      <c r="W547" s="267"/>
      <c r="X547" s="267"/>
      <c r="Y547" s="267"/>
      <c r="Z547" s="267"/>
      <c r="AA547" s="267" t="str">
        <f t="shared" si="169"/>
        <v/>
      </c>
      <c r="AB547" s="267"/>
      <c r="AC547" s="267"/>
      <c r="AD547" s="267"/>
      <c r="AE547" s="267"/>
      <c r="AF547" s="267"/>
      <c r="AG547" s="269"/>
      <c r="AH547" s="270"/>
      <c r="AI547" s="270"/>
      <c r="AJ547" s="270"/>
      <c r="AK547" s="270"/>
      <c r="AL547" s="273"/>
      <c r="AM547" s="11"/>
      <c r="AN547" s="175" t="str">
        <f t="shared" si="170"/>
        <v/>
      </c>
      <c r="AO547" s="176"/>
      <c r="AP547" s="267" t="str">
        <f t="shared" si="164"/>
        <v/>
      </c>
      <c r="AQ547" s="267"/>
      <c r="AR547" s="267"/>
      <c r="AS547" s="267"/>
      <c r="AT547" s="267"/>
      <c r="AU547" s="267"/>
      <c r="AV547" s="265" t="str">
        <f t="shared" si="171"/>
        <v/>
      </c>
      <c r="AW547" s="266"/>
      <c r="AX547" s="267" t="str">
        <f t="shared" si="165"/>
        <v/>
      </c>
      <c r="AY547" s="267"/>
      <c r="AZ547" s="267"/>
      <c r="BA547" s="267"/>
      <c r="BB547" s="267"/>
      <c r="BC547" s="268"/>
      <c r="BD547" s="11"/>
      <c r="BF547" s="7" t="str">
        <f t="shared" si="166"/>
        <v/>
      </c>
      <c r="BJ547" s="45" t="str">
        <f t="shared" ca="1" si="167"/>
        <v>20/09/2021 08:00</v>
      </c>
      <c r="BK547" s="44" t="str">
        <f>IF($F547="", "", IFERROR(INDEX('Currency Market'!$BE$10:$BL$178, MATCH($BJ547, 'Currency Market'!$BB$10:$BB$178, 0), MATCH($F547, 'Currency Market'!$BE$9:$BL$9, 0)), ""))</f>
        <v/>
      </c>
      <c r="BL547" s="43" t="str">
        <f>IF($F547="", "", IFERROR(INDEX('Currency Market'!$BE$10:$BL$178, MATCH($BJ547, 'Currency Market'!$BB$10:$BB$178, 0), MATCH($N547, 'Currency Market'!$BE$9:$BL$9, 0)), ""))</f>
        <v/>
      </c>
      <c r="BN547" s="68" t="str">
        <f t="shared" si="172"/>
        <v/>
      </c>
      <c r="BO547" s="57" t="str">
        <f t="shared" si="175"/>
        <v/>
      </c>
      <c r="BP547" s="58" t="str">
        <f t="shared" si="175"/>
        <v/>
      </c>
      <c r="BQ547" s="58" t="str">
        <f t="shared" si="175"/>
        <v/>
      </c>
      <c r="BR547" s="58" t="str">
        <f t="shared" si="175"/>
        <v/>
      </c>
      <c r="BS547" s="58" t="str">
        <f t="shared" si="175"/>
        <v/>
      </c>
      <c r="BT547" s="58" t="str">
        <f t="shared" si="175"/>
        <v/>
      </c>
      <c r="BU547" s="58" t="str">
        <f t="shared" si="175"/>
        <v/>
      </c>
      <c r="BV547" s="59" t="str">
        <f t="shared" si="175"/>
        <v/>
      </c>
      <c r="BX547" s="7" t="str">
        <f ca="1">IFERROR(INDEX('Currency Market'!$BX$10:$BX$178, MATCH($BJ547, 'Currency Market'!$BB$10:$BB$178, 0)), "")</f>
        <v/>
      </c>
      <c r="BZ547" s="65" t="str">
        <f t="shared" si="173"/>
        <v/>
      </c>
    </row>
    <row r="548" spans="1:78" x14ac:dyDescent="0.55000000000000004">
      <c r="A548" s="11"/>
      <c r="B548" s="175" t="str">
        <f t="shared" si="162"/>
        <v/>
      </c>
      <c r="C548" s="176"/>
      <c r="D548" s="176"/>
      <c r="E548" s="176"/>
      <c r="F548" s="269"/>
      <c r="G548" s="270"/>
      <c r="H548" s="271"/>
      <c r="I548" s="271"/>
      <c r="J548" s="271"/>
      <c r="K548" s="271"/>
      <c r="L548" s="271"/>
      <c r="M548" s="271"/>
      <c r="N548" s="270"/>
      <c r="O548" s="270"/>
      <c r="P548" s="272" t="str">
        <f t="shared" si="168"/>
        <v/>
      </c>
      <c r="Q548" s="267"/>
      <c r="R548" s="267"/>
      <c r="S548" s="267"/>
      <c r="T548" s="267"/>
      <c r="U548" s="267"/>
      <c r="V548" s="267" t="str">
        <f t="shared" si="163"/>
        <v/>
      </c>
      <c r="W548" s="267"/>
      <c r="X548" s="267"/>
      <c r="Y548" s="267"/>
      <c r="Z548" s="267"/>
      <c r="AA548" s="267" t="str">
        <f t="shared" si="169"/>
        <v/>
      </c>
      <c r="AB548" s="267"/>
      <c r="AC548" s="267"/>
      <c r="AD548" s="267"/>
      <c r="AE548" s="267"/>
      <c r="AF548" s="267"/>
      <c r="AG548" s="269"/>
      <c r="AH548" s="270"/>
      <c r="AI548" s="270"/>
      <c r="AJ548" s="270"/>
      <c r="AK548" s="270"/>
      <c r="AL548" s="273"/>
      <c r="AM548" s="11"/>
      <c r="AN548" s="175" t="str">
        <f t="shared" si="170"/>
        <v/>
      </c>
      <c r="AO548" s="176"/>
      <c r="AP548" s="267" t="str">
        <f t="shared" si="164"/>
        <v/>
      </c>
      <c r="AQ548" s="267"/>
      <c r="AR548" s="267"/>
      <c r="AS548" s="267"/>
      <c r="AT548" s="267"/>
      <c r="AU548" s="267"/>
      <c r="AV548" s="265" t="str">
        <f t="shared" si="171"/>
        <v/>
      </c>
      <c r="AW548" s="266"/>
      <c r="AX548" s="267" t="str">
        <f t="shared" si="165"/>
        <v/>
      </c>
      <c r="AY548" s="267"/>
      <c r="AZ548" s="267"/>
      <c r="BA548" s="267"/>
      <c r="BB548" s="267"/>
      <c r="BC548" s="268"/>
      <c r="BD548" s="11"/>
      <c r="BF548" s="7" t="str">
        <f t="shared" si="166"/>
        <v/>
      </c>
      <c r="BJ548" s="45" t="str">
        <f t="shared" ca="1" si="167"/>
        <v>20/09/2021 08:00</v>
      </c>
      <c r="BK548" s="44" t="str">
        <f>IF($F548="", "", IFERROR(INDEX('Currency Market'!$BE$10:$BL$178, MATCH($BJ548, 'Currency Market'!$BB$10:$BB$178, 0), MATCH($F548, 'Currency Market'!$BE$9:$BL$9, 0)), ""))</f>
        <v/>
      </c>
      <c r="BL548" s="43" t="str">
        <f>IF($F548="", "", IFERROR(INDEX('Currency Market'!$BE$10:$BL$178, MATCH($BJ548, 'Currency Market'!$BB$10:$BB$178, 0), MATCH($N548, 'Currency Market'!$BE$9:$BL$9, 0)), ""))</f>
        <v/>
      </c>
      <c r="BN548" s="68" t="str">
        <f t="shared" si="172"/>
        <v/>
      </c>
      <c r="BO548" s="57" t="str">
        <f t="shared" si="175"/>
        <v/>
      </c>
      <c r="BP548" s="58" t="str">
        <f t="shared" si="175"/>
        <v/>
      </c>
      <c r="BQ548" s="58" t="str">
        <f t="shared" si="175"/>
        <v/>
      </c>
      <c r="BR548" s="58" t="str">
        <f t="shared" si="175"/>
        <v/>
      </c>
      <c r="BS548" s="58" t="str">
        <f t="shared" si="175"/>
        <v/>
      </c>
      <c r="BT548" s="58" t="str">
        <f t="shared" si="175"/>
        <v/>
      </c>
      <c r="BU548" s="58" t="str">
        <f t="shared" si="175"/>
        <v/>
      </c>
      <c r="BV548" s="59" t="str">
        <f t="shared" si="175"/>
        <v/>
      </c>
      <c r="BX548" s="7" t="str">
        <f ca="1">IFERROR(INDEX('Currency Market'!$BX$10:$BX$178, MATCH($BJ548, 'Currency Market'!$BB$10:$BB$178, 0)), "")</f>
        <v/>
      </c>
      <c r="BZ548" s="65" t="str">
        <f t="shared" si="173"/>
        <v/>
      </c>
    </row>
    <row r="549" spans="1:78" x14ac:dyDescent="0.55000000000000004">
      <c r="A549" s="11"/>
      <c r="B549" s="175" t="str">
        <f t="shared" si="162"/>
        <v/>
      </c>
      <c r="C549" s="176"/>
      <c r="D549" s="176"/>
      <c r="E549" s="176"/>
      <c r="F549" s="269"/>
      <c r="G549" s="270"/>
      <c r="H549" s="271"/>
      <c r="I549" s="271"/>
      <c r="J549" s="271"/>
      <c r="K549" s="271"/>
      <c r="L549" s="271"/>
      <c r="M549" s="271"/>
      <c r="N549" s="270"/>
      <c r="O549" s="270"/>
      <c r="P549" s="272" t="str">
        <f t="shared" si="168"/>
        <v/>
      </c>
      <c r="Q549" s="267"/>
      <c r="R549" s="267"/>
      <c r="S549" s="267"/>
      <c r="T549" s="267"/>
      <c r="U549" s="267"/>
      <c r="V549" s="267" t="str">
        <f t="shared" si="163"/>
        <v/>
      </c>
      <c r="W549" s="267"/>
      <c r="X549" s="267"/>
      <c r="Y549" s="267"/>
      <c r="Z549" s="267"/>
      <c r="AA549" s="267" t="str">
        <f t="shared" si="169"/>
        <v/>
      </c>
      <c r="AB549" s="267"/>
      <c r="AC549" s="267"/>
      <c r="AD549" s="267"/>
      <c r="AE549" s="267"/>
      <c r="AF549" s="267"/>
      <c r="AG549" s="269"/>
      <c r="AH549" s="270"/>
      <c r="AI549" s="270"/>
      <c r="AJ549" s="270"/>
      <c r="AK549" s="270"/>
      <c r="AL549" s="273"/>
      <c r="AM549" s="11"/>
      <c r="AN549" s="175" t="str">
        <f t="shared" si="170"/>
        <v/>
      </c>
      <c r="AO549" s="176"/>
      <c r="AP549" s="267" t="str">
        <f t="shared" si="164"/>
        <v/>
      </c>
      <c r="AQ549" s="267"/>
      <c r="AR549" s="267"/>
      <c r="AS549" s="267"/>
      <c r="AT549" s="267"/>
      <c r="AU549" s="267"/>
      <c r="AV549" s="265" t="str">
        <f t="shared" si="171"/>
        <v/>
      </c>
      <c r="AW549" s="266"/>
      <c r="AX549" s="267" t="str">
        <f t="shared" si="165"/>
        <v/>
      </c>
      <c r="AY549" s="267"/>
      <c r="AZ549" s="267"/>
      <c r="BA549" s="267"/>
      <c r="BB549" s="267"/>
      <c r="BC549" s="268"/>
      <c r="BD549" s="11"/>
      <c r="BF549" s="7" t="str">
        <f t="shared" si="166"/>
        <v/>
      </c>
      <c r="BJ549" s="45" t="str">
        <f t="shared" ca="1" si="167"/>
        <v>20/09/2021 08:00</v>
      </c>
      <c r="BK549" s="44" t="str">
        <f>IF($F549="", "", IFERROR(INDEX('Currency Market'!$BE$10:$BL$178, MATCH($BJ549, 'Currency Market'!$BB$10:$BB$178, 0), MATCH($F549, 'Currency Market'!$BE$9:$BL$9, 0)), ""))</f>
        <v/>
      </c>
      <c r="BL549" s="43" t="str">
        <f>IF($F549="", "", IFERROR(INDEX('Currency Market'!$BE$10:$BL$178, MATCH($BJ549, 'Currency Market'!$BB$10:$BB$178, 0), MATCH($N549, 'Currency Market'!$BE$9:$BL$9, 0)), ""))</f>
        <v/>
      </c>
      <c r="BN549" s="68" t="str">
        <f t="shared" si="172"/>
        <v/>
      </c>
      <c r="BO549" s="57" t="str">
        <f t="shared" si="175"/>
        <v/>
      </c>
      <c r="BP549" s="58" t="str">
        <f t="shared" si="175"/>
        <v/>
      </c>
      <c r="BQ549" s="58" t="str">
        <f t="shared" si="175"/>
        <v/>
      </c>
      <c r="BR549" s="58" t="str">
        <f t="shared" si="175"/>
        <v/>
      </c>
      <c r="BS549" s="58" t="str">
        <f t="shared" si="175"/>
        <v/>
      </c>
      <c r="BT549" s="58" t="str">
        <f t="shared" si="175"/>
        <v/>
      </c>
      <c r="BU549" s="58" t="str">
        <f t="shared" si="175"/>
        <v/>
      </c>
      <c r="BV549" s="59" t="str">
        <f t="shared" si="175"/>
        <v/>
      </c>
      <c r="BX549" s="7" t="str">
        <f ca="1">IFERROR(INDEX('Currency Market'!$BX$10:$BX$178, MATCH($BJ549, 'Currency Market'!$BB$10:$BB$178, 0)), "")</f>
        <v/>
      </c>
      <c r="BZ549" s="65" t="str">
        <f t="shared" si="173"/>
        <v/>
      </c>
    </row>
    <row r="550" spans="1:78" x14ac:dyDescent="0.55000000000000004">
      <c r="A550" s="11"/>
      <c r="B550" s="175" t="str">
        <f t="shared" si="162"/>
        <v/>
      </c>
      <c r="C550" s="176"/>
      <c r="D550" s="176"/>
      <c r="E550" s="176"/>
      <c r="F550" s="269"/>
      <c r="G550" s="270"/>
      <c r="H550" s="271"/>
      <c r="I550" s="271"/>
      <c r="J550" s="271"/>
      <c r="K550" s="271"/>
      <c r="L550" s="271"/>
      <c r="M550" s="271"/>
      <c r="N550" s="270"/>
      <c r="O550" s="270"/>
      <c r="P550" s="272" t="str">
        <f t="shared" si="168"/>
        <v/>
      </c>
      <c r="Q550" s="267"/>
      <c r="R550" s="267"/>
      <c r="S550" s="267"/>
      <c r="T550" s="267"/>
      <c r="U550" s="267"/>
      <c r="V550" s="267" t="str">
        <f t="shared" si="163"/>
        <v/>
      </c>
      <c r="W550" s="267"/>
      <c r="X550" s="267"/>
      <c r="Y550" s="267"/>
      <c r="Z550" s="267"/>
      <c r="AA550" s="267" t="str">
        <f t="shared" si="169"/>
        <v/>
      </c>
      <c r="AB550" s="267"/>
      <c r="AC550" s="267"/>
      <c r="AD550" s="267"/>
      <c r="AE550" s="267"/>
      <c r="AF550" s="267"/>
      <c r="AG550" s="269"/>
      <c r="AH550" s="270"/>
      <c r="AI550" s="270"/>
      <c r="AJ550" s="270"/>
      <c r="AK550" s="270"/>
      <c r="AL550" s="273"/>
      <c r="AM550" s="11"/>
      <c r="AN550" s="175" t="str">
        <f t="shared" si="170"/>
        <v/>
      </c>
      <c r="AO550" s="176"/>
      <c r="AP550" s="267" t="str">
        <f t="shared" si="164"/>
        <v/>
      </c>
      <c r="AQ550" s="267"/>
      <c r="AR550" s="267"/>
      <c r="AS550" s="267"/>
      <c r="AT550" s="267"/>
      <c r="AU550" s="267"/>
      <c r="AV550" s="265" t="str">
        <f t="shared" si="171"/>
        <v/>
      </c>
      <c r="AW550" s="266"/>
      <c r="AX550" s="267" t="str">
        <f t="shared" si="165"/>
        <v/>
      </c>
      <c r="AY550" s="267"/>
      <c r="AZ550" s="267"/>
      <c r="BA550" s="267"/>
      <c r="BB550" s="267"/>
      <c r="BC550" s="268"/>
      <c r="BD550" s="11"/>
      <c r="BF550" s="7" t="str">
        <f t="shared" si="166"/>
        <v/>
      </c>
      <c r="BJ550" s="45" t="str">
        <f t="shared" ca="1" si="167"/>
        <v>20/09/2021 08:00</v>
      </c>
      <c r="BK550" s="44" t="str">
        <f>IF($F550="", "", IFERROR(INDEX('Currency Market'!$BE$10:$BL$178, MATCH($BJ550, 'Currency Market'!$BB$10:$BB$178, 0), MATCH($F550, 'Currency Market'!$BE$9:$BL$9, 0)), ""))</f>
        <v/>
      </c>
      <c r="BL550" s="43" t="str">
        <f>IF($F550="", "", IFERROR(INDEX('Currency Market'!$BE$10:$BL$178, MATCH($BJ550, 'Currency Market'!$BB$10:$BB$178, 0), MATCH($N550, 'Currency Market'!$BE$9:$BL$9, 0)), ""))</f>
        <v/>
      </c>
      <c r="BN550" s="68" t="str">
        <f t="shared" si="172"/>
        <v/>
      </c>
      <c r="BO550" s="57" t="str">
        <f t="shared" si="175"/>
        <v/>
      </c>
      <c r="BP550" s="58" t="str">
        <f t="shared" si="175"/>
        <v/>
      </c>
      <c r="BQ550" s="58" t="str">
        <f t="shared" si="175"/>
        <v/>
      </c>
      <c r="BR550" s="58" t="str">
        <f t="shared" si="175"/>
        <v/>
      </c>
      <c r="BS550" s="58" t="str">
        <f t="shared" si="175"/>
        <v/>
      </c>
      <c r="BT550" s="58" t="str">
        <f t="shared" si="175"/>
        <v/>
      </c>
      <c r="BU550" s="58" t="str">
        <f t="shared" si="175"/>
        <v/>
      </c>
      <c r="BV550" s="59" t="str">
        <f t="shared" si="175"/>
        <v/>
      </c>
      <c r="BX550" s="7" t="str">
        <f ca="1">IFERROR(INDEX('Currency Market'!$BX$10:$BX$178, MATCH($BJ550, 'Currency Market'!$BB$10:$BB$178, 0)), "")</f>
        <v/>
      </c>
      <c r="BZ550" s="65" t="str">
        <f t="shared" si="173"/>
        <v/>
      </c>
    </row>
    <row r="551" spans="1:78" x14ac:dyDescent="0.55000000000000004">
      <c r="A551" s="11"/>
      <c r="B551" s="175" t="str">
        <f t="shared" si="162"/>
        <v/>
      </c>
      <c r="C551" s="176"/>
      <c r="D551" s="176"/>
      <c r="E551" s="176"/>
      <c r="F551" s="269"/>
      <c r="G551" s="270"/>
      <c r="H551" s="271"/>
      <c r="I551" s="271"/>
      <c r="J551" s="271"/>
      <c r="K551" s="271"/>
      <c r="L551" s="271"/>
      <c r="M551" s="271"/>
      <c r="N551" s="270"/>
      <c r="O551" s="270"/>
      <c r="P551" s="272" t="str">
        <f t="shared" si="168"/>
        <v/>
      </c>
      <c r="Q551" s="267"/>
      <c r="R551" s="267"/>
      <c r="S551" s="267"/>
      <c r="T551" s="267"/>
      <c r="U551" s="267"/>
      <c r="V551" s="267" t="str">
        <f t="shared" si="163"/>
        <v/>
      </c>
      <c r="W551" s="267"/>
      <c r="X551" s="267"/>
      <c r="Y551" s="267"/>
      <c r="Z551" s="267"/>
      <c r="AA551" s="267" t="str">
        <f t="shared" si="169"/>
        <v/>
      </c>
      <c r="AB551" s="267"/>
      <c r="AC551" s="267"/>
      <c r="AD551" s="267"/>
      <c r="AE551" s="267"/>
      <c r="AF551" s="267"/>
      <c r="AG551" s="269"/>
      <c r="AH551" s="270"/>
      <c r="AI551" s="270"/>
      <c r="AJ551" s="270"/>
      <c r="AK551" s="270"/>
      <c r="AL551" s="273"/>
      <c r="AM551" s="11"/>
      <c r="AN551" s="175" t="str">
        <f t="shared" si="170"/>
        <v/>
      </c>
      <c r="AO551" s="176"/>
      <c r="AP551" s="267" t="str">
        <f t="shared" si="164"/>
        <v/>
      </c>
      <c r="AQ551" s="267"/>
      <c r="AR551" s="267"/>
      <c r="AS551" s="267"/>
      <c r="AT551" s="267"/>
      <c r="AU551" s="267"/>
      <c r="AV551" s="265" t="str">
        <f t="shared" si="171"/>
        <v/>
      </c>
      <c r="AW551" s="266"/>
      <c r="AX551" s="267" t="str">
        <f t="shared" si="165"/>
        <v/>
      </c>
      <c r="AY551" s="267"/>
      <c r="AZ551" s="267"/>
      <c r="BA551" s="267"/>
      <c r="BB551" s="267"/>
      <c r="BC551" s="268"/>
      <c r="BD551" s="11"/>
      <c r="BF551" s="7" t="str">
        <f t="shared" si="166"/>
        <v/>
      </c>
      <c r="BJ551" s="45" t="str">
        <f t="shared" ca="1" si="167"/>
        <v>20/09/2021 08:00</v>
      </c>
      <c r="BK551" s="44" t="str">
        <f>IF($F551="", "", IFERROR(INDEX('Currency Market'!$BE$10:$BL$178, MATCH($BJ551, 'Currency Market'!$BB$10:$BB$178, 0), MATCH($F551, 'Currency Market'!$BE$9:$BL$9, 0)), ""))</f>
        <v/>
      </c>
      <c r="BL551" s="43" t="str">
        <f>IF($F551="", "", IFERROR(INDEX('Currency Market'!$BE$10:$BL$178, MATCH($BJ551, 'Currency Market'!$BB$10:$BB$178, 0), MATCH($N551, 'Currency Market'!$BE$9:$BL$9, 0)), ""))</f>
        <v/>
      </c>
      <c r="BN551" s="68" t="str">
        <f t="shared" si="172"/>
        <v/>
      </c>
      <c r="BO551" s="57" t="str">
        <f t="shared" si="175"/>
        <v/>
      </c>
      <c r="BP551" s="58" t="str">
        <f t="shared" si="175"/>
        <v/>
      </c>
      <c r="BQ551" s="58" t="str">
        <f t="shared" si="175"/>
        <v/>
      </c>
      <c r="BR551" s="58" t="str">
        <f t="shared" si="175"/>
        <v/>
      </c>
      <c r="BS551" s="58" t="str">
        <f t="shared" si="175"/>
        <v/>
      </c>
      <c r="BT551" s="58" t="str">
        <f t="shared" si="175"/>
        <v/>
      </c>
      <c r="BU551" s="58" t="str">
        <f t="shared" si="175"/>
        <v/>
      </c>
      <c r="BV551" s="59" t="str">
        <f t="shared" si="175"/>
        <v/>
      </c>
      <c r="BX551" s="7" t="str">
        <f ca="1">IFERROR(INDEX('Currency Market'!$BX$10:$BX$178, MATCH($BJ551, 'Currency Market'!$BB$10:$BB$178, 0)), "")</f>
        <v/>
      </c>
      <c r="BZ551" s="65" t="str">
        <f t="shared" si="173"/>
        <v/>
      </c>
    </row>
    <row r="552" spans="1:78" x14ac:dyDescent="0.55000000000000004">
      <c r="A552" s="11"/>
      <c r="B552" s="175" t="str">
        <f t="shared" si="162"/>
        <v/>
      </c>
      <c r="C552" s="176"/>
      <c r="D552" s="176"/>
      <c r="E552" s="176"/>
      <c r="F552" s="269"/>
      <c r="G552" s="270"/>
      <c r="H552" s="271"/>
      <c r="I552" s="271"/>
      <c r="J552" s="271"/>
      <c r="K552" s="271"/>
      <c r="L552" s="271"/>
      <c r="M552" s="271"/>
      <c r="N552" s="270"/>
      <c r="O552" s="270"/>
      <c r="P552" s="272" t="str">
        <f t="shared" si="168"/>
        <v/>
      </c>
      <c r="Q552" s="267"/>
      <c r="R552" s="267"/>
      <c r="S552" s="267"/>
      <c r="T552" s="267"/>
      <c r="U552" s="267"/>
      <c r="V552" s="267" t="str">
        <f t="shared" si="163"/>
        <v/>
      </c>
      <c r="W552" s="267"/>
      <c r="X552" s="267"/>
      <c r="Y552" s="267"/>
      <c r="Z552" s="267"/>
      <c r="AA552" s="267" t="str">
        <f t="shared" si="169"/>
        <v/>
      </c>
      <c r="AB552" s="267"/>
      <c r="AC552" s="267"/>
      <c r="AD552" s="267"/>
      <c r="AE552" s="267"/>
      <c r="AF552" s="267"/>
      <c r="AG552" s="269"/>
      <c r="AH552" s="270"/>
      <c r="AI552" s="270"/>
      <c r="AJ552" s="270"/>
      <c r="AK552" s="270"/>
      <c r="AL552" s="273"/>
      <c r="AM552" s="11"/>
      <c r="AN552" s="175" t="str">
        <f t="shared" si="170"/>
        <v/>
      </c>
      <c r="AO552" s="176"/>
      <c r="AP552" s="267" t="str">
        <f t="shared" si="164"/>
        <v/>
      </c>
      <c r="AQ552" s="267"/>
      <c r="AR552" s="267"/>
      <c r="AS552" s="267"/>
      <c r="AT552" s="267"/>
      <c r="AU552" s="267"/>
      <c r="AV552" s="265" t="str">
        <f t="shared" si="171"/>
        <v/>
      </c>
      <c r="AW552" s="266"/>
      <c r="AX552" s="267" t="str">
        <f t="shared" si="165"/>
        <v/>
      </c>
      <c r="AY552" s="267"/>
      <c r="AZ552" s="267"/>
      <c r="BA552" s="267"/>
      <c r="BB552" s="267"/>
      <c r="BC552" s="268"/>
      <c r="BD552" s="11"/>
      <c r="BF552" s="7" t="str">
        <f t="shared" si="166"/>
        <v/>
      </c>
      <c r="BJ552" s="45" t="str">
        <f t="shared" ca="1" si="167"/>
        <v>20/09/2021 08:00</v>
      </c>
      <c r="BK552" s="44" t="str">
        <f>IF($F552="", "", IFERROR(INDEX('Currency Market'!$BE$10:$BL$178, MATCH($BJ552, 'Currency Market'!$BB$10:$BB$178, 0), MATCH($F552, 'Currency Market'!$BE$9:$BL$9, 0)), ""))</f>
        <v/>
      </c>
      <c r="BL552" s="43" t="str">
        <f>IF($F552="", "", IFERROR(INDEX('Currency Market'!$BE$10:$BL$178, MATCH($BJ552, 'Currency Market'!$BB$10:$BB$178, 0), MATCH($N552, 'Currency Market'!$BE$9:$BL$9, 0)), ""))</f>
        <v/>
      </c>
      <c r="BN552" s="68" t="str">
        <f t="shared" si="172"/>
        <v/>
      </c>
      <c r="BO552" s="57" t="str">
        <f t="shared" si="175"/>
        <v/>
      </c>
      <c r="BP552" s="58" t="str">
        <f t="shared" si="175"/>
        <v/>
      </c>
      <c r="BQ552" s="58" t="str">
        <f t="shared" si="175"/>
        <v/>
      </c>
      <c r="BR552" s="58" t="str">
        <f t="shared" si="175"/>
        <v/>
      </c>
      <c r="BS552" s="58" t="str">
        <f t="shared" si="175"/>
        <v/>
      </c>
      <c r="BT552" s="58" t="str">
        <f t="shared" si="175"/>
        <v/>
      </c>
      <c r="BU552" s="58" t="str">
        <f t="shared" si="175"/>
        <v/>
      </c>
      <c r="BV552" s="59" t="str">
        <f t="shared" si="175"/>
        <v/>
      </c>
      <c r="BX552" s="7" t="str">
        <f ca="1">IFERROR(INDEX('Currency Market'!$BX$10:$BX$178, MATCH($BJ552, 'Currency Market'!$BB$10:$BB$178, 0)), "")</f>
        <v/>
      </c>
      <c r="BZ552" s="65" t="str">
        <f t="shared" si="173"/>
        <v/>
      </c>
    </row>
    <row r="553" spans="1:78" x14ac:dyDescent="0.55000000000000004">
      <c r="A553" s="11"/>
      <c r="B553" s="175" t="str">
        <f t="shared" si="162"/>
        <v/>
      </c>
      <c r="C553" s="176"/>
      <c r="D553" s="176"/>
      <c r="E553" s="176"/>
      <c r="F553" s="269"/>
      <c r="G553" s="270"/>
      <c r="H553" s="271"/>
      <c r="I553" s="271"/>
      <c r="J553" s="271"/>
      <c r="K553" s="271"/>
      <c r="L553" s="271"/>
      <c r="M553" s="271"/>
      <c r="N553" s="270"/>
      <c r="O553" s="270"/>
      <c r="P553" s="272" t="str">
        <f t="shared" si="168"/>
        <v/>
      </c>
      <c r="Q553" s="267"/>
      <c r="R553" s="267"/>
      <c r="S553" s="267"/>
      <c r="T553" s="267"/>
      <c r="U553" s="267"/>
      <c r="V553" s="267" t="str">
        <f t="shared" si="163"/>
        <v/>
      </c>
      <c r="W553" s="267"/>
      <c r="X553" s="267"/>
      <c r="Y553" s="267"/>
      <c r="Z553" s="267"/>
      <c r="AA553" s="267" t="str">
        <f t="shared" si="169"/>
        <v/>
      </c>
      <c r="AB553" s="267"/>
      <c r="AC553" s="267"/>
      <c r="AD553" s="267"/>
      <c r="AE553" s="267"/>
      <c r="AF553" s="267"/>
      <c r="AG553" s="269"/>
      <c r="AH553" s="270"/>
      <c r="AI553" s="270"/>
      <c r="AJ553" s="270"/>
      <c r="AK553" s="270"/>
      <c r="AL553" s="273"/>
      <c r="AM553" s="11"/>
      <c r="AN553" s="175" t="str">
        <f t="shared" si="170"/>
        <v/>
      </c>
      <c r="AO553" s="176"/>
      <c r="AP553" s="267" t="str">
        <f t="shared" si="164"/>
        <v/>
      </c>
      <c r="AQ553" s="267"/>
      <c r="AR553" s="267"/>
      <c r="AS553" s="267"/>
      <c r="AT553" s="267"/>
      <c r="AU553" s="267"/>
      <c r="AV553" s="265" t="str">
        <f t="shared" si="171"/>
        <v/>
      </c>
      <c r="AW553" s="266"/>
      <c r="AX553" s="267" t="str">
        <f t="shared" si="165"/>
        <v/>
      </c>
      <c r="AY553" s="267"/>
      <c r="AZ553" s="267"/>
      <c r="BA553" s="267"/>
      <c r="BB553" s="267"/>
      <c r="BC553" s="268"/>
      <c r="BD553" s="11"/>
      <c r="BF553" s="7" t="str">
        <f t="shared" si="166"/>
        <v/>
      </c>
      <c r="BJ553" s="45" t="str">
        <f t="shared" ca="1" si="167"/>
        <v>20/09/2021 08:00</v>
      </c>
      <c r="BK553" s="44" t="str">
        <f>IF($F553="", "", IFERROR(INDEX('Currency Market'!$BE$10:$BL$178, MATCH($BJ553, 'Currency Market'!$BB$10:$BB$178, 0), MATCH($F553, 'Currency Market'!$BE$9:$BL$9, 0)), ""))</f>
        <v/>
      </c>
      <c r="BL553" s="43" t="str">
        <f>IF($F553="", "", IFERROR(INDEX('Currency Market'!$BE$10:$BL$178, MATCH($BJ553, 'Currency Market'!$BB$10:$BB$178, 0), MATCH($N553, 'Currency Market'!$BE$9:$BL$9, 0)), ""))</f>
        <v/>
      </c>
      <c r="BN553" s="68" t="str">
        <f t="shared" si="172"/>
        <v/>
      </c>
      <c r="BO553" s="57" t="str">
        <f t="shared" ref="BO553:BV562" si="176">IF($B553=$BF$4, IF($F553=BO$2, $H553*-1, IF($N553=BO$2, $AA553, "")), "")</f>
        <v/>
      </c>
      <c r="BP553" s="58" t="str">
        <f t="shared" si="176"/>
        <v/>
      </c>
      <c r="BQ553" s="58" t="str">
        <f t="shared" si="176"/>
        <v/>
      </c>
      <c r="BR553" s="58" t="str">
        <f t="shared" si="176"/>
        <v/>
      </c>
      <c r="BS553" s="58" t="str">
        <f t="shared" si="176"/>
        <v/>
      </c>
      <c r="BT553" s="58" t="str">
        <f t="shared" si="176"/>
        <v/>
      </c>
      <c r="BU553" s="58" t="str">
        <f t="shared" si="176"/>
        <v/>
      </c>
      <c r="BV553" s="59" t="str">
        <f t="shared" si="176"/>
        <v/>
      </c>
      <c r="BX553" s="7" t="str">
        <f ca="1">IFERROR(INDEX('Currency Market'!$BX$10:$BX$178, MATCH($BJ553, 'Currency Market'!$BB$10:$BB$178, 0)), "")</f>
        <v/>
      </c>
      <c r="BZ553" s="65" t="str">
        <f t="shared" si="173"/>
        <v/>
      </c>
    </row>
    <row r="554" spans="1:78" x14ac:dyDescent="0.55000000000000004">
      <c r="A554" s="11"/>
      <c r="B554" s="175" t="str">
        <f t="shared" si="162"/>
        <v/>
      </c>
      <c r="C554" s="176"/>
      <c r="D554" s="176"/>
      <c r="E554" s="176"/>
      <c r="F554" s="269"/>
      <c r="G554" s="270"/>
      <c r="H554" s="271"/>
      <c r="I554" s="271"/>
      <c r="J554" s="271"/>
      <c r="K554" s="271"/>
      <c r="L554" s="271"/>
      <c r="M554" s="271"/>
      <c r="N554" s="270"/>
      <c r="O554" s="270"/>
      <c r="P554" s="272" t="str">
        <f t="shared" si="168"/>
        <v/>
      </c>
      <c r="Q554" s="267"/>
      <c r="R554" s="267"/>
      <c r="S554" s="267"/>
      <c r="T554" s="267"/>
      <c r="U554" s="267"/>
      <c r="V554" s="267" t="str">
        <f t="shared" si="163"/>
        <v/>
      </c>
      <c r="W554" s="267"/>
      <c r="X554" s="267"/>
      <c r="Y554" s="267"/>
      <c r="Z554" s="267"/>
      <c r="AA554" s="267" t="str">
        <f t="shared" si="169"/>
        <v/>
      </c>
      <c r="AB554" s="267"/>
      <c r="AC554" s="267"/>
      <c r="AD554" s="267"/>
      <c r="AE554" s="267"/>
      <c r="AF554" s="267"/>
      <c r="AG554" s="269"/>
      <c r="AH554" s="270"/>
      <c r="AI554" s="270"/>
      <c r="AJ554" s="270"/>
      <c r="AK554" s="270"/>
      <c r="AL554" s="273"/>
      <c r="AM554" s="11"/>
      <c r="AN554" s="175" t="str">
        <f t="shared" si="170"/>
        <v/>
      </c>
      <c r="AO554" s="176"/>
      <c r="AP554" s="267" t="str">
        <f t="shared" si="164"/>
        <v/>
      </c>
      <c r="AQ554" s="267"/>
      <c r="AR554" s="267"/>
      <c r="AS554" s="267"/>
      <c r="AT554" s="267"/>
      <c r="AU554" s="267"/>
      <c r="AV554" s="265" t="str">
        <f t="shared" si="171"/>
        <v/>
      </c>
      <c r="AW554" s="266"/>
      <c r="AX554" s="267" t="str">
        <f t="shared" si="165"/>
        <v/>
      </c>
      <c r="AY554" s="267"/>
      <c r="AZ554" s="267"/>
      <c r="BA554" s="267"/>
      <c r="BB554" s="267"/>
      <c r="BC554" s="268"/>
      <c r="BD554" s="11"/>
      <c r="BF554" s="7" t="str">
        <f t="shared" si="166"/>
        <v/>
      </c>
      <c r="BJ554" s="45" t="str">
        <f t="shared" ca="1" si="167"/>
        <v>20/09/2021 08:00</v>
      </c>
      <c r="BK554" s="44" t="str">
        <f>IF($F554="", "", IFERROR(INDEX('Currency Market'!$BE$10:$BL$178, MATCH($BJ554, 'Currency Market'!$BB$10:$BB$178, 0), MATCH($F554, 'Currency Market'!$BE$9:$BL$9, 0)), ""))</f>
        <v/>
      </c>
      <c r="BL554" s="43" t="str">
        <f>IF($F554="", "", IFERROR(INDEX('Currency Market'!$BE$10:$BL$178, MATCH($BJ554, 'Currency Market'!$BB$10:$BB$178, 0), MATCH($N554, 'Currency Market'!$BE$9:$BL$9, 0)), ""))</f>
        <v/>
      </c>
      <c r="BN554" s="68" t="str">
        <f t="shared" si="172"/>
        <v/>
      </c>
      <c r="BO554" s="57" t="str">
        <f t="shared" si="176"/>
        <v/>
      </c>
      <c r="BP554" s="58" t="str">
        <f t="shared" si="176"/>
        <v/>
      </c>
      <c r="BQ554" s="58" t="str">
        <f t="shared" si="176"/>
        <v/>
      </c>
      <c r="BR554" s="58" t="str">
        <f t="shared" si="176"/>
        <v/>
      </c>
      <c r="BS554" s="58" t="str">
        <f t="shared" si="176"/>
        <v/>
      </c>
      <c r="BT554" s="58" t="str">
        <f t="shared" si="176"/>
        <v/>
      </c>
      <c r="BU554" s="58" t="str">
        <f t="shared" si="176"/>
        <v/>
      </c>
      <c r="BV554" s="59" t="str">
        <f t="shared" si="176"/>
        <v/>
      </c>
      <c r="BX554" s="7" t="str">
        <f ca="1">IFERROR(INDEX('Currency Market'!$BX$10:$BX$178, MATCH($BJ554, 'Currency Market'!$BB$10:$BB$178, 0)), "")</f>
        <v/>
      </c>
      <c r="BZ554" s="65" t="str">
        <f t="shared" si="173"/>
        <v/>
      </c>
    </row>
    <row r="555" spans="1:78" x14ac:dyDescent="0.55000000000000004">
      <c r="A555" s="11"/>
      <c r="B555" s="175" t="str">
        <f t="shared" si="162"/>
        <v/>
      </c>
      <c r="C555" s="176"/>
      <c r="D555" s="176"/>
      <c r="E555" s="176"/>
      <c r="F555" s="269"/>
      <c r="G555" s="270"/>
      <c r="H555" s="271"/>
      <c r="I555" s="271"/>
      <c r="J555" s="271"/>
      <c r="K555" s="271"/>
      <c r="L555" s="271"/>
      <c r="M555" s="271"/>
      <c r="N555" s="270"/>
      <c r="O555" s="270"/>
      <c r="P555" s="272" t="str">
        <f t="shared" si="168"/>
        <v/>
      </c>
      <c r="Q555" s="267"/>
      <c r="R555" s="267"/>
      <c r="S555" s="267"/>
      <c r="T555" s="267"/>
      <c r="U555" s="267"/>
      <c r="V555" s="267" t="str">
        <f t="shared" si="163"/>
        <v/>
      </c>
      <c r="W555" s="267"/>
      <c r="X555" s="267"/>
      <c r="Y555" s="267"/>
      <c r="Z555" s="267"/>
      <c r="AA555" s="267" t="str">
        <f t="shared" si="169"/>
        <v/>
      </c>
      <c r="AB555" s="267"/>
      <c r="AC555" s="267"/>
      <c r="AD555" s="267"/>
      <c r="AE555" s="267"/>
      <c r="AF555" s="267"/>
      <c r="AG555" s="269"/>
      <c r="AH555" s="270"/>
      <c r="AI555" s="270"/>
      <c r="AJ555" s="270"/>
      <c r="AK555" s="270"/>
      <c r="AL555" s="273"/>
      <c r="AM555" s="11"/>
      <c r="AN555" s="175" t="str">
        <f t="shared" si="170"/>
        <v/>
      </c>
      <c r="AO555" s="176"/>
      <c r="AP555" s="267" t="str">
        <f t="shared" si="164"/>
        <v/>
      </c>
      <c r="AQ555" s="267"/>
      <c r="AR555" s="267"/>
      <c r="AS555" s="267"/>
      <c r="AT555" s="267"/>
      <c r="AU555" s="267"/>
      <c r="AV555" s="265" t="str">
        <f t="shared" si="171"/>
        <v/>
      </c>
      <c r="AW555" s="266"/>
      <c r="AX555" s="267" t="str">
        <f t="shared" si="165"/>
        <v/>
      </c>
      <c r="AY555" s="267"/>
      <c r="AZ555" s="267"/>
      <c r="BA555" s="267"/>
      <c r="BB555" s="267"/>
      <c r="BC555" s="268"/>
      <c r="BD555" s="11"/>
      <c r="BF555" s="7" t="str">
        <f t="shared" si="166"/>
        <v/>
      </c>
      <c r="BJ555" s="45" t="str">
        <f t="shared" ca="1" si="167"/>
        <v>20/09/2021 08:00</v>
      </c>
      <c r="BK555" s="44" t="str">
        <f>IF($F555="", "", IFERROR(INDEX('Currency Market'!$BE$10:$BL$178, MATCH($BJ555, 'Currency Market'!$BB$10:$BB$178, 0), MATCH($F555, 'Currency Market'!$BE$9:$BL$9, 0)), ""))</f>
        <v/>
      </c>
      <c r="BL555" s="43" t="str">
        <f>IF($F555="", "", IFERROR(INDEX('Currency Market'!$BE$10:$BL$178, MATCH($BJ555, 'Currency Market'!$BB$10:$BB$178, 0), MATCH($N555, 'Currency Market'!$BE$9:$BL$9, 0)), ""))</f>
        <v/>
      </c>
      <c r="BN555" s="68" t="str">
        <f t="shared" si="172"/>
        <v/>
      </c>
      <c r="BO555" s="57" t="str">
        <f t="shared" si="176"/>
        <v/>
      </c>
      <c r="BP555" s="58" t="str">
        <f t="shared" si="176"/>
        <v/>
      </c>
      <c r="BQ555" s="58" t="str">
        <f t="shared" si="176"/>
        <v/>
      </c>
      <c r="BR555" s="58" t="str">
        <f t="shared" si="176"/>
        <v/>
      </c>
      <c r="BS555" s="58" t="str">
        <f t="shared" si="176"/>
        <v/>
      </c>
      <c r="BT555" s="58" t="str">
        <f t="shared" si="176"/>
        <v/>
      </c>
      <c r="BU555" s="58" t="str">
        <f t="shared" si="176"/>
        <v/>
      </c>
      <c r="BV555" s="59" t="str">
        <f t="shared" si="176"/>
        <v/>
      </c>
      <c r="BX555" s="7" t="str">
        <f ca="1">IFERROR(INDEX('Currency Market'!$BX$10:$BX$178, MATCH($BJ555, 'Currency Market'!$BB$10:$BB$178, 0)), "")</f>
        <v/>
      </c>
      <c r="BZ555" s="65" t="str">
        <f t="shared" si="173"/>
        <v/>
      </c>
    </row>
    <row r="556" spans="1:78" x14ac:dyDescent="0.55000000000000004">
      <c r="A556" s="11"/>
      <c r="B556" s="175" t="str">
        <f t="shared" si="162"/>
        <v/>
      </c>
      <c r="C556" s="176"/>
      <c r="D556" s="176"/>
      <c r="E556" s="176"/>
      <c r="F556" s="269"/>
      <c r="G556" s="270"/>
      <c r="H556" s="271"/>
      <c r="I556" s="271"/>
      <c r="J556" s="271"/>
      <c r="K556" s="271"/>
      <c r="L556" s="271"/>
      <c r="M556" s="271"/>
      <c r="N556" s="270"/>
      <c r="O556" s="270"/>
      <c r="P556" s="272" t="str">
        <f t="shared" si="168"/>
        <v/>
      </c>
      <c r="Q556" s="267"/>
      <c r="R556" s="267"/>
      <c r="S556" s="267"/>
      <c r="T556" s="267"/>
      <c r="U556" s="267"/>
      <c r="V556" s="267" t="str">
        <f t="shared" si="163"/>
        <v/>
      </c>
      <c r="W556" s="267"/>
      <c r="X556" s="267"/>
      <c r="Y556" s="267"/>
      <c r="Z556" s="267"/>
      <c r="AA556" s="267" t="str">
        <f t="shared" si="169"/>
        <v/>
      </c>
      <c r="AB556" s="267"/>
      <c r="AC556" s="267"/>
      <c r="AD556" s="267"/>
      <c r="AE556" s="267"/>
      <c r="AF556" s="267"/>
      <c r="AG556" s="269"/>
      <c r="AH556" s="270"/>
      <c r="AI556" s="270"/>
      <c r="AJ556" s="270"/>
      <c r="AK556" s="270"/>
      <c r="AL556" s="273"/>
      <c r="AM556" s="11"/>
      <c r="AN556" s="175" t="str">
        <f t="shared" si="170"/>
        <v/>
      </c>
      <c r="AO556" s="176"/>
      <c r="AP556" s="267" t="str">
        <f t="shared" si="164"/>
        <v/>
      </c>
      <c r="AQ556" s="267"/>
      <c r="AR556" s="267"/>
      <c r="AS556" s="267"/>
      <c r="AT556" s="267"/>
      <c r="AU556" s="267"/>
      <c r="AV556" s="265" t="str">
        <f t="shared" si="171"/>
        <v/>
      </c>
      <c r="AW556" s="266"/>
      <c r="AX556" s="267" t="str">
        <f t="shared" si="165"/>
        <v/>
      </c>
      <c r="AY556" s="267"/>
      <c r="AZ556" s="267"/>
      <c r="BA556" s="267"/>
      <c r="BB556" s="267"/>
      <c r="BC556" s="268"/>
      <c r="BD556" s="11"/>
      <c r="BF556" s="7" t="str">
        <f t="shared" si="166"/>
        <v/>
      </c>
      <c r="BJ556" s="45" t="str">
        <f t="shared" ca="1" si="167"/>
        <v>20/09/2021 08:00</v>
      </c>
      <c r="BK556" s="44" t="str">
        <f>IF($F556="", "", IFERROR(INDEX('Currency Market'!$BE$10:$BL$178, MATCH($BJ556, 'Currency Market'!$BB$10:$BB$178, 0), MATCH($F556, 'Currency Market'!$BE$9:$BL$9, 0)), ""))</f>
        <v/>
      </c>
      <c r="BL556" s="43" t="str">
        <f>IF($F556="", "", IFERROR(INDEX('Currency Market'!$BE$10:$BL$178, MATCH($BJ556, 'Currency Market'!$BB$10:$BB$178, 0), MATCH($N556, 'Currency Market'!$BE$9:$BL$9, 0)), ""))</f>
        <v/>
      </c>
      <c r="BN556" s="68" t="str">
        <f t="shared" si="172"/>
        <v/>
      </c>
      <c r="BO556" s="57" t="str">
        <f t="shared" si="176"/>
        <v/>
      </c>
      <c r="BP556" s="58" t="str">
        <f t="shared" si="176"/>
        <v/>
      </c>
      <c r="BQ556" s="58" t="str">
        <f t="shared" si="176"/>
        <v/>
      </c>
      <c r="BR556" s="58" t="str">
        <f t="shared" si="176"/>
        <v/>
      </c>
      <c r="BS556" s="58" t="str">
        <f t="shared" si="176"/>
        <v/>
      </c>
      <c r="BT556" s="58" t="str">
        <f t="shared" si="176"/>
        <v/>
      </c>
      <c r="BU556" s="58" t="str">
        <f t="shared" si="176"/>
        <v/>
      </c>
      <c r="BV556" s="59" t="str">
        <f t="shared" si="176"/>
        <v/>
      </c>
      <c r="BX556" s="7" t="str">
        <f ca="1">IFERROR(INDEX('Currency Market'!$BX$10:$BX$178, MATCH($BJ556, 'Currency Market'!$BB$10:$BB$178, 0)), "")</f>
        <v/>
      </c>
      <c r="BZ556" s="65" t="str">
        <f t="shared" si="173"/>
        <v/>
      </c>
    </row>
    <row r="557" spans="1:78" x14ac:dyDescent="0.55000000000000004">
      <c r="A557" s="11"/>
      <c r="B557" s="175" t="str">
        <f t="shared" si="162"/>
        <v/>
      </c>
      <c r="C557" s="176"/>
      <c r="D557" s="176"/>
      <c r="E557" s="176"/>
      <c r="F557" s="269"/>
      <c r="G557" s="270"/>
      <c r="H557" s="271"/>
      <c r="I557" s="271"/>
      <c r="J557" s="271"/>
      <c r="K557" s="271"/>
      <c r="L557" s="271"/>
      <c r="M557" s="271"/>
      <c r="N557" s="270"/>
      <c r="O557" s="270"/>
      <c r="P557" s="272" t="str">
        <f t="shared" si="168"/>
        <v/>
      </c>
      <c r="Q557" s="267"/>
      <c r="R557" s="267"/>
      <c r="S557" s="267"/>
      <c r="T557" s="267"/>
      <c r="U557" s="267"/>
      <c r="V557" s="267" t="str">
        <f t="shared" si="163"/>
        <v/>
      </c>
      <c r="W557" s="267"/>
      <c r="X557" s="267"/>
      <c r="Y557" s="267"/>
      <c r="Z557" s="267"/>
      <c r="AA557" s="267" t="str">
        <f t="shared" si="169"/>
        <v/>
      </c>
      <c r="AB557" s="267"/>
      <c r="AC557" s="267"/>
      <c r="AD557" s="267"/>
      <c r="AE557" s="267"/>
      <c r="AF557" s="267"/>
      <c r="AG557" s="269"/>
      <c r="AH557" s="270"/>
      <c r="AI557" s="270"/>
      <c r="AJ557" s="270"/>
      <c r="AK557" s="270"/>
      <c r="AL557" s="273"/>
      <c r="AM557" s="11"/>
      <c r="AN557" s="175" t="str">
        <f t="shared" si="170"/>
        <v/>
      </c>
      <c r="AO557" s="176"/>
      <c r="AP557" s="267" t="str">
        <f t="shared" si="164"/>
        <v/>
      </c>
      <c r="AQ557" s="267"/>
      <c r="AR557" s="267"/>
      <c r="AS557" s="267"/>
      <c r="AT557" s="267"/>
      <c r="AU557" s="267"/>
      <c r="AV557" s="265" t="str">
        <f t="shared" si="171"/>
        <v/>
      </c>
      <c r="AW557" s="266"/>
      <c r="AX557" s="267" t="str">
        <f t="shared" si="165"/>
        <v/>
      </c>
      <c r="AY557" s="267"/>
      <c r="AZ557" s="267"/>
      <c r="BA557" s="267"/>
      <c r="BB557" s="267"/>
      <c r="BC557" s="268"/>
      <c r="BD557" s="11"/>
      <c r="BF557" s="7" t="str">
        <f t="shared" si="166"/>
        <v/>
      </c>
      <c r="BJ557" s="45" t="str">
        <f t="shared" ca="1" si="167"/>
        <v>20/09/2021 08:00</v>
      </c>
      <c r="BK557" s="44" t="str">
        <f>IF($F557="", "", IFERROR(INDEX('Currency Market'!$BE$10:$BL$178, MATCH($BJ557, 'Currency Market'!$BB$10:$BB$178, 0), MATCH($F557, 'Currency Market'!$BE$9:$BL$9, 0)), ""))</f>
        <v/>
      </c>
      <c r="BL557" s="43" t="str">
        <f>IF($F557="", "", IFERROR(INDEX('Currency Market'!$BE$10:$BL$178, MATCH($BJ557, 'Currency Market'!$BB$10:$BB$178, 0), MATCH($N557, 'Currency Market'!$BE$9:$BL$9, 0)), ""))</f>
        <v/>
      </c>
      <c r="BN557" s="68" t="str">
        <f t="shared" si="172"/>
        <v/>
      </c>
      <c r="BO557" s="57" t="str">
        <f t="shared" si="176"/>
        <v/>
      </c>
      <c r="BP557" s="58" t="str">
        <f t="shared" si="176"/>
        <v/>
      </c>
      <c r="BQ557" s="58" t="str">
        <f t="shared" si="176"/>
        <v/>
      </c>
      <c r="BR557" s="58" t="str">
        <f t="shared" si="176"/>
        <v/>
      </c>
      <c r="BS557" s="58" t="str">
        <f t="shared" si="176"/>
        <v/>
      </c>
      <c r="BT557" s="58" t="str">
        <f t="shared" si="176"/>
        <v/>
      </c>
      <c r="BU557" s="58" t="str">
        <f t="shared" si="176"/>
        <v/>
      </c>
      <c r="BV557" s="59" t="str">
        <f t="shared" si="176"/>
        <v/>
      </c>
      <c r="BX557" s="7" t="str">
        <f ca="1">IFERROR(INDEX('Currency Market'!$BX$10:$BX$178, MATCH($BJ557, 'Currency Market'!$BB$10:$BB$178, 0)), "")</f>
        <v/>
      </c>
      <c r="BZ557" s="65" t="str">
        <f t="shared" si="173"/>
        <v/>
      </c>
    </row>
    <row r="558" spans="1:78" x14ac:dyDescent="0.55000000000000004">
      <c r="A558" s="11"/>
      <c r="B558" s="175" t="str">
        <f t="shared" si="162"/>
        <v/>
      </c>
      <c r="C558" s="176"/>
      <c r="D558" s="176"/>
      <c r="E558" s="176"/>
      <c r="F558" s="269"/>
      <c r="G558" s="270"/>
      <c r="H558" s="271"/>
      <c r="I558" s="271"/>
      <c r="J558" s="271"/>
      <c r="K558" s="271"/>
      <c r="L558" s="271"/>
      <c r="M558" s="271"/>
      <c r="N558" s="270"/>
      <c r="O558" s="270"/>
      <c r="P558" s="272" t="str">
        <f t="shared" si="168"/>
        <v/>
      </c>
      <c r="Q558" s="267"/>
      <c r="R558" s="267"/>
      <c r="S558" s="267"/>
      <c r="T558" s="267"/>
      <c r="U558" s="267"/>
      <c r="V558" s="267" t="str">
        <f t="shared" si="163"/>
        <v/>
      </c>
      <c r="W558" s="267"/>
      <c r="X558" s="267"/>
      <c r="Y558" s="267"/>
      <c r="Z558" s="267"/>
      <c r="AA558" s="267" t="str">
        <f t="shared" si="169"/>
        <v/>
      </c>
      <c r="AB558" s="267"/>
      <c r="AC558" s="267"/>
      <c r="AD558" s="267"/>
      <c r="AE558" s="267"/>
      <c r="AF558" s="267"/>
      <c r="AG558" s="269"/>
      <c r="AH558" s="270"/>
      <c r="AI558" s="270"/>
      <c r="AJ558" s="270"/>
      <c r="AK558" s="270"/>
      <c r="AL558" s="273"/>
      <c r="AM558" s="11"/>
      <c r="AN558" s="175" t="str">
        <f t="shared" si="170"/>
        <v/>
      </c>
      <c r="AO558" s="176"/>
      <c r="AP558" s="267" t="str">
        <f t="shared" si="164"/>
        <v/>
      </c>
      <c r="AQ558" s="267"/>
      <c r="AR558" s="267"/>
      <c r="AS558" s="267"/>
      <c r="AT558" s="267"/>
      <c r="AU558" s="267"/>
      <c r="AV558" s="265" t="str">
        <f t="shared" si="171"/>
        <v/>
      </c>
      <c r="AW558" s="266"/>
      <c r="AX558" s="267" t="str">
        <f t="shared" si="165"/>
        <v/>
      </c>
      <c r="AY558" s="267"/>
      <c r="AZ558" s="267"/>
      <c r="BA558" s="267"/>
      <c r="BB558" s="267"/>
      <c r="BC558" s="268"/>
      <c r="BD558" s="11"/>
      <c r="BF558" s="7" t="str">
        <f t="shared" si="166"/>
        <v/>
      </c>
      <c r="BJ558" s="45" t="str">
        <f t="shared" ca="1" si="167"/>
        <v>20/09/2021 08:00</v>
      </c>
      <c r="BK558" s="44" t="str">
        <f>IF($F558="", "", IFERROR(INDEX('Currency Market'!$BE$10:$BL$178, MATCH($BJ558, 'Currency Market'!$BB$10:$BB$178, 0), MATCH($F558, 'Currency Market'!$BE$9:$BL$9, 0)), ""))</f>
        <v/>
      </c>
      <c r="BL558" s="43" t="str">
        <f>IF($F558="", "", IFERROR(INDEX('Currency Market'!$BE$10:$BL$178, MATCH($BJ558, 'Currency Market'!$BB$10:$BB$178, 0), MATCH($N558, 'Currency Market'!$BE$9:$BL$9, 0)), ""))</f>
        <v/>
      </c>
      <c r="BN558" s="68" t="str">
        <f t="shared" si="172"/>
        <v/>
      </c>
      <c r="BO558" s="57" t="str">
        <f t="shared" si="176"/>
        <v/>
      </c>
      <c r="BP558" s="58" t="str">
        <f t="shared" si="176"/>
        <v/>
      </c>
      <c r="BQ558" s="58" t="str">
        <f t="shared" si="176"/>
        <v/>
      </c>
      <c r="BR558" s="58" t="str">
        <f t="shared" si="176"/>
        <v/>
      </c>
      <c r="BS558" s="58" t="str">
        <f t="shared" si="176"/>
        <v/>
      </c>
      <c r="BT558" s="58" t="str">
        <f t="shared" si="176"/>
        <v/>
      </c>
      <c r="BU558" s="58" t="str">
        <f t="shared" si="176"/>
        <v/>
      </c>
      <c r="BV558" s="59" t="str">
        <f t="shared" si="176"/>
        <v/>
      </c>
      <c r="BX558" s="7" t="str">
        <f ca="1">IFERROR(INDEX('Currency Market'!$BX$10:$BX$178, MATCH($BJ558, 'Currency Market'!$BB$10:$BB$178, 0)), "")</f>
        <v/>
      </c>
      <c r="BZ558" s="65" t="str">
        <f t="shared" si="173"/>
        <v/>
      </c>
    </row>
    <row r="559" spans="1:78" x14ac:dyDescent="0.55000000000000004">
      <c r="A559" s="11"/>
      <c r="B559" s="175" t="str">
        <f t="shared" si="162"/>
        <v/>
      </c>
      <c r="C559" s="176"/>
      <c r="D559" s="176"/>
      <c r="E559" s="176"/>
      <c r="F559" s="269"/>
      <c r="G559" s="270"/>
      <c r="H559" s="271"/>
      <c r="I559" s="271"/>
      <c r="J559" s="271"/>
      <c r="K559" s="271"/>
      <c r="L559" s="271"/>
      <c r="M559" s="271"/>
      <c r="N559" s="270"/>
      <c r="O559" s="270"/>
      <c r="P559" s="272" t="str">
        <f t="shared" si="168"/>
        <v/>
      </c>
      <c r="Q559" s="267"/>
      <c r="R559" s="267"/>
      <c r="S559" s="267"/>
      <c r="T559" s="267"/>
      <c r="U559" s="267"/>
      <c r="V559" s="267" t="str">
        <f t="shared" si="163"/>
        <v/>
      </c>
      <c r="W559" s="267"/>
      <c r="X559" s="267"/>
      <c r="Y559" s="267"/>
      <c r="Z559" s="267"/>
      <c r="AA559" s="267" t="str">
        <f t="shared" si="169"/>
        <v/>
      </c>
      <c r="AB559" s="267"/>
      <c r="AC559" s="267"/>
      <c r="AD559" s="267"/>
      <c r="AE559" s="267"/>
      <c r="AF559" s="267"/>
      <c r="AG559" s="269"/>
      <c r="AH559" s="270"/>
      <c r="AI559" s="270"/>
      <c r="AJ559" s="270"/>
      <c r="AK559" s="270"/>
      <c r="AL559" s="273"/>
      <c r="AM559" s="11"/>
      <c r="AN559" s="175" t="str">
        <f t="shared" si="170"/>
        <v/>
      </c>
      <c r="AO559" s="176"/>
      <c r="AP559" s="267" t="str">
        <f t="shared" si="164"/>
        <v/>
      </c>
      <c r="AQ559" s="267"/>
      <c r="AR559" s="267"/>
      <c r="AS559" s="267"/>
      <c r="AT559" s="267"/>
      <c r="AU559" s="267"/>
      <c r="AV559" s="265" t="str">
        <f t="shared" si="171"/>
        <v/>
      </c>
      <c r="AW559" s="266"/>
      <c r="AX559" s="267" t="str">
        <f t="shared" si="165"/>
        <v/>
      </c>
      <c r="AY559" s="267"/>
      <c r="AZ559" s="267"/>
      <c r="BA559" s="267"/>
      <c r="BB559" s="267"/>
      <c r="BC559" s="268"/>
      <c r="BD559" s="11"/>
      <c r="BF559" s="7" t="str">
        <f t="shared" si="166"/>
        <v/>
      </c>
      <c r="BJ559" s="45" t="str">
        <f t="shared" ca="1" si="167"/>
        <v>20/09/2021 08:00</v>
      </c>
      <c r="BK559" s="44" t="str">
        <f>IF($F559="", "", IFERROR(INDEX('Currency Market'!$BE$10:$BL$178, MATCH($BJ559, 'Currency Market'!$BB$10:$BB$178, 0), MATCH($F559, 'Currency Market'!$BE$9:$BL$9, 0)), ""))</f>
        <v/>
      </c>
      <c r="BL559" s="43" t="str">
        <f>IF($F559="", "", IFERROR(INDEX('Currency Market'!$BE$10:$BL$178, MATCH($BJ559, 'Currency Market'!$BB$10:$BB$178, 0), MATCH($N559, 'Currency Market'!$BE$9:$BL$9, 0)), ""))</f>
        <v/>
      </c>
      <c r="BN559" s="68" t="str">
        <f t="shared" si="172"/>
        <v/>
      </c>
      <c r="BO559" s="57" t="str">
        <f t="shared" si="176"/>
        <v/>
      </c>
      <c r="BP559" s="58" t="str">
        <f t="shared" si="176"/>
        <v/>
      </c>
      <c r="BQ559" s="58" t="str">
        <f t="shared" si="176"/>
        <v/>
      </c>
      <c r="BR559" s="58" t="str">
        <f t="shared" si="176"/>
        <v/>
      </c>
      <c r="BS559" s="58" t="str">
        <f t="shared" si="176"/>
        <v/>
      </c>
      <c r="BT559" s="58" t="str">
        <f t="shared" si="176"/>
        <v/>
      </c>
      <c r="BU559" s="58" t="str">
        <f t="shared" si="176"/>
        <v/>
      </c>
      <c r="BV559" s="59" t="str">
        <f t="shared" si="176"/>
        <v/>
      </c>
      <c r="BX559" s="7" t="str">
        <f ca="1">IFERROR(INDEX('Currency Market'!$BX$10:$BX$178, MATCH($BJ559, 'Currency Market'!$BB$10:$BB$178, 0)), "")</f>
        <v/>
      </c>
      <c r="BZ559" s="65" t="str">
        <f t="shared" si="173"/>
        <v/>
      </c>
    </row>
    <row r="560" spans="1:78" x14ac:dyDescent="0.55000000000000004">
      <c r="A560" s="11"/>
      <c r="B560" s="175" t="str">
        <f t="shared" si="162"/>
        <v/>
      </c>
      <c r="C560" s="176"/>
      <c r="D560" s="176"/>
      <c r="E560" s="176"/>
      <c r="F560" s="269"/>
      <c r="G560" s="270"/>
      <c r="H560" s="271"/>
      <c r="I560" s="271"/>
      <c r="J560" s="271"/>
      <c r="K560" s="271"/>
      <c r="L560" s="271"/>
      <c r="M560" s="271"/>
      <c r="N560" s="270"/>
      <c r="O560" s="270"/>
      <c r="P560" s="272" t="str">
        <f t="shared" si="168"/>
        <v/>
      </c>
      <c r="Q560" s="267"/>
      <c r="R560" s="267"/>
      <c r="S560" s="267"/>
      <c r="T560" s="267"/>
      <c r="U560" s="267"/>
      <c r="V560" s="267" t="str">
        <f t="shared" si="163"/>
        <v/>
      </c>
      <c r="W560" s="267"/>
      <c r="X560" s="267"/>
      <c r="Y560" s="267"/>
      <c r="Z560" s="267"/>
      <c r="AA560" s="267" t="str">
        <f t="shared" si="169"/>
        <v/>
      </c>
      <c r="AB560" s="267"/>
      <c r="AC560" s="267"/>
      <c r="AD560" s="267"/>
      <c r="AE560" s="267"/>
      <c r="AF560" s="267"/>
      <c r="AG560" s="269"/>
      <c r="AH560" s="270"/>
      <c r="AI560" s="270"/>
      <c r="AJ560" s="270"/>
      <c r="AK560" s="270"/>
      <c r="AL560" s="273"/>
      <c r="AM560" s="11"/>
      <c r="AN560" s="175" t="str">
        <f t="shared" si="170"/>
        <v/>
      </c>
      <c r="AO560" s="176"/>
      <c r="AP560" s="267" t="str">
        <f t="shared" si="164"/>
        <v/>
      </c>
      <c r="AQ560" s="267"/>
      <c r="AR560" s="267"/>
      <c r="AS560" s="267"/>
      <c r="AT560" s="267"/>
      <c r="AU560" s="267"/>
      <c r="AV560" s="265" t="str">
        <f t="shared" si="171"/>
        <v/>
      </c>
      <c r="AW560" s="266"/>
      <c r="AX560" s="267" t="str">
        <f t="shared" si="165"/>
        <v/>
      </c>
      <c r="AY560" s="267"/>
      <c r="AZ560" s="267"/>
      <c r="BA560" s="267"/>
      <c r="BB560" s="267"/>
      <c r="BC560" s="268"/>
      <c r="BD560" s="11"/>
      <c r="BF560" s="7" t="str">
        <f t="shared" si="166"/>
        <v/>
      </c>
      <c r="BJ560" s="45" t="str">
        <f t="shared" ca="1" si="167"/>
        <v>20/09/2021 08:00</v>
      </c>
      <c r="BK560" s="44" t="str">
        <f>IF($F560="", "", IFERROR(INDEX('Currency Market'!$BE$10:$BL$178, MATCH($BJ560, 'Currency Market'!$BB$10:$BB$178, 0), MATCH($F560, 'Currency Market'!$BE$9:$BL$9, 0)), ""))</f>
        <v/>
      </c>
      <c r="BL560" s="43" t="str">
        <f>IF($F560="", "", IFERROR(INDEX('Currency Market'!$BE$10:$BL$178, MATCH($BJ560, 'Currency Market'!$BB$10:$BB$178, 0), MATCH($N560, 'Currency Market'!$BE$9:$BL$9, 0)), ""))</f>
        <v/>
      </c>
      <c r="BN560" s="68" t="str">
        <f t="shared" si="172"/>
        <v/>
      </c>
      <c r="BO560" s="57" t="str">
        <f t="shared" si="176"/>
        <v/>
      </c>
      <c r="BP560" s="58" t="str">
        <f t="shared" si="176"/>
        <v/>
      </c>
      <c r="BQ560" s="58" t="str">
        <f t="shared" si="176"/>
        <v/>
      </c>
      <c r="BR560" s="58" t="str">
        <f t="shared" si="176"/>
        <v/>
      </c>
      <c r="BS560" s="58" t="str">
        <f t="shared" si="176"/>
        <v/>
      </c>
      <c r="BT560" s="58" t="str">
        <f t="shared" si="176"/>
        <v/>
      </c>
      <c r="BU560" s="58" t="str">
        <f t="shared" si="176"/>
        <v/>
      </c>
      <c r="BV560" s="59" t="str">
        <f t="shared" si="176"/>
        <v/>
      </c>
      <c r="BX560" s="7" t="str">
        <f ca="1">IFERROR(INDEX('Currency Market'!$BX$10:$BX$178, MATCH($BJ560, 'Currency Market'!$BB$10:$BB$178, 0)), "")</f>
        <v/>
      </c>
      <c r="BZ560" s="65" t="str">
        <f t="shared" si="173"/>
        <v/>
      </c>
    </row>
    <row r="561" spans="1:78" x14ac:dyDescent="0.55000000000000004">
      <c r="A561" s="11"/>
      <c r="B561" s="175" t="str">
        <f t="shared" si="162"/>
        <v/>
      </c>
      <c r="C561" s="176"/>
      <c r="D561" s="176"/>
      <c r="E561" s="176"/>
      <c r="F561" s="269"/>
      <c r="G561" s="270"/>
      <c r="H561" s="271"/>
      <c r="I561" s="271"/>
      <c r="J561" s="271"/>
      <c r="K561" s="271"/>
      <c r="L561" s="271"/>
      <c r="M561" s="271"/>
      <c r="N561" s="270"/>
      <c r="O561" s="270"/>
      <c r="P561" s="272" t="str">
        <f t="shared" si="168"/>
        <v/>
      </c>
      <c r="Q561" s="267"/>
      <c r="R561" s="267"/>
      <c r="S561" s="267"/>
      <c r="T561" s="267"/>
      <c r="U561" s="267"/>
      <c r="V561" s="267" t="str">
        <f t="shared" si="163"/>
        <v/>
      </c>
      <c r="W561" s="267"/>
      <c r="X561" s="267"/>
      <c r="Y561" s="267"/>
      <c r="Z561" s="267"/>
      <c r="AA561" s="267" t="str">
        <f t="shared" si="169"/>
        <v/>
      </c>
      <c r="AB561" s="267"/>
      <c r="AC561" s="267"/>
      <c r="AD561" s="267"/>
      <c r="AE561" s="267"/>
      <c r="AF561" s="267"/>
      <c r="AG561" s="269"/>
      <c r="AH561" s="270"/>
      <c r="AI561" s="270"/>
      <c r="AJ561" s="270"/>
      <c r="AK561" s="270"/>
      <c r="AL561" s="273"/>
      <c r="AM561" s="11"/>
      <c r="AN561" s="175" t="str">
        <f t="shared" si="170"/>
        <v/>
      </c>
      <c r="AO561" s="176"/>
      <c r="AP561" s="267" t="str">
        <f t="shared" si="164"/>
        <v/>
      </c>
      <c r="AQ561" s="267"/>
      <c r="AR561" s="267"/>
      <c r="AS561" s="267"/>
      <c r="AT561" s="267"/>
      <c r="AU561" s="267"/>
      <c r="AV561" s="265" t="str">
        <f t="shared" si="171"/>
        <v/>
      </c>
      <c r="AW561" s="266"/>
      <c r="AX561" s="267" t="str">
        <f t="shared" si="165"/>
        <v/>
      </c>
      <c r="AY561" s="267"/>
      <c r="AZ561" s="267"/>
      <c r="BA561" s="267"/>
      <c r="BB561" s="267"/>
      <c r="BC561" s="268"/>
      <c r="BD561" s="11"/>
      <c r="BF561" s="7" t="str">
        <f t="shared" si="166"/>
        <v/>
      </c>
      <c r="BJ561" s="45" t="str">
        <f t="shared" ca="1" si="167"/>
        <v>20/09/2021 08:00</v>
      </c>
      <c r="BK561" s="44" t="str">
        <f>IF($F561="", "", IFERROR(INDEX('Currency Market'!$BE$10:$BL$178, MATCH($BJ561, 'Currency Market'!$BB$10:$BB$178, 0), MATCH($F561, 'Currency Market'!$BE$9:$BL$9, 0)), ""))</f>
        <v/>
      </c>
      <c r="BL561" s="43" t="str">
        <f>IF($F561="", "", IFERROR(INDEX('Currency Market'!$BE$10:$BL$178, MATCH($BJ561, 'Currency Market'!$BB$10:$BB$178, 0), MATCH($N561, 'Currency Market'!$BE$9:$BL$9, 0)), ""))</f>
        <v/>
      </c>
      <c r="BN561" s="68" t="str">
        <f t="shared" si="172"/>
        <v/>
      </c>
      <c r="BO561" s="57" t="str">
        <f t="shared" si="176"/>
        <v/>
      </c>
      <c r="BP561" s="58" t="str">
        <f t="shared" si="176"/>
        <v/>
      </c>
      <c r="BQ561" s="58" t="str">
        <f t="shared" si="176"/>
        <v/>
      </c>
      <c r="BR561" s="58" t="str">
        <f t="shared" si="176"/>
        <v/>
      </c>
      <c r="BS561" s="58" t="str">
        <f t="shared" si="176"/>
        <v/>
      </c>
      <c r="BT561" s="58" t="str">
        <f t="shared" si="176"/>
        <v/>
      </c>
      <c r="BU561" s="58" t="str">
        <f t="shared" si="176"/>
        <v/>
      </c>
      <c r="BV561" s="59" t="str">
        <f t="shared" si="176"/>
        <v/>
      </c>
      <c r="BX561" s="7" t="str">
        <f ca="1">IFERROR(INDEX('Currency Market'!$BX$10:$BX$178, MATCH($BJ561, 'Currency Market'!$BB$10:$BB$178, 0)), "")</f>
        <v/>
      </c>
      <c r="BZ561" s="65" t="str">
        <f t="shared" si="173"/>
        <v/>
      </c>
    </row>
    <row r="562" spans="1:78" x14ac:dyDescent="0.55000000000000004">
      <c r="A562" s="11"/>
      <c r="B562" s="175" t="str">
        <f t="shared" si="162"/>
        <v/>
      </c>
      <c r="C562" s="176"/>
      <c r="D562" s="176"/>
      <c r="E562" s="176"/>
      <c r="F562" s="269"/>
      <c r="G562" s="270"/>
      <c r="H562" s="271"/>
      <c r="I562" s="271"/>
      <c r="J562" s="271"/>
      <c r="K562" s="271"/>
      <c r="L562" s="271"/>
      <c r="M562" s="271"/>
      <c r="N562" s="270"/>
      <c r="O562" s="270"/>
      <c r="P562" s="272" t="str">
        <f t="shared" si="168"/>
        <v/>
      </c>
      <c r="Q562" s="267"/>
      <c r="R562" s="267"/>
      <c r="S562" s="267"/>
      <c r="T562" s="267"/>
      <c r="U562" s="267"/>
      <c r="V562" s="267" t="str">
        <f t="shared" si="163"/>
        <v/>
      </c>
      <c r="W562" s="267"/>
      <c r="X562" s="267"/>
      <c r="Y562" s="267"/>
      <c r="Z562" s="267"/>
      <c r="AA562" s="267" t="str">
        <f t="shared" si="169"/>
        <v/>
      </c>
      <c r="AB562" s="267"/>
      <c r="AC562" s="267"/>
      <c r="AD562" s="267"/>
      <c r="AE562" s="267"/>
      <c r="AF562" s="267"/>
      <c r="AG562" s="269"/>
      <c r="AH562" s="270"/>
      <c r="AI562" s="270"/>
      <c r="AJ562" s="270"/>
      <c r="AK562" s="270"/>
      <c r="AL562" s="273"/>
      <c r="AM562" s="11"/>
      <c r="AN562" s="175" t="str">
        <f t="shared" si="170"/>
        <v/>
      </c>
      <c r="AO562" s="176"/>
      <c r="AP562" s="267" t="str">
        <f t="shared" si="164"/>
        <v/>
      </c>
      <c r="AQ562" s="267"/>
      <c r="AR562" s="267"/>
      <c r="AS562" s="267"/>
      <c r="AT562" s="267"/>
      <c r="AU562" s="267"/>
      <c r="AV562" s="265" t="str">
        <f t="shared" si="171"/>
        <v/>
      </c>
      <c r="AW562" s="266"/>
      <c r="AX562" s="267" t="str">
        <f t="shared" si="165"/>
        <v/>
      </c>
      <c r="AY562" s="267"/>
      <c r="AZ562" s="267"/>
      <c r="BA562" s="267"/>
      <c r="BB562" s="267"/>
      <c r="BC562" s="268"/>
      <c r="BD562" s="11"/>
      <c r="BF562" s="7" t="str">
        <f t="shared" si="166"/>
        <v/>
      </c>
      <c r="BJ562" s="45" t="str">
        <f t="shared" ca="1" si="167"/>
        <v>20/09/2021 08:00</v>
      </c>
      <c r="BK562" s="44" t="str">
        <f>IF($F562="", "", IFERROR(INDEX('Currency Market'!$BE$10:$BL$178, MATCH($BJ562, 'Currency Market'!$BB$10:$BB$178, 0), MATCH($F562, 'Currency Market'!$BE$9:$BL$9, 0)), ""))</f>
        <v/>
      </c>
      <c r="BL562" s="43" t="str">
        <f>IF($F562="", "", IFERROR(INDEX('Currency Market'!$BE$10:$BL$178, MATCH($BJ562, 'Currency Market'!$BB$10:$BB$178, 0), MATCH($N562, 'Currency Market'!$BE$9:$BL$9, 0)), ""))</f>
        <v/>
      </c>
      <c r="BN562" s="68" t="str">
        <f t="shared" si="172"/>
        <v/>
      </c>
      <c r="BO562" s="57" t="str">
        <f t="shared" si="176"/>
        <v/>
      </c>
      <c r="BP562" s="58" t="str">
        <f t="shared" si="176"/>
        <v/>
      </c>
      <c r="BQ562" s="58" t="str">
        <f t="shared" si="176"/>
        <v/>
      </c>
      <c r="BR562" s="58" t="str">
        <f t="shared" si="176"/>
        <v/>
      </c>
      <c r="BS562" s="58" t="str">
        <f t="shared" si="176"/>
        <v/>
      </c>
      <c r="BT562" s="58" t="str">
        <f t="shared" si="176"/>
        <v/>
      </c>
      <c r="BU562" s="58" t="str">
        <f t="shared" si="176"/>
        <v/>
      </c>
      <c r="BV562" s="59" t="str">
        <f t="shared" si="176"/>
        <v/>
      </c>
      <c r="BX562" s="7" t="str">
        <f ca="1">IFERROR(INDEX('Currency Market'!$BX$10:$BX$178, MATCH($BJ562, 'Currency Market'!$BB$10:$BB$178, 0)), "")</f>
        <v/>
      </c>
      <c r="BZ562" s="65" t="str">
        <f t="shared" si="173"/>
        <v/>
      </c>
    </row>
    <row r="563" spans="1:78" x14ac:dyDescent="0.55000000000000004">
      <c r="A563" s="11"/>
      <c r="B563" s="175" t="str">
        <f t="shared" si="162"/>
        <v/>
      </c>
      <c r="C563" s="176"/>
      <c r="D563" s="176"/>
      <c r="E563" s="176"/>
      <c r="F563" s="269"/>
      <c r="G563" s="270"/>
      <c r="H563" s="271"/>
      <c r="I563" s="271"/>
      <c r="J563" s="271"/>
      <c r="K563" s="271"/>
      <c r="L563" s="271"/>
      <c r="M563" s="271"/>
      <c r="N563" s="270"/>
      <c r="O563" s="270"/>
      <c r="P563" s="272" t="str">
        <f t="shared" si="168"/>
        <v/>
      </c>
      <c r="Q563" s="267"/>
      <c r="R563" s="267"/>
      <c r="S563" s="267"/>
      <c r="T563" s="267"/>
      <c r="U563" s="267"/>
      <c r="V563" s="267" t="str">
        <f t="shared" si="163"/>
        <v/>
      </c>
      <c r="W563" s="267"/>
      <c r="X563" s="267"/>
      <c r="Y563" s="267"/>
      <c r="Z563" s="267"/>
      <c r="AA563" s="267" t="str">
        <f t="shared" si="169"/>
        <v/>
      </c>
      <c r="AB563" s="267"/>
      <c r="AC563" s="267"/>
      <c r="AD563" s="267"/>
      <c r="AE563" s="267"/>
      <c r="AF563" s="267"/>
      <c r="AG563" s="269"/>
      <c r="AH563" s="270"/>
      <c r="AI563" s="270"/>
      <c r="AJ563" s="270"/>
      <c r="AK563" s="270"/>
      <c r="AL563" s="273"/>
      <c r="AM563" s="11"/>
      <c r="AN563" s="175" t="str">
        <f t="shared" si="170"/>
        <v/>
      </c>
      <c r="AO563" s="176"/>
      <c r="AP563" s="267" t="str">
        <f t="shared" si="164"/>
        <v/>
      </c>
      <c r="AQ563" s="267"/>
      <c r="AR563" s="267"/>
      <c r="AS563" s="267"/>
      <c r="AT563" s="267"/>
      <c r="AU563" s="267"/>
      <c r="AV563" s="265" t="str">
        <f t="shared" si="171"/>
        <v/>
      </c>
      <c r="AW563" s="266"/>
      <c r="AX563" s="267" t="str">
        <f t="shared" si="165"/>
        <v/>
      </c>
      <c r="AY563" s="267"/>
      <c r="AZ563" s="267"/>
      <c r="BA563" s="267"/>
      <c r="BB563" s="267"/>
      <c r="BC563" s="268"/>
      <c r="BD563" s="11"/>
      <c r="BF563" s="7" t="str">
        <f t="shared" si="166"/>
        <v/>
      </c>
      <c r="BJ563" s="45" t="str">
        <f t="shared" ca="1" si="167"/>
        <v>20/09/2021 08:00</v>
      </c>
      <c r="BK563" s="44" t="str">
        <f>IF($F563="", "", IFERROR(INDEX('Currency Market'!$BE$10:$BL$178, MATCH($BJ563, 'Currency Market'!$BB$10:$BB$178, 0), MATCH($F563, 'Currency Market'!$BE$9:$BL$9, 0)), ""))</f>
        <v/>
      </c>
      <c r="BL563" s="43" t="str">
        <f>IF($F563="", "", IFERROR(INDEX('Currency Market'!$BE$10:$BL$178, MATCH($BJ563, 'Currency Market'!$BB$10:$BB$178, 0), MATCH($N563, 'Currency Market'!$BE$9:$BL$9, 0)), ""))</f>
        <v/>
      </c>
      <c r="BN563" s="68" t="str">
        <f t="shared" si="172"/>
        <v/>
      </c>
      <c r="BO563" s="57" t="str">
        <f t="shared" ref="BO563:BV572" si="177">IF($B563=$BF$4, IF($F563=BO$2, $H563*-1, IF($N563=BO$2, $AA563, "")), "")</f>
        <v/>
      </c>
      <c r="BP563" s="58" t="str">
        <f t="shared" si="177"/>
        <v/>
      </c>
      <c r="BQ563" s="58" t="str">
        <f t="shared" si="177"/>
        <v/>
      </c>
      <c r="BR563" s="58" t="str">
        <f t="shared" si="177"/>
        <v/>
      </c>
      <c r="BS563" s="58" t="str">
        <f t="shared" si="177"/>
        <v/>
      </c>
      <c r="BT563" s="58" t="str">
        <f t="shared" si="177"/>
        <v/>
      </c>
      <c r="BU563" s="58" t="str">
        <f t="shared" si="177"/>
        <v/>
      </c>
      <c r="BV563" s="59" t="str">
        <f t="shared" si="177"/>
        <v/>
      </c>
      <c r="BX563" s="7" t="str">
        <f ca="1">IFERROR(INDEX('Currency Market'!$BX$10:$BX$178, MATCH($BJ563, 'Currency Market'!$BB$10:$BB$178, 0)), "")</f>
        <v/>
      </c>
      <c r="BZ563" s="65" t="str">
        <f t="shared" si="173"/>
        <v/>
      </c>
    </row>
    <row r="564" spans="1:78" x14ac:dyDescent="0.55000000000000004">
      <c r="A564" s="11"/>
      <c r="B564" s="175" t="str">
        <f t="shared" si="162"/>
        <v/>
      </c>
      <c r="C564" s="176"/>
      <c r="D564" s="176"/>
      <c r="E564" s="176"/>
      <c r="F564" s="269"/>
      <c r="G564" s="270"/>
      <c r="H564" s="271"/>
      <c r="I564" s="271"/>
      <c r="J564" s="271"/>
      <c r="K564" s="271"/>
      <c r="L564" s="271"/>
      <c r="M564" s="271"/>
      <c r="N564" s="270"/>
      <c r="O564" s="270"/>
      <c r="P564" s="272" t="str">
        <f t="shared" si="168"/>
        <v/>
      </c>
      <c r="Q564" s="267"/>
      <c r="R564" s="267"/>
      <c r="S564" s="267"/>
      <c r="T564" s="267"/>
      <c r="U564" s="267"/>
      <c r="V564" s="267" t="str">
        <f t="shared" si="163"/>
        <v/>
      </c>
      <c r="W564" s="267"/>
      <c r="X564" s="267"/>
      <c r="Y564" s="267"/>
      <c r="Z564" s="267"/>
      <c r="AA564" s="267" t="str">
        <f t="shared" si="169"/>
        <v/>
      </c>
      <c r="AB564" s="267"/>
      <c r="AC564" s="267"/>
      <c r="AD564" s="267"/>
      <c r="AE564" s="267"/>
      <c r="AF564" s="267"/>
      <c r="AG564" s="269"/>
      <c r="AH564" s="270"/>
      <c r="AI564" s="270"/>
      <c r="AJ564" s="270"/>
      <c r="AK564" s="270"/>
      <c r="AL564" s="273"/>
      <c r="AM564" s="11"/>
      <c r="AN564" s="175" t="str">
        <f t="shared" si="170"/>
        <v/>
      </c>
      <c r="AO564" s="176"/>
      <c r="AP564" s="267" t="str">
        <f t="shared" si="164"/>
        <v/>
      </c>
      <c r="AQ564" s="267"/>
      <c r="AR564" s="267"/>
      <c r="AS564" s="267"/>
      <c r="AT564" s="267"/>
      <c r="AU564" s="267"/>
      <c r="AV564" s="265" t="str">
        <f t="shared" si="171"/>
        <v/>
      </c>
      <c r="AW564" s="266"/>
      <c r="AX564" s="267" t="str">
        <f t="shared" si="165"/>
        <v/>
      </c>
      <c r="AY564" s="267"/>
      <c r="AZ564" s="267"/>
      <c r="BA564" s="267"/>
      <c r="BB564" s="267"/>
      <c r="BC564" s="268"/>
      <c r="BD564" s="11"/>
      <c r="BF564" s="7" t="str">
        <f t="shared" si="166"/>
        <v/>
      </c>
      <c r="BJ564" s="45" t="str">
        <f t="shared" ca="1" si="167"/>
        <v>20/09/2021 08:00</v>
      </c>
      <c r="BK564" s="44" t="str">
        <f>IF($F564="", "", IFERROR(INDEX('Currency Market'!$BE$10:$BL$178, MATCH($BJ564, 'Currency Market'!$BB$10:$BB$178, 0), MATCH($F564, 'Currency Market'!$BE$9:$BL$9, 0)), ""))</f>
        <v/>
      </c>
      <c r="BL564" s="43" t="str">
        <f>IF($F564="", "", IFERROR(INDEX('Currency Market'!$BE$10:$BL$178, MATCH($BJ564, 'Currency Market'!$BB$10:$BB$178, 0), MATCH($N564, 'Currency Market'!$BE$9:$BL$9, 0)), ""))</f>
        <v/>
      </c>
      <c r="BN564" s="68" t="str">
        <f t="shared" si="172"/>
        <v/>
      </c>
      <c r="BO564" s="57" t="str">
        <f t="shared" si="177"/>
        <v/>
      </c>
      <c r="BP564" s="58" t="str">
        <f t="shared" si="177"/>
        <v/>
      </c>
      <c r="BQ564" s="58" t="str">
        <f t="shared" si="177"/>
        <v/>
      </c>
      <c r="BR564" s="58" t="str">
        <f t="shared" si="177"/>
        <v/>
      </c>
      <c r="BS564" s="58" t="str">
        <f t="shared" si="177"/>
        <v/>
      </c>
      <c r="BT564" s="58" t="str">
        <f t="shared" si="177"/>
        <v/>
      </c>
      <c r="BU564" s="58" t="str">
        <f t="shared" si="177"/>
        <v/>
      </c>
      <c r="BV564" s="59" t="str">
        <f t="shared" si="177"/>
        <v/>
      </c>
      <c r="BX564" s="7" t="str">
        <f ca="1">IFERROR(INDEX('Currency Market'!$BX$10:$BX$178, MATCH($BJ564, 'Currency Market'!$BB$10:$BB$178, 0)), "")</f>
        <v/>
      </c>
      <c r="BZ564" s="65" t="str">
        <f t="shared" si="173"/>
        <v/>
      </c>
    </row>
    <row r="565" spans="1:78" x14ac:dyDescent="0.55000000000000004">
      <c r="A565" s="11"/>
      <c r="B565" s="175" t="str">
        <f t="shared" si="162"/>
        <v/>
      </c>
      <c r="C565" s="176"/>
      <c r="D565" s="176"/>
      <c r="E565" s="176"/>
      <c r="F565" s="269"/>
      <c r="G565" s="270"/>
      <c r="H565" s="271"/>
      <c r="I565" s="271"/>
      <c r="J565" s="271"/>
      <c r="K565" s="271"/>
      <c r="L565" s="271"/>
      <c r="M565" s="271"/>
      <c r="N565" s="270"/>
      <c r="O565" s="270"/>
      <c r="P565" s="272" t="str">
        <f t="shared" si="168"/>
        <v/>
      </c>
      <c r="Q565" s="267"/>
      <c r="R565" s="267"/>
      <c r="S565" s="267"/>
      <c r="T565" s="267"/>
      <c r="U565" s="267"/>
      <c r="V565" s="267" t="str">
        <f t="shared" si="163"/>
        <v/>
      </c>
      <c r="W565" s="267"/>
      <c r="X565" s="267"/>
      <c r="Y565" s="267"/>
      <c r="Z565" s="267"/>
      <c r="AA565" s="267" t="str">
        <f t="shared" si="169"/>
        <v/>
      </c>
      <c r="AB565" s="267"/>
      <c r="AC565" s="267"/>
      <c r="AD565" s="267"/>
      <c r="AE565" s="267"/>
      <c r="AF565" s="267"/>
      <c r="AG565" s="269"/>
      <c r="AH565" s="270"/>
      <c r="AI565" s="270"/>
      <c r="AJ565" s="270"/>
      <c r="AK565" s="270"/>
      <c r="AL565" s="273"/>
      <c r="AM565" s="11"/>
      <c r="AN565" s="175" t="str">
        <f t="shared" si="170"/>
        <v/>
      </c>
      <c r="AO565" s="176"/>
      <c r="AP565" s="267" t="str">
        <f t="shared" si="164"/>
        <v/>
      </c>
      <c r="AQ565" s="267"/>
      <c r="AR565" s="267"/>
      <c r="AS565" s="267"/>
      <c r="AT565" s="267"/>
      <c r="AU565" s="267"/>
      <c r="AV565" s="265" t="str">
        <f t="shared" si="171"/>
        <v/>
      </c>
      <c r="AW565" s="266"/>
      <c r="AX565" s="267" t="str">
        <f t="shared" si="165"/>
        <v/>
      </c>
      <c r="AY565" s="267"/>
      <c r="AZ565" s="267"/>
      <c r="BA565" s="267"/>
      <c r="BB565" s="267"/>
      <c r="BC565" s="268"/>
      <c r="BD565" s="11"/>
      <c r="BF565" s="7" t="str">
        <f t="shared" si="166"/>
        <v/>
      </c>
      <c r="BJ565" s="45" t="str">
        <f t="shared" ca="1" si="167"/>
        <v>20/09/2021 08:00</v>
      </c>
      <c r="BK565" s="44" t="str">
        <f>IF($F565="", "", IFERROR(INDEX('Currency Market'!$BE$10:$BL$178, MATCH($BJ565, 'Currency Market'!$BB$10:$BB$178, 0), MATCH($F565, 'Currency Market'!$BE$9:$BL$9, 0)), ""))</f>
        <v/>
      </c>
      <c r="BL565" s="43" t="str">
        <f>IF($F565="", "", IFERROR(INDEX('Currency Market'!$BE$10:$BL$178, MATCH($BJ565, 'Currency Market'!$BB$10:$BB$178, 0), MATCH($N565, 'Currency Market'!$BE$9:$BL$9, 0)), ""))</f>
        <v/>
      </c>
      <c r="BN565" s="68" t="str">
        <f t="shared" si="172"/>
        <v/>
      </c>
      <c r="BO565" s="57" t="str">
        <f t="shared" si="177"/>
        <v/>
      </c>
      <c r="BP565" s="58" t="str">
        <f t="shared" si="177"/>
        <v/>
      </c>
      <c r="BQ565" s="58" t="str">
        <f t="shared" si="177"/>
        <v/>
      </c>
      <c r="BR565" s="58" t="str">
        <f t="shared" si="177"/>
        <v/>
      </c>
      <c r="BS565" s="58" t="str">
        <f t="shared" si="177"/>
        <v/>
      </c>
      <c r="BT565" s="58" t="str">
        <f t="shared" si="177"/>
        <v/>
      </c>
      <c r="BU565" s="58" t="str">
        <f t="shared" si="177"/>
        <v/>
      </c>
      <c r="BV565" s="59" t="str">
        <f t="shared" si="177"/>
        <v/>
      </c>
      <c r="BX565" s="7" t="str">
        <f ca="1">IFERROR(INDEX('Currency Market'!$BX$10:$BX$178, MATCH($BJ565, 'Currency Market'!$BB$10:$BB$178, 0)), "")</f>
        <v/>
      </c>
      <c r="BZ565" s="65" t="str">
        <f t="shared" si="173"/>
        <v/>
      </c>
    </row>
    <row r="566" spans="1:78" x14ac:dyDescent="0.55000000000000004">
      <c r="A566" s="11"/>
      <c r="B566" s="175" t="str">
        <f t="shared" si="162"/>
        <v/>
      </c>
      <c r="C566" s="176"/>
      <c r="D566" s="176"/>
      <c r="E566" s="176"/>
      <c r="F566" s="269"/>
      <c r="G566" s="270"/>
      <c r="H566" s="271"/>
      <c r="I566" s="271"/>
      <c r="J566" s="271"/>
      <c r="K566" s="271"/>
      <c r="L566" s="271"/>
      <c r="M566" s="271"/>
      <c r="N566" s="270"/>
      <c r="O566" s="270"/>
      <c r="P566" s="272" t="str">
        <f t="shared" si="168"/>
        <v/>
      </c>
      <c r="Q566" s="267"/>
      <c r="R566" s="267"/>
      <c r="S566" s="267"/>
      <c r="T566" s="267"/>
      <c r="U566" s="267"/>
      <c r="V566" s="267" t="str">
        <f t="shared" si="163"/>
        <v/>
      </c>
      <c r="W566" s="267"/>
      <c r="X566" s="267"/>
      <c r="Y566" s="267"/>
      <c r="Z566" s="267"/>
      <c r="AA566" s="267" t="str">
        <f t="shared" si="169"/>
        <v/>
      </c>
      <c r="AB566" s="267"/>
      <c r="AC566" s="267"/>
      <c r="AD566" s="267"/>
      <c r="AE566" s="267"/>
      <c r="AF566" s="267"/>
      <c r="AG566" s="269"/>
      <c r="AH566" s="270"/>
      <c r="AI566" s="270"/>
      <c r="AJ566" s="270"/>
      <c r="AK566" s="270"/>
      <c r="AL566" s="273"/>
      <c r="AM566" s="11"/>
      <c r="AN566" s="175" t="str">
        <f t="shared" si="170"/>
        <v/>
      </c>
      <c r="AO566" s="176"/>
      <c r="AP566" s="267" t="str">
        <f t="shared" si="164"/>
        <v/>
      </c>
      <c r="AQ566" s="267"/>
      <c r="AR566" s="267"/>
      <c r="AS566" s="267"/>
      <c r="AT566" s="267"/>
      <c r="AU566" s="267"/>
      <c r="AV566" s="265" t="str">
        <f t="shared" si="171"/>
        <v/>
      </c>
      <c r="AW566" s="266"/>
      <c r="AX566" s="267" t="str">
        <f t="shared" si="165"/>
        <v/>
      </c>
      <c r="AY566" s="267"/>
      <c r="AZ566" s="267"/>
      <c r="BA566" s="267"/>
      <c r="BB566" s="267"/>
      <c r="BC566" s="268"/>
      <c r="BD566" s="11"/>
      <c r="BF566" s="7" t="str">
        <f t="shared" si="166"/>
        <v/>
      </c>
      <c r="BJ566" s="45" t="str">
        <f t="shared" ca="1" si="167"/>
        <v>20/09/2021 08:00</v>
      </c>
      <c r="BK566" s="44" t="str">
        <f>IF($F566="", "", IFERROR(INDEX('Currency Market'!$BE$10:$BL$178, MATCH($BJ566, 'Currency Market'!$BB$10:$BB$178, 0), MATCH($F566, 'Currency Market'!$BE$9:$BL$9, 0)), ""))</f>
        <v/>
      </c>
      <c r="BL566" s="43" t="str">
        <f>IF($F566="", "", IFERROR(INDEX('Currency Market'!$BE$10:$BL$178, MATCH($BJ566, 'Currency Market'!$BB$10:$BB$178, 0), MATCH($N566, 'Currency Market'!$BE$9:$BL$9, 0)), ""))</f>
        <v/>
      </c>
      <c r="BN566" s="68" t="str">
        <f t="shared" si="172"/>
        <v/>
      </c>
      <c r="BO566" s="57" t="str">
        <f t="shared" si="177"/>
        <v/>
      </c>
      <c r="BP566" s="58" t="str">
        <f t="shared" si="177"/>
        <v/>
      </c>
      <c r="BQ566" s="58" t="str">
        <f t="shared" si="177"/>
        <v/>
      </c>
      <c r="BR566" s="58" t="str">
        <f t="shared" si="177"/>
        <v/>
      </c>
      <c r="BS566" s="58" t="str">
        <f t="shared" si="177"/>
        <v/>
      </c>
      <c r="BT566" s="58" t="str">
        <f t="shared" si="177"/>
        <v/>
      </c>
      <c r="BU566" s="58" t="str">
        <f t="shared" si="177"/>
        <v/>
      </c>
      <c r="BV566" s="59" t="str">
        <f t="shared" si="177"/>
        <v/>
      </c>
      <c r="BX566" s="7" t="str">
        <f ca="1">IFERROR(INDEX('Currency Market'!$BX$10:$BX$178, MATCH($BJ566, 'Currency Market'!$BB$10:$BB$178, 0)), "")</f>
        <v/>
      </c>
      <c r="BZ566" s="65" t="str">
        <f t="shared" si="173"/>
        <v/>
      </c>
    </row>
    <row r="567" spans="1:78" x14ac:dyDescent="0.55000000000000004">
      <c r="A567" s="11"/>
      <c r="B567" s="175" t="str">
        <f t="shared" si="162"/>
        <v/>
      </c>
      <c r="C567" s="176"/>
      <c r="D567" s="176"/>
      <c r="E567" s="176"/>
      <c r="F567" s="269"/>
      <c r="G567" s="270"/>
      <c r="H567" s="271"/>
      <c r="I567" s="271"/>
      <c r="J567" s="271"/>
      <c r="K567" s="271"/>
      <c r="L567" s="271"/>
      <c r="M567" s="271"/>
      <c r="N567" s="270"/>
      <c r="O567" s="270"/>
      <c r="P567" s="272" t="str">
        <f t="shared" si="168"/>
        <v/>
      </c>
      <c r="Q567" s="267"/>
      <c r="R567" s="267"/>
      <c r="S567" s="267"/>
      <c r="T567" s="267"/>
      <c r="U567" s="267"/>
      <c r="V567" s="267" t="str">
        <f t="shared" si="163"/>
        <v/>
      </c>
      <c r="W567" s="267"/>
      <c r="X567" s="267"/>
      <c r="Y567" s="267"/>
      <c r="Z567" s="267"/>
      <c r="AA567" s="267" t="str">
        <f t="shared" si="169"/>
        <v/>
      </c>
      <c r="AB567" s="267"/>
      <c r="AC567" s="267"/>
      <c r="AD567" s="267"/>
      <c r="AE567" s="267"/>
      <c r="AF567" s="267"/>
      <c r="AG567" s="269"/>
      <c r="AH567" s="270"/>
      <c r="AI567" s="270"/>
      <c r="AJ567" s="270"/>
      <c r="AK567" s="270"/>
      <c r="AL567" s="273"/>
      <c r="AM567" s="11"/>
      <c r="AN567" s="175" t="str">
        <f t="shared" si="170"/>
        <v/>
      </c>
      <c r="AO567" s="176"/>
      <c r="AP567" s="267" t="str">
        <f t="shared" si="164"/>
        <v/>
      </c>
      <c r="AQ567" s="267"/>
      <c r="AR567" s="267"/>
      <c r="AS567" s="267"/>
      <c r="AT567" s="267"/>
      <c r="AU567" s="267"/>
      <c r="AV567" s="265" t="str">
        <f t="shared" si="171"/>
        <v/>
      </c>
      <c r="AW567" s="266"/>
      <c r="AX567" s="267" t="str">
        <f t="shared" si="165"/>
        <v/>
      </c>
      <c r="AY567" s="267"/>
      <c r="AZ567" s="267"/>
      <c r="BA567" s="267"/>
      <c r="BB567" s="267"/>
      <c r="BC567" s="268"/>
      <c r="BD567" s="11"/>
      <c r="BF567" s="7" t="str">
        <f t="shared" si="166"/>
        <v/>
      </c>
      <c r="BJ567" s="45" t="str">
        <f t="shared" ca="1" si="167"/>
        <v>20/09/2021 08:00</v>
      </c>
      <c r="BK567" s="44" t="str">
        <f>IF($F567="", "", IFERROR(INDEX('Currency Market'!$BE$10:$BL$178, MATCH($BJ567, 'Currency Market'!$BB$10:$BB$178, 0), MATCH($F567, 'Currency Market'!$BE$9:$BL$9, 0)), ""))</f>
        <v/>
      </c>
      <c r="BL567" s="43" t="str">
        <f>IF($F567="", "", IFERROR(INDEX('Currency Market'!$BE$10:$BL$178, MATCH($BJ567, 'Currency Market'!$BB$10:$BB$178, 0), MATCH($N567, 'Currency Market'!$BE$9:$BL$9, 0)), ""))</f>
        <v/>
      </c>
      <c r="BN567" s="68" t="str">
        <f t="shared" si="172"/>
        <v/>
      </c>
      <c r="BO567" s="57" t="str">
        <f t="shared" si="177"/>
        <v/>
      </c>
      <c r="BP567" s="58" t="str">
        <f t="shared" si="177"/>
        <v/>
      </c>
      <c r="BQ567" s="58" t="str">
        <f t="shared" si="177"/>
        <v/>
      </c>
      <c r="BR567" s="58" t="str">
        <f t="shared" si="177"/>
        <v/>
      </c>
      <c r="BS567" s="58" t="str">
        <f t="shared" si="177"/>
        <v/>
      </c>
      <c r="BT567" s="58" t="str">
        <f t="shared" si="177"/>
        <v/>
      </c>
      <c r="BU567" s="58" t="str">
        <f t="shared" si="177"/>
        <v/>
      </c>
      <c r="BV567" s="59" t="str">
        <f t="shared" si="177"/>
        <v/>
      </c>
      <c r="BX567" s="7" t="str">
        <f ca="1">IFERROR(INDEX('Currency Market'!$BX$10:$BX$178, MATCH($BJ567, 'Currency Market'!$BB$10:$BB$178, 0)), "")</f>
        <v/>
      </c>
      <c r="BZ567" s="65" t="str">
        <f t="shared" si="173"/>
        <v/>
      </c>
    </row>
    <row r="568" spans="1:78" x14ac:dyDescent="0.55000000000000004">
      <c r="A568" s="11"/>
      <c r="B568" s="175" t="str">
        <f t="shared" si="162"/>
        <v/>
      </c>
      <c r="C568" s="176"/>
      <c r="D568" s="176"/>
      <c r="E568" s="176"/>
      <c r="F568" s="269"/>
      <c r="G568" s="270"/>
      <c r="H568" s="271"/>
      <c r="I568" s="271"/>
      <c r="J568" s="271"/>
      <c r="K568" s="271"/>
      <c r="L568" s="271"/>
      <c r="M568" s="271"/>
      <c r="N568" s="270"/>
      <c r="O568" s="270"/>
      <c r="P568" s="272" t="str">
        <f t="shared" si="168"/>
        <v/>
      </c>
      <c r="Q568" s="267"/>
      <c r="R568" s="267"/>
      <c r="S568" s="267"/>
      <c r="T568" s="267"/>
      <c r="U568" s="267"/>
      <c r="V568" s="267" t="str">
        <f t="shared" si="163"/>
        <v/>
      </c>
      <c r="W568" s="267"/>
      <c r="X568" s="267"/>
      <c r="Y568" s="267"/>
      <c r="Z568" s="267"/>
      <c r="AA568" s="267" t="str">
        <f t="shared" si="169"/>
        <v/>
      </c>
      <c r="AB568" s="267"/>
      <c r="AC568" s="267"/>
      <c r="AD568" s="267"/>
      <c r="AE568" s="267"/>
      <c r="AF568" s="267"/>
      <c r="AG568" s="269"/>
      <c r="AH568" s="270"/>
      <c r="AI568" s="270"/>
      <c r="AJ568" s="270"/>
      <c r="AK568" s="270"/>
      <c r="AL568" s="273"/>
      <c r="AM568" s="11"/>
      <c r="AN568" s="175" t="str">
        <f t="shared" si="170"/>
        <v/>
      </c>
      <c r="AO568" s="176"/>
      <c r="AP568" s="267" t="str">
        <f t="shared" si="164"/>
        <v/>
      </c>
      <c r="AQ568" s="267"/>
      <c r="AR568" s="267"/>
      <c r="AS568" s="267"/>
      <c r="AT568" s="267"/>
      <c r="AU568" s="267"/>
      <c r="AV568" s="265" t="str">
        <f t="shared" si="171"/>
        <v/>
      </c>
      <c r="AW568" s="266"/>
      <c r="AX568" s="267" t="str">
        <f t="shared" si="165"/>
        <v/>
      </c>
      <c r="AY568" s="267"/>
      <c r="AZ568" s="267"/>
      <c r="BA568" s="267"/>
      <c r="BB568" s="267"/>
      <c r="BC568" s="268"/>
      <c r="BD568" s="11"/>
      <c r="BF568" s="7" t="str">
        <f t="shared" si="166"/>
        <v/>
      </c>
      <c r="BJ568" s="45" t="str">
        <f t="shared" ca="1" si="167"/>
        <v>20/09/2021 08:00</v>
      </c>
      <c r="BK568" s="44" t="str">
        <f>IF($F568="", "", IFERROR(INDEX('Currency Market'!$BE$10:$BL$178, MATCH($BJ568, 'Currency Market'!$BB$10:$BB$178, 0), MATCH($F568, 'Currency Market'!$BE$9:$BL$9, 0)), ""))</f>
        <v/>
      </c>
      <c r="BL568" s="43" t="str">
        <f>IF($F568="", "", IFERROR(INDEX('Currency Market'!$BE$10:$BL$178, MATCH($BJ568, 'Currency Market'!$BB$10:$BB$178, 0), MATCH($N568, 'Currency Market'!$BE$9:$BL$9, 0)), ""))</f>
        <v/>
      </c>
      <c r="BN568" s="68" t="str">
        <f t="shared" si="172"/>
        <v/>
      </c>
      <c r="BO568" s="57" t="str">
        <f t="shared" si="177"/>
        <v/>
      </c>
      <c r="BP568" s="58" t="str">
        <f t="shared" si="177"/>
        <v/>
      </c>
      <c r="BQ568" s="58" t="str">
        <f t="shared" si="177"/>
        <v/>
      </c>
      <c r="BR568" s="58" t="str">
        <f t="shared" si="177"/>
        <v/>
      </c>
      <c r="BS568" s="58" t="str">
        <f t="shared" si="177"/>
        <v/>
      </c>
      <c r="BT568" s="58" t="str">
        <f t="shared" si="177"/>
        <v/>
      </c>
      <c r="BU568" s="58" t="str">
        <f t="shared" si="177"/>
        <v/>
      </c>
      <c r="BV568" s="59" t="str">
        <f t="shared" si="177"/>
        <v/>
      </c>
      <c r="BX568" s="7" t="str">
        <f ca="1">IFERROR(INDEX('Currency Market'!$BX$10:$BX$178, MATCH($BJ568, 'Currency Market'!$BB$10:$BB$178, 0)), "")</f>
        <v/>
      </c>
      <c r="BZ568" s="65" t="str">
        <f t="shared" si="173"/>
        <v/>
      </c>
    </row>
    <row r="569" spans="1:78" x14ac:dyDescent="0.55000000000000004">
      <c r="A569" s="11"/>
      <c r="B569" s="175" t="str">
        <f t="shared" si="162"/>
        <v/>
      </c>
      <c r="C569" s="176"/>
      <c r="D569" s="176"/>
      <c r="E569" s="176"/>
      <c r="F569" s="269"/>
      <c r="G569" s="270"/>
      <c r="H569" s="271"/>
      <c r="I569" s="271"/>
      <c r="J569" s="271"/>
      <c r="K569" s="271"/>
      <c r="L569" s="271"/>
      <c r="M569" s="271"/>
      <c r="N569" s="270"/>
      <c r="O569" s="270"/>
      <c r="P569" s="272" t="str">
        <f t="shared" si="168"/>
        <v/>
      </c>
      <c r="Q569" s="267"/>
      <c r="R569" s="267"/>
      <c r="S569" s="267"/>
      <c r="T569" s="267"/>
      <c r="U569" s="267"/>
      <c r="V569" s="267" t="str">
        <f t="shared" si="163"/>
        <v/>
      </c>
      <c r="W569" s="267"/>
      <c r="X569" s="267"/>
      <c r="Y569" s="267"/>
      <c r="Z569" s="267"/>
      <c r="AA569" s="267" t="str">
        <f t="shared" si="169"/>
        <v/>
      </c>
      <c r="AB569" s="267"/>
      <c r="AC569" s="267"/>
      <c r="AD569" s="267"/>
      <c r="AE569" s="267"/>
      <c r="AF569" s="267"/>
      <c r="AG569" s="269"/>
      <c r="AH569" s="270"/>
      <c r="AI569" s="270"/>
      <c r="AJ569" s="270"/>
      <c r="AK569" s="270"/>
      <c r="AL569" s="273"/>
      <c r="AM569" s="11"/>
      <c r="AN569" s="175" t="str">
        <f t="shared" si="170"/>
        <v/>
      </c>
      <c r="AO569" s="176"/>
      <c r="AP569" s="267" t="str">
        <f t="shared" si="164"/>
        <v/>
      </c>
      <c r="AQ569" s="267"/>
      <c r="AR569" s="267"/>
      <c r="AS569" s="267"/>
      <c r="AT569" s="267"/>
      <c r="AU569" s="267"/>
      <c r="AV569" s="265" t="str">
        <f t="shared" si="171"/>
        <v/>
      </c>
      <c r="AW569" s="266"/>
      <c r="AX569" s="267" t="str">
        <f t="shared" si="165"/>
        <v/>
      </c>
      <c r="AY569" s="267"/>
      <c r="AZ569" s="267"/>
      <c r="BA569" s="267"/>
      <c r="BB569" s="267"/>
      <c r="BC569" s="268"/>
      <c r="BD569" s="11"/>
      <c r="BF569" s="7" t="str">
        <f t="shared" si="166"/>
        <v/>
      </c>
      <c r="BJ569" s="45" t="str">
        <f t="shared" ca="1" si="167"/>
        <v>20/09/2021 08:00</v>
      </c>
      <c r="BK569" s="44" t="str">
        <f>IF($F569="", "", IFERROR(INDEX('Currency Market'!$BE$10:$BL$178, MATCH($BJ569, 'Currency Market'!$BB$10:$BB$178, 0), MATCH($F569, 'Currency Market'!$BE$9:$BL$9, 0)), ""))</f>
        <v/>
      </c>
      <c r="BL569" s="43" t="str">
        <f>IF($F569="", "", IFERROR(INDEX('Currency Market'!$BE$10:$BL$178, MATCH($BJ569, 'Currency Market'!$BB$10:$BB$178, 0), MATCH($N569, 'Currency Market'!$BE$9:$BL$9, 0)), ""))</f>
        <v/>
      </c>
      <c r="BN569" s="68" t="str">
        <f t="shared" si="172"/>
        <v/>
      </c>
      <c r="BO569" s="57" t="str">
        <f t="shared" si="177"/>
        <v/>
      </c>
      <c r="BP569" s="58" t="str">
        <f t="shared" si="177"/>
        <v/>
      </c>
      <c r="BQ569" s="58" t="str">
        <f t="shared" si="177"/>
        <v/>
      </c>
      <c r="BR569" s="58" t="str">
        <f t="shared" si="177"/>
        <v/>
      </c>
      <c r="BS569" s="58" t="str">
        <f t="shared" si="177"/>
        <v/>
      </c>
      <c r="BT569" s="58" t="str">
        <f t="shared" si="177"/>
        <v/>
      </c>
      <c r="BU569" s="58" t="str">
        <f t="shared" si="177"/>
        <v/>
      </c>
      <c r="BV569" s="59" t="str">
        <f t="shared" si="177"/>
        <v/>
      </c>
      <c r="BX569" s="7" t="str">
        <f ca="1">IFERROR(INDEX('Currency Market'!$BX$10:$BX$178, MATCH($BJ569, 'Currency Market'!$BB$10:$BB$178, 0)), "")</f>
        <v/>
      </c>
      <c r="BZ569" s="65" t="str">
        <f t="shared" si="173"/>
        <v/>
      </c>
    </row>
    <row r="570" spans="1:78" x14ac:dyDescent="0.55000000000000004">
      <c r="A570" s="11"/>
      <c r="B570" s="175" t="str">
        <f t="shared" si="162"/>
        <v/>
      </c>
      <c r="C570" s="176"/>
      <c r="D570" s="176"/>
      <c r="E570" s="176"/>
      <c r="F570" s="269"/>
      <c r="G570" s="270"/>
      <c r="H570" s="271"/>
      <c r="I570" s="271"/>
      <c r="J570" s="271"/>
      <c r="K570" s="271"/>
      <c r="L570" s="271"/>
      <c r="M570" s="271"/>
      <c r="N570" s="270"/>
      <c r="O570" s="270"/>
      <c r="P570" s="272" t="str">
        <f t="shared" si="168"/>
        <v/>
      </c>
      <c r="Q570" s="267"/>
      <c r="R570" s="267"/>
      <c r="S570" s="267"/>
      <c r="T570" s="267"/>
      <c r="U570" s="267"/>
      <c r="V570" s="267" t="str">
        <f t="shared" si="163"/>
        <v/>
      </c>
      <c r="W570" s="267"/>
      <c r="X570" s="267"/>
      <c r="Y570" s="267"/>
      <c r="Z570" s="267"/>
      <c r="AA570" s="267" t="str">
        <f t="shared" si="169"/>
        <v/>
      </c>
      <c r="AB570" s="267"/>
      <c r="AC570" s="267"/>
      <c r="AD570" s="267"/>
      <c r="AE570" s="267"/>
      <c r="AF570" s="267"/>
      <c r="AG570" s="269"/>
      <c r="AH570" s="270"/>
      <c r="AI570" s="270"/>
      <c r="AJ570" s="270"/>
      <c r="AK570" s="270"/>
      <c r="AL570" s="273"/>
      <c r="AM570" s="11"/>
      <c r="AN570" s="175" t="str">
        <f t="shared" si="170"/>
        <v/>
      </c>
      <c r="AO570" s="176"/>
      <c r="AP570" s="267" t="str">
        <f t="shared" si="164"/>
        <v/>
      </c>
      <c r="AQ570" s="267"/>
      <c r="AR570" s="267"/>
      <c r="AS570" s="267"/>
      <c r="AT570" s="267"/>
      <c r="AU570" s="267"/>
      <c r="AV570" s="265" t="str">
        <f t="shared" si="171"/>
        <v/>
      </c>
      <c r="AW570" s="266"/>
      <c r="AX570" s="267" t="str">
        <f t="shared" si="165"/>
        <v/>
      </c>
      <c r="AY570" s="267"/>
      <c r="AZ570" s="267"/>
      <c r="BA570" s="267"/>
      <c r="BB570" s="267"/>
      <c r="BC570" s="268"/>
      <c r="BD570" s="11"/>
      <c r="BF570" s="7" t="str">
        <f t="shared" si="166"/>
        <v/>
      </c>
      <c r="BJ570" s="45" t="str">
        <f t="shared" ca="1" si="167"/>
        <v>20/09/2021 08:00</v>
      </c>
      <c r="BK570" s="44" t="str">
        <f>IF($F570="", "", IFERROR(INDEX('Currency Market'!$BE$10:$BL$178, MATCH($BJ570, 'Currency Market'!$BB$10:$BB$178, 0), MATCH($F570, 'Currency Market'!$BE$9:$BL$9, 0)), ""))</f>
        <v/>
      </c>
      <c r="BL570" s="43" t="str">
        <f>IF($F570="", "", IFERROR(INDEX('Currency Market'!$BE$10:$BL$178, MATCH($BJ570, 'Currency Market'!$BB$10:$BB$178, 0), MATCH($N570, 'Currency Market'!$BE$9:$BL$9, 0)), ""))</f>
        <v/>
      </c>
      <c r="BN570" s="68" t="str">
        <f t="shared" si="172"/>
        <v/>
      </c>
      <c r="BO570" s="57" t="str">
        <f t="shared" si="177"/>
        <v/>
      </c>
      <c r="BP570" s="58" t="str">
        <f t="shared" si="177"/>
        <v/>
      </c>
      <c r="BQ570" s="58" t="str">
        <f t="shared" si="177"/>
        <v/>
      </c>
      <c r="BR570" s="58" t="str">
        <f t="shared" si="177"/>
        <v/>
      </c>
      <c r="BS570" s="58" t="str">
        <f t="shared" si="177"/>
        <v/>
      </c>
      <c r="BT570" s="58" t="str">
        <f t="shared" si="177"/>
        <v/>
      </c>
      <c r="BU570" s="58" t="str">
        <f t="shared" si="177"/>
        <v/>
      </c>
      <c r="BV570" s="59" t="str">
        <f t="shared" si="177"/>
        <v/>
      </c>
      <c r="BX570" s="7" t="str">
        <f ca="1">IFERROR(INDEX('Currency Market'!$BX$10:$BX$178, MATCH($BJ570, 'Currency Market'!$BB$10:$BB$178, 0)), "")</f>
        <v/>
      </c>
      <c r="BZ570" s="65" t="str">
        <f t="shared" si="173"/>
        <v/>
      </c>
    </row>
    <row r="571" spans="1:78" x14ac:dyDescent="0.55000000000000004">
      <c r="A571" s="11"/>
      <c r="B571" s="175" t="str">
        <f t="shared" si="162"/>
        <v/>
      </c>
      <c r="C571" s="176"/>
      <c r="D571" s="176"/>
      <c r="E571" s="176"/>
      <c r="F571" s="269"/>
      <c r="G571" s="270"/>
      <c r="H571" s="271"/>
      <c r="I571" s="271"/>
      <c r="J571" s="271"/>
      <c r="K571" s="271"/>
      <c r="L571" s="271"/>
      <c r="M571" s="271"/>
      <c r="N571" s="270"/>
      <c r="O571" s="270"/>
      <c r="P571" s="272" t="str">
        <f t="shared" si="168"/>
        <v/>
      </c>
      <c r="Q571" s="267"/>
      <c r="R571" s="267"/>
      <c r="S571" s="267"/>
      <c r="T571" s="267"/>
      <c r="U571" s="267"/>
      <c r="V571" s="267" t="str">
        <f t="shared" si="163"/>
        <v/>
      </c>
      <c r="W571" s="267"/>
      <c r="X571" s="267"/>
      <c r="Y571" s="267"/>
      <c r="Z571" s="267"/>
      <c r="AA571" s="267" t="str">
        <f t="shared" si="169"/>
        <v/>
      </c>
      <c r="AB571" s="267"/>
      <c r="AC571" s="267"/>
      <c r="AD571" s="267"/>
      <c r="AE571" s="267"/>
      <c r="AF571" s="267"/>
      <c r="AG571" s="269"/>
      <c r="AH571" s="270"/>
      <c r="AI571" s="270"/>
      <c r="AJ571" s="270"/>
      <c r="AK571" s="270"/>
      <c r="AL571" s="273"/>
      <c r="AM571" s="11"/>
      <c r="AN571" s="175" t="str">
        <f t="shared" si="170"/>
        <v/>
      </c>
      <c r="AO571" s="176"/>
      <c r="AP571" s="267" t="str">
        <f t="shared" si="164"/>
        <v/>
      </c>
      <c r="AQ571" s="267"/>
      <c r="AR571" s="267"/>
      <c r="AS571" s="267"/>
      <c r="AT571" s="267"/>
      <c r="AU571" s="267"/>
      <c r="AV571" s="265" t="str">
        <f t="shared" si="171"/>
        <v/>
      </c>
      <c r="AW571" s="266"/>
      <c r="AX571" s="267" t="str">
        <f t="shared" si="165"/>
        <v/>
      </c>
      <c r="AY571" s="267"/>
      <c r="AZ571" s="267"/>
      <c r="BA571" s="267"/>
      <c r="BB571" s="267"/>
      <c r="BC571" s="268"/>
      <c r="BD571" s="11"/>
      <c r="BF571" s="7" t="str">
        <f t="shared" si="166"/>
        <v/>
      </c>
      <c r="BJ571" s="45" t="str">
        <f t="shared" ca="1" si="167"/>
        <v>20/09/2021 08:00</v>
      </c>
      <c r="BK571" s="44" t="str">
        <f>IF($F571="", "", IFERROR(INDEX('Currency Market'!$BE$10:$BL$178, MATCH($BJ571, 'Currency Market'!$BB$10:$BB$178, 0), MATCH($F571, 'Currency Market'!$BE$9:$BL$9, 0)), ""))</f>
        <v/>
      </c>
      <c r="BL571" s="43" t="str">
        <f>IF($F571="", "", IFERROR(INDEX('Currency Market'!$BE$10:$BL$178, MATCH($BJ571, 'Currency Market'!$BB$10:$BB$178, 0), MATCH($N571, 'Currency Market'!$BE$9:$BL$9, 0)), ""))</f>
        <v/>
      </c>
      <c r="BN571" s="68" t="str">
        <f t="shared" si="172"/>
        <v/>
      </c>
      <c r="BO571" s="57" t="str">
        <f t="shared" si="177"/>
        <v/>
      </c>
      <c r="BP571" s="58" t="str">
        <f t="shared" si="177"/>
        <v/>
      </c>
      <c r="BQ571" s="58" t="str">
        <f t="shared" si="177"/>
        <v/>
      </c>
      <c r="BR571" s="58" t="str">
        <f t="shared" si="177"/>
        <v/>
      </c>
      <c r="BS571" s="58" t="str">
        <f t="shared" si="177"/>
        <v/>
      </c>
      <c r="BT571" s="58" t="str">
        <f t="shared" si="177"/>
        <v/>
      </c>
      <c r="BU571" s="58" t="str">
        <f t="shared" si="177"/>
        <v/>
      </c>
      <c r="BV571" s="59" t="str">
        <f t="shared" si="177"/>
        <v/>
      </c>
      <c r="BX571" s="7" t="str">
        <f ca="1">IFERROR(INDEX('Currency Market'!$BX$10:$BX$178, MATCH($BJ571, 'Currency Market'!$BB$10:$BB$178, 0)), "")</f>
        <v/>
      </c>
      <c r="BZ571" s="65" t="str">
        <f t="shared" si="173"/>
        <v/>
      </c>
    </row>
    <row r="572" spans="1:78" x14ac:dyDescent="0.55000000000000004">
      <c r="A572" s="11"/>
      <c r="B572" s="175" t="str">
        <f t="shared" si="162"/>
        <v/>
      </c>
      <c r="C572" s="176"/>
      <c r="D572" s="176"/>
      <c r="E572" s="176"/>
      <c r="F572" s="269"/>
      <c r="G572" s="270"/>
      <c r="H572" s="271"/>
      <c r="I572" s="271"/>
      <c r="J572" s="271"/>
      <c r="K572" s="271"/>
      <c r="L572" s="271"/>
      <c r="M572" s="271"/>
      <c r="N572" s="270"/>
      <c r="O572" s="270"/>
      <c r="P572" s="272" t="str">
        <f t="shared" si="168"/>
        <v/>
      </c>
      <c r="Q572" s="267"/>
      <c r="R572" s="267"/>
      <c r="S572" s="267"/>
      <c r="T572" s="267"/>
      <c r="U572" s="267"/>
      <c r="V572" s="267" t="str">
        <f t="shared" si="163"/>
        <v/>
      </c>
      <c r="W572" s="267"/>
      <c r="X572" s="267"/>
      <c r="Y572" s="267"/>
      <c r="Z572" s="267"/>
      <c r="AA572" s="267" t="str">
        <f t="shared" si="169"/>
        <v/>
      </c>
      <c r="AB572" s="267"/>
      <c r="AC572" s="267"/>
      <c r="AD572" s="267"/>
      <c r="AE572" s="267"/>
      <c r="AF572" s="267"/>
      <c r="AG572" s="269"/>
      <c r="AH572" s="270"/>
      <c r="AI572" s="270"/>
      <c r="AJ572" s="270"/>
      <c r="AK572" s="270"/>
      <c r="AL572" s="273"/>
      <c r="AM572" s="11"/>
      <c r="AN572" s="175" t="str">
        <f t="shared" si="170"/>
        <v/>
      </c>
      <c r="AO572" s="176"/>
      <c r="AP572" s="267" t="str">
        <f t="shared" si="164"/>
        <v/>
      </c>
      <c r="AQ572" s="267"/>
      <c r="AR572" s="267"/>
      <c r="AS572" s="267"/>
      <c r="AT572" s="267"/>
      <c r="AU572" s="267"/>
      <c r="AV572" s="265" t="str">
        <f t="shared" si="171"/>
        <v/>
      </c>
      <c r="AW572" s="266"/>
      <c r="AX572" s="267" t="str">
        <f t="shared" si="165"/>
        <v/>
      </c>
      <c r="AY572" s="267"/>
      <c r="AZ572" s="267"/>
      <c r="BA572" s="267"/>
      <c r="BB572" s="267"/>
      <c r="BC572" s="268"/>
      <c r="BD572" s="11"/>
      <c r="BF572" s="7" t="str">
        <f t="shared" si="166"/>
        <v/>
      </c>
      <c r="BJ572" s="45" t="str">
        <f t="shared" ca="1" si="167"/>
        <v>20/09/2021 08:00</v>
      </c>
      <c r="BK572" s="44" t="str">
        <f>IF($F572="", "", IFERROR(INDEX('Currency Market'!$BE$10:$BL$178, MATCH($BJ572, 'Currency Market'!$BB$10:$BB$178, 0), MATCH($F572, 'Currency Market'!$BE$9:$BL$9, 0)), ""))</f>
        <v/>
      </c>
      <c r="BL572" s="43" t="str">
        <f>IF($F572="", "", IFERROR(INDEX('Currency Market'!$BE$10:$BL$178, MATCH($BJ572, 'Currency Market'!$BB$10:$BB$178, 0), MATCH($N572, 'Currency Market'!$BE$9:$BL$9, 0)), ""))</f>
        <v/>
      </c>
      <c r="BN572" s="68" t="str">
        <f t="shared" si="172"/>
        <v/>
      </c>
      <c r="BO572" s="57" t="str">
        <f t="shared" si="177"/>
        <v/>
      </c>
      <c r="BP572" s="58" t="str">
        <f t="shared" si="177"/>
        <v/>
      </c>
      <c r="BQ572" s="58" t="str">
        <f t="shared" si="177"/>
        <v/>
      </c>
      <c r="BR572" s="58" t="str">
        <f t="shared" si="177"/>
        <v/>
      </c>
      <c r="BS572" s="58" t="str">
        <f t="shared" si="177"/>
        <v/>
      </c>
      <c r="BT572" s="58" t="str">
        <f t="shared" si="177"/>
        <v/>
      </c>
      <c r="BU572" s="58" t="str">
        <f t="shared" si="177"/>
        <v/>
      </c>
      <c r="BV572" s="59" t="str">
        <f t="shared" si="177"/>
        <v/>
      </c>
      <c r="BX572" s="7" t="str">
        <f ca="1">IFERROR(INDEX('Currency Market'!$BX$10:$BX$178, MATCH($BJ572, 'Currency Market'!$BB$10:$BB$178, 0)), "")</f>
        <v/>
      </c>
      <c r="BZ572" s="65" t="str">
        <f t="shared" si="173"/>
        <v/>
      </c>
    </row>
    <row r="573" spans="1:78" x14ac:dyDescent="0.55000000000000004">
      <c r="A573" s="11"/>
      <c r="B573" s="175" t="str">
        <f t="shared" si="162"/>
        <v/>
      </c>
      <c r="C573" s="176"/>
      <c r="D573" s="176"/>
      <c r="E573" s="176"/>
      <c r="F573" s="269"/>
      <c r="G573" s="270"/>
      <c r="H573" s="271"/>
      <c r="I573" s="271"/>
      <c r="J573" s="271"/>
      <c r="K573" s="271"/>
      <c r="L573" s="271"/>
      <c r="M573" s="271"/>
      <c r="N573" s="270"/>
      <c r="O573" s="270"/>
      <c r="P573" s="272" t="str">
        <f t="shared" si="168"/>
        <v/>
      </c>
      <c r="Q573" s="267"/>
      <c r="R573" s="267"/>
      <c r="S573" s="267"/>
      <c r="T573" s="267"/>
      <c r="U573" s="267"/>
      <c r="V573" s="267" t="str">
        <f t="shared" si="163"/>
        <v/>
      </c>
      <c r="W573" s="267"/>
      <c r="X573" s="267"/>
      <c r="Y573" s="267"/>
      <c r="Z573" s="267"/>
      <c r="AA573" s="267" t="str">
        <f t="shared" si="169"/>
        <v/>
      </c>
      <c r="AB573" s="267"/>
      <c r="AC573" s="267"/>
      <c r="AD573" s="267"/>
      <c r="AE573" s="267"/>
      <c r="AF573" s="267"/>
      <c r="AG573" s="269"/>
      <c r="AH573" s="270"/>
      <c r="AI573" s="270"/>
      <c r="AJ573" s="270"/>
      <c r="AK573" s="270"/>
      <c r="AL573" s="273"/>
      <c r="AM573" s="11"/>
      <c r="AN573" s="175" t="str">
        <f t="shared" si="170"/>
        <v/>
      </c>
      <c r="AO573" s="176"/>
      <c r="AP573" s="267" t="str">
        <f t="shared" si="164"/>
        <v/>
      </c>
      <c r="AQ573" s="267"/>
      <c r="AR573" s="267"/>
      <c r="AS573" s="267"/>
      <c r="AT573" s="267"/>
      <c r="AU573" s="267"/>
      <c r="AV573" s="265" t="str">
        <f t="shared" si="171"/>
        <v/>
      </c>
      <c r="AW573" s="266"/>
      <c r="AX573" s="267" t="str">
        <f t="shared" si="165"/>
        <v/>
      </c>
      <c r="AY573" s="267"/>
      <c r="AZ573" s="267"/>
      <c r="BA573" s="267"/>
      <c r="BB573" s="267"/>
      <c r="BC573" s="268"/>
      <c r="BD573" s="11"/>
      <c r="BF573" s="7" t="str">
        <f t="shared" si="166"/>
        <v/>
      </c>
      <c r="BJ573" s="45" t="str">
        <f t="shared" ca="1" si="167"/>
        <v>20/09/2021 08:00</v>
      </c>
      <c r="BK573" s="44" t="str">
        <f>IF($F573="", "", IFERROR(INDEX('Currency Market'!$BE$10:$BL$178, MATCH($BJ573, 'Currency Market'!$BB$10:$BB$178, 0), MATCH($F573, 'Currency Market'!$BE$9:$BL$9, 0)), ""))</f>
        <v/>
      </c>
      <c r="BL573" s="43" t="str">
        <f>IF($F573="", "", IFERROR(INDEX('Currency Market'!$BE$10:$BL$178, MATCH($BJ573, 'Currency Market'!$BB$10:$BB$178, 0), MATCH($N573, 'Currency Market'!$BE$9:$BL$9, 0)), ""))</f>
        <v/>
      </c>
      <c r="BN573" s="68" t="str">
        <f t="shared" si="172"/>
        <v/>
      </c>
      <c r="BO573" s="57" t="str">
        <f t="shared" ref="BO573:BV582" si="178">IF($B573=$BF$4, IF($F573=BO$2, $H573*-1, IF($N573=BO$2, $AA573, "")), "")</f>
        <v/>
      </c>
      <c r="BP573" s="58" t="str">
        <f t="shared" si="178"/>
        <v/>
      </c>
      <c r="BQ573" s="58" t="str">
        <f t="shared" si="178"/>
        <v/>
      </c>
      <c r="BR573" s="58" t="str">
        <f t="shared" si="178"/>
        <v/>
      </c>
      <c r="BS573" s="58" t="str">
        <f t="shared" si="178"/>
        <v/>
      </c>
      <c r="BT573" s="58" t="str">
        <f t="shared" si="178"/>
        <v/>
      </c>
      <c r="BU573" s="58" t="str">
        <f t="shared" si="178"/>
        <v/>
      </c>
      <c r="BV573" s="59" t="str">
        <f t="shared" si="178"/>
        <v/>
      </c>
      <c r="BX573" s="7" t="str">
        <f ca="1">IFERROR(INDEX('Currency Market'!$BX$10:$BX$178, MATCH($BJ573, 'Currency Market'!$BB$10:$BB$178, 0)), "")</f>
        <v/>
      </c>
      <c r="BZ573" s="65" t="str">
        <f t="shared" si="173"/>
        <v/>
      </c>
    </row>
    <row r="574" spans="1:78" x14ac:dyDescent="0.55000000000000004">
      <c r="A574" s="11"/>
      <c r="B574" s="175" t="str">
        <f t="shared" si="162"/>
        <v/>
      </c>
      <c r="C574" s="176"/>
      <c r="D574" s="176"/>
      <c r="E574" s="176"/>
      <c r="F574" s="269"/>
      <c r="G574" s="270"/>
      <c r="H574" s="271"/>
      <c r="I574" s="271"/>
      <c r="J574" s="271"/>
      <c r="K574" s="271"/>
      <c r="L574" s="271"/>
      <c r="M574" s="271"/>
      <c r="N574" s="270"/>
      <c r="O574" s="270"/>
      <c r="P574" s="272" t="str">
        <f t="shared" si="168"/>
        <v/>
      </c>
      <c r="Q574" s="267"/>
      <c r="R574" s="267"/>
      <c r="S574" s="267"/>
      <c r="T574" s="267"/>
      <c r="U574" s="267"/>
      <c r="V574" s="267" t="str">
        <f t="shared" si="163"/>
        <v/>
      </c>
      <c r="W574" s="267"/>
      <c r="X574" s="267"/>
      <c r="Y574" s="267"/>
      <c r="Z574" s="267"/>
      <c r="AA574" s="267" t="str">
        <f t="shared" si="169"/>
        <v/>
      </c>
      <c r="AB574" s="267"/>
      <c r="AC574" s="267"/>
      <c r="AD574" s="267"/>
      <c r="AE574" s="267"/>
      <c r="AF574" s="267"/>
      <c r="AG574" s="269"/>
      <c r="AH574" s="270"/>
      <c r="AI574" s="270"/>
      <c r="AJ574" s="270"/>
      <c r="AK574" s="270"/>
      <c r="AL574" s="273"/>
      <c r="AM574" s="11"/>
      <c r="AN574" s="175" t="str">
        <f t="shared" si="170"/>
        <v/>
      </c>
      <c r="AO574" s="176"/>
      <c r="AP574" s="267" t="str">
        <f t="shared" si="164"/>
        <v/>
      </c>
      <c r="AQ574" s="267"/>
      <c r="AR574" s="267"/>
      <c r="AS574" s="267"/>
      <c r="AT574" s="267"/>
      <c r="AU574" s="267"/>
      <c r="AV574" s="265" t="str">
        <f t="shared" si="171"/>
        <v/>
      </c>
      <c r="AW574" s="266"/>
      <c r="AX574" s="267" t="str">
        <f t="shared" si="165"/>
        <v/>
      </c>
      <c r="AY574" s="267"/>
      <c r="AZ574" s="267"/>
      <c r="BA574" s="267"/>
      <c r="BB574" s="267"/>
      <c r="BC574" s="268"/>
      <c r="BD574" s="11"/>
      <c r="BF574" s="7" t="str">
        <f t="shared" si="166"/>
        <v/>
      </c>
      <c r="BJ574" s="45" t="str">
        <f t="shared" ca="1" si="167"/>
        <v>20/09/2021 08:00</v>
      </c>
      <c r="BK574" s="44" t="str">
        <f>IF($F574="", "", IFERROR(INDEX('Currency Market'!$BE$10:$BL$178, MATCH($BJ574, 'Currency Market'!$BB$10:$BB$178, 0), MATCH($F574, 'Currency Market'!$BE$9:$BL$9, 0)), ""))</f>
        <v/>
      </c>
      <c r="BL574" s="43" t="str">
        <f>IF($F574="", "", IFERROR(INDEX('Currency Market'!$BE$10:$BL$178, MATCH($BJ574, 'Currency Market'!$BB$10:$BB$178, 0), MATCH($N574, 'Currency Market'!$BE$9:$BL$9, 0)), ""))</f>
        <v/>
      </c>
      <c r="BN574" s="68" t="str">
        <f t="shared" si="172"/>
        <v/>
      </c>
      <c r="BO574" s="57" t="str">
        <f t="shared" si="178"/>
        <v/>
      </c>
      <c r="BP574" s="58" t="str">
        <f t="shared" si="178"/>
        <v/>
      </c>
      <c r="BQ574" s="58" t="str">
        <f t="shared" si="178"/>
        <v/>
      </c>
      <c r="BR574" s="58" t="str">
        <f t="shared" si="178"/>
        <v/>
      </c>
      <c r="BS574" s="58" t="str">
        <f t="shared" si="178"/>
        <v/>
      </c>
      <c r="BT574" s="58" t="str">
        <f t="shared" si="178"/>
        <v/>
      </c>
      <c r="BU574" s="58" t="str">
        <f t="shared" si="178"/>
        <v/>
      </c>
      <c r="BV574" s="59" t="str">
        <f t="shared" si="178"/>
        <v/>
      </c>
      <c r="BX574" s="7" t="str">
        <f ca="1">IFERROR(INDEX('Currency Market'!$BX$10:$BX$178, MATCH($BJ574, 'Currency Market'!$BB$10:$BB$178, 0)), "")</f>
        <v/>
      </c>
      <c r="BZ574" s="65" t="str">
        <f t="shared" si="173"/>
        <v/>
      </c>
    </row>
    <row r="575" spans="1:78" x14ac:dyDescent="0.55000000000000004">
      <c r="A575" s="11"/>
      <c r="B575" s="175" t="str">
        <f t="shared" si="162"/>
        <v/>
      </c>
      <c r="C575" s="176"/>
      <c r="D575" s="176"/>
      <c r="E575" s="176"/>
      <c r="F575" s="269"/>
      <c r="G575" s="270"/>
      <c r="H575" s="271"/>
      <c r="I575" s="271"/>
      <c r="J575" s="271"/>
      <c r="K575" s="271"/>
      <c r="L575" s="271"/>
      <c r="M575" s="271"/>
      <c r="N575" s="270"/>
      <c r="O575" s="270"/>
      <c r="P575" s="272" t="str">
        <f t="shared" si="168"/>
        <v/>
      </c>
      <c r="Q575" s="267"/>
      <c r="R575" s="267"/>
      <c r="S575" s="267"/>
      <c r="T575" s="267"/>
      <c r="U575" s="267"/>
      <c r="V575" s="267" t="str">
        <f t="shared" si="163"/>
        <v/>
      </c>
      <c r="W575" s="267"/>
      <c r="X575" s="267"/>
      <c r="Y575" s="267"/>
      <c r="Z575" s="267"/>
      <c r="AA575" s="267" t="str">
        <f t="shared" si="169"/>
        <v/>
      </c>
      <c r="AB575" s="267"/>
      <c r="AC575" s="267"/>
      <c r="AD575" s="267"/>
      <c r="AE575" s="267"/>
      <c r="AF575" s="267"/>
      <c r="AG575" s="269"/>
      <c r="AH575" s="270"/>
      <c r="AI575" s="270"/>
      <c r="AJ575" s="270"/>
      <c r="AK575" s="270"/>
      <c r="AL575" s="273"/>
      <c r="AM575" s="11"/>
      <c r="AN575" s="175" t="str">
        <f t="shared" si="170"/>
        <v/>
      </c>
      <c r="AO575" s="176"/>
      <c r="AP575" s="267" t="str">
        <f t="shared" si="164"/>
        <v/>
      </c>
      <c r="AQ575" s="267"/>
      <c r="AR575" s="267"/>
      <c r="AS575" s="267"/>
      <c r="AT575" s="267"/>
      <c r="AU575" s="267"/>
      <c r="AV575" s="265" t="str">
        <f t="shared" si="171"/>
        <v/>
      </c>
      <c r="AW575" s="266"/>
      <c r="AX575" s="267" t="str">
        <f t="shared" si="165"/>
        <v/>
      </c>
      <c r="AY575" s="267"/>
      <c r="AZ575" s="267"/>
      <c r="BA575" s="267"/>
      <c r="BB575" s="267"/>
      <c r="BC575" s="268"/>
      <c r="BD575" s="11"/>
      <c r="BF575" s="7" t="str">
        <f t="shared" si="166"/>
        <v/>
      </c>
      <c r="BJ575" s="45" t="str">
        <f t="shared" ca="1" si="167"/>
        <v>20/09/2021 08:00</v>
      </c>
      <c r="BK575" s="44" t="str">
        <f>IF($F575="", "", IFERROR(INDEX('Currency Market'!$BE$10:$BL$178, MATCH($BJ575, 'Currency Market'!$BB$10:$BB$178, 0), MATCH($F575, 'Currency Market'!$BE$9:$BL$9, 0)), ""))</f>
        <v/>
      </c>
      <c r="BL575" s="43" t="str">
        <f>IF($F575="", "", IFERROR(INDEX('Currency Market'!$BE$10:$BL$178, MATCH($BJ575, 'Currency Market'!$BB$10:$BB$178, 0), MATCH($N575, 'Currency Market'!$BE$9:$BL$9, 0)), ""))</f>
        <v/>
      </c>
      <c r="BN575" s="68" t="str">
        <f t="shared" si="172"/>
        <v/>
      </c>
      <c r="BO575" s="57" t="str">
        <f t="shared" si="178"/>
        <v/>
      </c>
      <c r="BP575" s="58" t="str">
        <f t="shared" si="178"/>
        <v/>
      </c>
      <c r="BQ575" s="58" t="str">
        <f t="shared" si="178"/>
        <v/>
      </c>
      <c r="BR575" s="58" t="str">
        <f t="shared" si="178"/>
        <v/>
      </c>
      <c r="BS575" s="58" t="str">
        <f t="shared" si="178"/>
        <v/>
      </c>
      <c r="BT575" s="58" t="str">
        <f t="shared" si="178"/>
        <v/>
      </c>
      <c r="BU575" s="58" t="str">
        <f t="shared" si="178"/>
        <v/>
      </c>
      <c r="BV575" s="59" t="str">
        <f t="shared" si="178"/>
        <v/>
      </c>
      <c r="BX575" s="7" t="str">
        <f ca="1">IFERROR(INDEX('Currency Market'!$BX$10:$BX$178, MATCH($BJ575, 'Currency Market'!$BB$10:$BB$178, 0)), "")</f>
        <v/>
      </c>
      <c r="BZ575" s="65" t="str">
        <f t="shared" si="173"/>
        <v/>
      </c>
    </row>
    <row r="576" spans="1:78" x14ac:dyDescent="0.55000000000000004">
      <c r="A576" s="11"/>
      <c r="B576" s="175" t="str">
        <f t="shared" si="162"/>
        <v/>
      </c>
      <c r="C576" s="176"/>
      <c r="D576" s="176"/>
      <c r="E576" s="176"/>
      <c r="F576" s="269"/>
      <c r="G576" s="270"/>
      <c r="H576" s="271"/>
      <c r="I576" s="271"/>
      <c r="J576" s="271"/>
      <c r="K576" s="271"/>
      <c r="L576" s="271"/>
      <c r="M576" s="271"/>
      <c r="N576" s="270"/>
      <c r="O576" s="270"/>
      <c r="P576" s="272" t="str">
        <f t="shared" si="168"/>
        <v/>
      </c>
      <c r="Q576" s="267"/>
      <c r="R576" s="267"/>
      <c r="S576" s="267"/>
      <c r="T576" s="267"/>
      <c r="U576" s="267"/>
      <c r="V576" s="267" t="str">
        <f t="shared" si="163"/>
        <v/>
      </c>
      <c r="W576" s="267"/>
      <c r="X576" s="267"/>
      <c r="Y576" s="267"/>
      <c r="Z576" s="267"/>
      <c r="AA576" s="267" t="str">
        <f t="shared" si="169"/>
        <v/>
      </c>
      <c r="AB576" s="267"/>
      <c r="AC576" s="267"/>
      <c r="AD576" s="267"/>
      <c r="AE576" s="267"/>
      <c r="AF576" s="267"/>
      <c r="AG576" s="269"/>
      <c r="AH576" s="270"/>
      <c r="AI576" s="270"/>
      <c r="AJ576" s="270"/>
      <c r="AK576" s="270"/>
      <c r="AL576" s="273"/>
      <c r="AM576" s="11"/>
      <c r="AN576" s="175" t="str">
        <f t="shared" si="170"/>
        <v/>
      </c>
      <c r="AO576" s="176"/>
      <c r="AP576" s="267" t="str">
        <f t="shared" si="164"/>
        <v/>
      </c>
      <c r="AQ576" s="267"/>
      <c r="AR576" s="267"/>
      <c r="AS576" s="267"/>
      <c r="AT576" s="267"/>
      <c r="AU576" s="267"/>
      <c r="AV576" s="265" t="str">
        <f t="shared" si="171"/>
        <v/>
      </c>
      <c r="AW576" s="266"/>
      <c r="AX576" s="267" t="str">
        <f t="shared" si="165"/>
        <v/>
      </c>
      <c r="AY576" s="267"/>
      <c r="AZ576" s="267"/>
      <c r="BA576" s="267"/>
      <c r="BB576" s="267"/>
      <c r="BC576" s="268"/>
      <c r="BD576" s="11"/>
      <c r="BF576" s="7" t="str">
        <f t="shared" si="166"/>
        <v/>
      </c>
      <c r="BJ576" s="45" t="str">
        <f t="shared" ca="1" si="167"/>
        <v>20/09/2021 08:00</v>
      </c>
      <c r="BK576" s="44" t="str">
        <f>IF($F576="", "", IFERROR(INDEX('Currency Market'!$BE$10:$BL$178, MATCH($BJ576, 'Currency Market'!$BB$10:$BB$178, 0), MATCH($F576, 'Currency Market'!$BE$9:$BL$9, 0)), ""))</f>
        <v/>
      </c>
      <c r="BL576" s="43" t="str">
        <f>IF($F576="", "", IFERROR(INDEX('Currency Market'!$BE$10:$BL$178, MATCH($BJ576, 'Currency Market'!$BB$10:$BB$178, 0), MATCH($N576, 'Currency Market'!$BE$9:$BL$9, 0)), ""))</f>
        <v/>
      </c>
      <c r="BN576" s="68" t="str">
        <f t="shared" si="172"/>
        <v/>
      </c>
      <c r="BO576" s="57" t="str">
        <f t="shared" si="178"/>
        <v/>
      </c>
      <c r="BP576" s="58" t="str">
        <f t="shared" si="178"/>
        <v/>
      </c>
      <c r="BQ576" s="58" t="str">
        <f t="shared" si="178"/>
        <v/>
      </c>
      <c r="BR576" s="58" t="str">
        <f t="shared" si="178"/>
        <v/>
      </c>
      <c r="BS576" s="58" t="str">
        <f t="shared" si="178"/>
        <v/>
      </c>
      <c r="BT576" s="58" t="str">
        <f t="shared" si="178"/>
        <v/>
      </c>
      <c r="BU576" s="58" t="str">
        <f t="shared" si="178"/>
        <v/>
      </c>
      <c r="BV576" s="59" t="str">
        <f t="shared" si="178"/>
        <v/>
      </c>
      <c r="BX576" s="7" t="str">
        <f ca="1">IFERROR(INDEX('Currency Market'!$BX$10:$BX$178, MATCH($BJ576, 'Currency Market'!$BB$10:$BB$178, 0)), "")</f>
        <v/>
      </c>
      <c r="BZ576" s="65" t="str">
        <f t="shared" si="173"/>
        <v/>
      </c>
    </row>
    <row r="577" spans="1:78" x14ac:dyDescent="0.55000000000000004">
      <c r="A577" s="11"/>
      <c r="B577" s="175" t="str">
        <f t="shared" si="162"/>
        <v/>
      </c>
      <c r="C577" s="176"/>
      <c r="D577" s="176"/>
      <c r="E577" s="176"/>
      <c r="F577" s="269"/>
      <c r="G577" s="270"/>
      <c r="H577" s="271"/>
      <c r="I577" s="271"/>
      <c r="J577" s="271"/>
      <c r="K577" s="271"/>
      <c r="L577" s="271"/>
      <c r="M577" s="271"/>
      <c r="N577" s="270"/>
      <c r="O577" s="270"/>
      <c r="P577" s="272" t="str">
        <f t="shared" si="168"/>
        <v/>
      </c>
      <c r="Q577" s="267"/>
      <c r="R577" s="267"/>
      <c r="S577" s="267"/>
      <c r="T577" s="267"/>
      <c r="U577" s="267"/>
      <c r="V577" s="267" t="str">
        <f t="shared" si="163"/>
        <v/>
      </c>
      <c r="W577" s="267"/>
      <c r="X577" s="267"/>
      <c r="Y577" s="267"/>
      <c r="Z577" s="267"/>
      <c r="AA577" s="267" t="str">
        <f t="shared" si="169"/>
        <v/>
      </c>
      <c r="AB577" s="267"/>
      <c r="AC577" s="267"/>
      <c r="AD577" s="267"/>
      <c r="AE577" s="267"/>
      <c r="AF577" s="267"/>
      <c r="AG577" s="269"/>
      <c r="AH577" s="270"/>
      <c r="AI577" s="270"/>
      <c r="AJ577" s="270"/>
      <c r="AK577" s="270"/>
      <c r="AL577" s="273"/>
      <c r="AM577" s="11"/>
      <c r="AN577" s="175" t="str">
        <f t="shared" si="170"/>
        <v/>
      </c>
      <c r="AO577" s="176"/>
      <c r="AP577" s="267" t="str">
        <f t="shared" si="164"/>
        <v/>
      </c>
      <c r="AQ577" s="267"/>
      <c r="AR577" s="267"/>
      <c r="AS577" s="267"/>
      <c r="AT577" s="267"/>
      <c r="AU577" s="267"/>
      <c r="AV577" s="265" t="str">
        <f t="shared" si="171"/>
        <v/>
      </c>
      <c r="AW577" s="266"/>
      <c r="AX577" s="267" t="str">
        <f t="shared" si="165"/>
        <v/>
      </c>
      <c r="AY577" s="267"/>
      <c r="AZ577" s="267"/>
      <c r="BA577" s="267"/>
      <c r="BB577" s="267"/>
      <c r="BC577" s="268"/>
      <c r="BD577" s="11"/>
      <c r="BF577" s="7" t="str">
        <f t="shared" si="166"/>
        <v/>
      </c>
      <c r="BJ577" s="45" t="str">
        <f t="shared" ca="1" si="167"/>
        <v>20/09/2021 08:00</v>
      </c>
      <c r="BK577" s="44" t="str">
        <f>IF($F577="", "", IFERROR(INDEX('Currency Market'!$BE$10:$BL$178, MATCH($BJ577, 'Currency Market'!$BB$10:$BB$178, 0), MATCH($F577, 'Currency Market'!$BE$9:$BL$9, 0)), ""))</f>
        <v/>
      </c>
      <c r="BL577" s="43" t="str">
        <f>IF($F577="", "", IFERROR(INDEX('Currency Market'!$BE$10:$BL$178, MATCH($BJ577, 'Currency Market'!$BB$10:$BB$178, 0), MATCH($N577, 'Currency Market'!$BE$9:$BL$9, 0)), ""))</f>
        <v/>
      </c>
      <c r="BN577" s="68" t="str">
        <f t="shared" si="172"/>
        <v/>
      </c>
      <c r="BO577" s="57" t="str">
        <f t="shared" si="178"/>
        <v/>
      </c>
      <c r="BP577" s="58" t="str">
        <f t="shared" si="178"/>
        <v/>
      </c>
      <c r="BQ577" s="58" t="str">
        <f t="shared" si="178"/>
        <v/>
      </c>
      <c r="BR577" s="58" t="str">
        <f t="shared" si="178"/>
        <v/>
      </c>
      <c r="BS577" s="58" t="str">
        <f t="shared" si="178"/>
        <v/>
      </c>
      <c r="BT577" s="58" t="str">
        <f t="shared" si="178"/>
        <v/>
      </c>
      <c r="BU577" s="58" t="str">
        <f t="shared" si="178"/>
        <v/>
      </c>
      <c r="BV577" s="59" t="str">
        <f t="shared" si="178"/>
        <v/>
      </c>
      <c r="BX577" s="7" t="str">
        <f ca="1">IFERROR(INDEX('Currency Market'!$BX$10:$BX$178, MATCH($BJ577, 'Currency Market'!$BB$10:$BB$178, 0)), "")</f>
        <v/>
      </c>
      <c r="BZ577" s="65" t="str">
        <f t="shared" si="173"/>
        <v/>
      </c>
    </row>
    <row r="578" spans="1:78" x14ac:dyDescent="0.55000000000000004">
      <c r="A578" s="11"/>
      <c r="B578" s="175" t="str">
        <f t="shared" si="162"/>
        <v/>
      </c>
      <c r="C578" s="176"/>
      <c r="D578" s="176"/>
      <c r="E578" s="176"/>
      <c r="F578" s="269"/>
      <c r="G578" s="270"/>
      <c r="H578" s="271"/>
      <c r="I578" s="271"/>
      <c r="J578" s="271"/>
      <c r="K578" s="271"/>
      <c r="L578" s="271"/>
      <c r="M578" s="271"/>
      <c r="N578" s="270"/>
      <c r="O578" s="270"/>
      <c r="P578" s="272" t="str">
        <f t="shared" si="168"/>
        <v/>
      </c>
      <c r="Q578" s="267"/>
      <c r="R578" s="267"/>
      <c r="S578" s="267"/>
      <c r="T578" s="267"/>
      <c r="U578" s="267"/>
      <c r="V578" s="267" t="str">
        <f t="shared" si="163"/>
        <v/>
      </c>
      <c r="W578" s="267"/>
      <c r="X578" s="267"/>
      <c r="Y578" s="267"/>
      <c r="Z578" s="267"/>
      <c r="AA578" s="267" t="str">
        <f t="shared" si="169"/>
        <v/>
      </c>
      <c r="AB578" s="267"/>
      <c r="AC578" s="267"/>
      <c r="AD578" s="267"/>
      <c r="AE578" s="267"/>
      <c r="AF578" s="267"/>
      <c r="AG578" s="269"/>
      <c r="AH578" s="270"/>
      <c r="AI578" s="270"/>
      <c r="AJ578" s="270"/>
      <c r="AK578" s="270"/>
      <c r="AL578" s="273"/>
      <c r="AM578" s="11"/>
      <c r="AN578" s="175" t="str">
        <f t="shared" si="170"/>
        <v/>
      </c>
      <c r="AO578" s="176"/>
      <c r="AP578" s="267" t="str">
        <f t="shared" si="164"/>
        <v/>
      </c>
      <c r="AQ578" s="267"/>
      <c r="AR578" s="267"/>
      <c r="AS578" s="267"/>
      <c r="AT578" s="267"/>
      <c r="AU578" s="267"/>
      <c r="AV578" s="265" t="str">
        <f t="shared" si="171"/>
        <v/>
      </c>
      <c r="AW578" s="266"/>
      <c r="AX578" s="267" t="str">
        <f t="shared" si="165"/>
        <v/>
      </c>
      <c r="AY578" s="267"/>
      <c r="AZ578" s="267"/>
      <c r="BA578" s="267"/>
      <c r="BB578" s="267"/>
      <c r="BC578" s="268"/>
      <c r="BD578" s="11"/>
      <c r="BF578" s="7" t="str">
        <f t="shared" si="166"/>
        <v/>
      </c>
      <c r="BJ578" s="45" t="str">
        <f t="shared" ca="1" si="167"/>
        <v>20/09/2021 08:00</v>
      </c>
      <c r="BK578" s="44" t="str">
        <f>IF($F578="", "", IFERROR(INDEX('Currency Market'!$BE$10:$BL$178, MATCH($BJ578, 'Currency Market'!$BB$10:$BB$178, 0), MATCH($F578, 'Currency Market'!$BE$9:$BL$9, 0)), ""))</f>
        <v/>
      </c>
      <c r="BL578" s="43" t="str">
        <f>IF($F578="", "", IFERROR(INDEX('Currency Market'!$BE$10:$BL$178, MATCH($BJ578, 'Currency Market'!$BB$10:$BB$178, 0), MATCH($N578, 'Currency Market'!$BE$9:$BL$9, 0)), ""))</f>
        <v/>
      </c>
      <c r="BN578" s="68" t="str">
        <f t="shared" si="172"/>
        <v/>
      </c>
      <c r="BO578" s="57" t="str">
        <f t="shared" si="178"/>
        <v/>
      </c>
      <c r="BP578" s="58" t="str">
        <f t="shared" si="178"/>
        <v/>
      </c>
      <c r="BQ578" s="58" t="str">
        <f t="shared" si="178"/>
        <v/>
      </c>
      <c r="BR578" s="58" t="str">
        <f t="shared" si="178"/>
        <v/>
      </c>
      <c r="BS578" s="58" t="str">
        <f t="shared" si="178"/>
        <v/>
      </c>
      <c r="BT578" s="58" t="str">
        <f t="shared" si="178"/>
        <v/>
      </c>
      <c r="BU578" s="58" t="str">
        <f t="shared" si="178"/>
        <v/>
      </c>
      <c r="BV578" s="59" t="str">
        <f t="shared" si="178"/>
        <v/>
      </c>
      <c r="BX578" s="7" t="str">
        <f ca="1">IFERROR(INDEX('Currency Market'!$BX$10:$BX$178, MATCH($BJ578, 'Currency Market'!$BB$10:$BB$178, 0)), "")</f>
        <v/>
      </c>
      <c r="BZ578" s="65" t="str">
        <f t="shared" si="173"/>
        <v/>
      </c>
    </row>
    <row r="579" spans="1:78" x14ac:dyDescent="0.55000000000000004">
      <c r="A579" s="11"/>
      <c r="B579" s="175" t="str">
        <f t="shared" si="162"/>
        <v/>
      </c>
      <c r="C579" s="176"/>
      <c r="D579" s="176"/>
      <c r="E579" s="176"/>
      <c r="F579" s="269"/>
      <c r="G579" s="270"/>
      <c r="H579" s="271"/>
      <c r="I579" s="271"/>
      <c r="J579" s="271"/>
      <c r="K579" s="271"/>
      <c r="L579" s="271"/>
      <c r="M579" s="271"/>
      <c r="N579" s="270"/>
      <c r="O579" s="270"/>
      <c r="P579" s="272" t="str">
        <f t="shared" si="168"/>
        <v/>
      </c>
      <c r="Q579" s="267"/>
      <c r="R579" s="267"/>
      <c r="S579" s="267"/>
      <c r="T579" s="267"/>
      <c r="U579" s="267"/>
      <c r="V579" s="267" t="str">
        <f t="shared" si="163"/>
        <v/>
      </c>
      <c r="W579" s="267"/>
      <c r="X579" s="267"/>
      <c r="Y579" s="267"/>
      <c r="Z579" s="267"/>
      <c r="AA579" s="267" t="str">
        <f t="shared" si="169"/>
        <v/>
      </c>
      <c r="AB579" s="267"/>
      <c r="AC579" s="267"/>
      <c r="AD579" s="267"/>
      <c r="AE579" s="267"/>
      <c r="AF579" s="267"/>
      <c r="AG579" s="269"/>
      <c r="AH579" s="270"/>
      <c r="AI579" s="270"/>
      <c r="AJ579" s="270"/>
      <c r="AK579" s="270"/>
      <c r="AL579" s="273"/>
      <c r="AM579" s="11"/>
      <c r="AN579" s="175" t="str">
        <f t="shared" si="170"/>
        <v/>
      </c>
      <c r="AO579" s="176"/>
      <c r="AP579" s="267" t="str">
        <f t="shared" si="164"/>
        <v/>
      </c>
      <c r="AQ579" s="267"/>
      <c r="AR579" s="267"/>
      <c r="AS579" s="267"/>
      <c r="AT579" s="267"/>
      <c r="AU579" s="267"/>
      <c r="AV579" s="265" t="str">
        <f t="shared" si="171"/>
        <v/>
      </c>
      <c r="AW579" s="266"/>
      <c r="AX579" s="267" t="str">
        <f t="shared" si="165"/>
        <v/>
      </c>
      <c r="AY579" s="267"/>
      <c r="AZ579" s="267"/>
      <c r="BA579" s="267"/>
      <c r="BB579" s="267"/>
      <c r="BC579" s="268"/>
      <c r="BD579" s="11"/>
      <c r="BF579" s="7" t="str">
        <f t="shared" si="166"/>
        <v/>
      </c>
      <c r="BJ579" s="45" t="str">
        <f t="shared" ca="1" si="167"/>
        <v>20/09/2021 08:00</v>
      </c>
      <c r="BK579" s="44" t="str">
        <f>IF($F579="", "", IFERROR(INDEX('Currency Market'!$BE$10:$BL$178, MATCH($BJ579, 'Currency Market'!$BB$10:$BB$178, 0), MATCH($F579, 'Currency Market'!$BE$9:$BL$9, 0)), ""))</f>
        <v/>
      </c>
      <c r="BL579" s="43" t="str">
        <f>IF($F579="", "", IFERROR(INDEX('Currency Market'!$BE$10:$BL$178, MATCH($BJ579, 'Currency Market'!$BB$10:$BB$178, 0), MATCH($N579, 'Currency Market'!$BE$9:$BL$9, 0)), ""))</f>
        <v/>
      </c>
      <c r="BN579" s="68" t="str">
        <f t="shared" si="172"/>
        <v/>
      </c>
      <c r="BO579" s="57" t="str">
        <f t="shared" si="178"/>
        <v/>
      </c>
      <c r="BP579" s="58" t="str">
        <f t="shared" si="178"/>
        <v/>
      </c>
      <c r="BQ579" s="58" t="str">
        <f t="shared" si="178"/>
        <v/>
      </c>
      <c r="BR579" s="58" t="str">
        <f t="shared" si="178"/>
        <v/>
      </c>
      <c r="BS579" s="58" t="str">
        <f t="shared" si="178"/>
        <v/>
      </c>
      <c r="BT579" s="58" t="str">
        <f t="shared" si="178"/>
        <v/>
      </c>
      <c r="BU579" s="58" t="str">
        <f t="shared" si="178"/>
        <v/>
      </c>
      <c r="BV579" s="59" t="str">
        <f t="shared" si="178"/>
        <v/>
      </c>
      <c r="BX579" s="7" t="str">
        <f ca="1">IFERROR(INDEX('Currency Market'!$BX$10:$BX$178, MATCH($BJ579, 'Currency Market'!$BB$10:$BB$178, 0)), "")</f>
        <v/>
      </c>
      <c r="BZ579" s="65" t="str">
        <f t="shared" si="173"/>
        <v/>
      </c>
    </row>
    <row r="580" spans="1:78" x14ac:dyDescent="0.55000000000000004">
      <c r="A580" s="11"/>
      <c r="B580" s="175" t="str">
        <f t="shared" si="162"/>
        <v/>
      </c>
      <c r="C580" s="176"/>
      <c r="D580" s="176"/>
      <c r="E580" s="176"/>
      <c r="F580" s="269"/>
      <c r="G580" s="270"/>
      <c r="H580" s="271"/>
      <c r="I580" s="271"/>
      <c r="J580" s="271"/>
      <c r="K580" s="271"/>
      <c r="L580" s="271"/>
      <c r="M580" s="271"/>
      <c r="N580" s="270"/>
      <c r="O580" s="270"/>
      <c r="P580" s="272" t="str">
        <f t="shared" si="168"/>
        <v/>
      </c>
      <c r="Q580" s="267"/>
      <c r="R580" s="267"/>
      <c r="S580" s="267"/>
      <c r="T580" s="267"/>
      <c r="U580" s="267"/>
      <c r="V580" s="267" t="str">
        <f t="shared" si="163"/>
        <v/>
      </c>
      <c r="W580" s="267"/>
      <c r="X580" s="267"/>
      <c r="Y580" s="267"/>
      <c r="Z580" s="267"/>
      <c r="AA580" s="267" t="str">
        <f t="shared" si="169"/>
        <v/>
      </c>
      <c r="AB580" s="267"/>
      <c r="AC580" s="267"/>
      <c r="AD580" s="267"/>
      <c r="AE580" s="267"/>
      <c r="AF580" s="267"/>
      <c r="AG580" s="269"/>
      <c r="AH580" s="270"/>
      <c r="AI580" s="270"/>
      <c r="AJ580" s="270"/>
      <c r="AK580" s="270"/>
      <c r="AL580" s="273"/>
      <c r="AM580" s="11"/>
      <c r="AN580" s="175" t="str">
        <f t="shared" si="170"/>
        <v/>
      </c>
      <c r="AO580" s="176"/>
      <c r="AP580" s="267" t="str">
        <f t="shared" si="164"/>
        <v/>
      </c>
      <c r="AQ580" s="267"/>
      <c r="AR580" s="267"/>
      <c r="AS580" s="267"/>
      <c r="AT580" s="267"/>
      <c r="AU580" s="267"/>
      <c r="AV580" s="265" t="str">
        <f t="shared" si="171"/>
        <v/>
      </c>
      <c r="AW580" s="266"/>
      <c r="AX580" s="267" t="str">
        <f t="shared" si="165"/>
        <v/>
      </c>
      <c r="AY580" s="267"/>
      <c r="AZ580" s="267"/>
      <c r="BA580" s="267"/>
      <c r="BB580" s="267"/>
      <c r="BC580" s="268"/>
      <c r="BD580" s="11"/>
      <c r="BF580" s="7" t="str">
        <f t="shared" si="166"/>
        <v/>
      </c>
      <c r="BJ580" s="45" t="str">
        <f t="shared" ca="1" si="167"/>
        <v>20/09/2021 08:00</v>
      </c>
      <c r="BK580" s="44" t="str">
        <f>IF($F580="", "", IFERROR(INDEX('Currency Market'!$BE$10:$BL$178, MATCH($BJ580, 'Currency Market'!$BB$10:$BB$178, 0), MATCH($F580, 'Currency Market'!$BE$9:$BL$9, 0)), ""))</f>
        <v/>
      </c>
      <c r="BL580" s="43" t="str">
        <f>IF($F580="", "", IFERROR(INDEX('Currency Market'!$BE$10:$BL$178, MATCH($BJ580, 'Currency Market'!$BB$10:$BB$178, 0), MATCH($N580, 'Currency Market'!$BE$9:$BL$9, 0)), ""))</f>
        <v/>
      </c>
      <c r="BN580" s="68" t="str">
        <f t="shared" si="172"/>
        <v/>
      </c>
      <c r="BO580" s="57" t="str">
        <f t="shared" si="178"/>
        <v/>
      </c>
      <c r="BP580" s="58" t="str">
        <f t="shared" si="178"/>
        <v/>
      </c>
      <c r="BQ580" s="58" t="str">
        <f t="shared" si="178"/>
        <v/>
      </c>
      <c r="BR580" s="58" t="str">
        <f t="shared" si="178"/>
        <v/>
      </c>
      <c r="BS580" s="58" t="str">
        <f t="shared" si="178"/>
        <v/>
      </c>
      <c r="BT580" s="58" t="str">
        <f t="shared" si="178"/>
        <v/>
      </c>
      <c r="BU580" s="58" t="str">
        <f t="shared" si="178"/>
        <v/>
      </c>
      <c r="BV580" s="59" t="str">
        <f t="shared" si="178"/>
        <v/>
      </c>
      <c r="BX580" s="7" t="str">
        <f ca="1">IFERROR(INDEX('Currency Market'!$BX$10:$BX$178, MATCH($BJ580, 'Currency Market'!$BB$10:$BB$178, 0)), "")</f>
        <v/>
      </c>
      <c r="BZ580" s="65" t="str">
        <f t="shared" si="173"/>
        <v/>
      </c>
    </row>
    <row r="581" spans="1:78" x14ac:dyDescent="0.55000000000000004">
      <c r="A581" s="11"/>
      <c r="B581" s="175" t="str">
        <f t="shared" si="162"/>
        <v/>
      </c>
      <c r="C581" s="176"/>
      <c r="D581" s="176"/>
      <c r="E581" s="176"/>
      <c r="F581" s="269"/>
      <c r="G581" s="270"/>
      <c r="H581" s="271"/>
      <c r="I581" s="271"/>
      <c r="J581" s="271"/>
      <c r="K581" s="271"/>
      <c r="L581" s="271"/>
      <c r="M581" s="271"/>
      <c r="N581" s="270"/>
      <c r="O581" s="270"/>
      <c r="P581" s="272" t="str">
        <f t="shared" si="168"/>
        <v/>
      </c>
      <c r="Q581" s="267"/>
      <c r="R581" s="267"/>
      <c r="S581" s="267"/>
      <c r="T581" s="267"/>
      <c r="U581" s="267"/>
      <c r="V581" s="267" t="str">
        <f t="shared" si="163"/>
        <v/>
      </c>
      <c r="W581" s="267"/>
      <c r="X581" s="267"/>
      <c r="Y581" s="267"/>
      <c r="Z581" s="267"/>
      <c r="AA581" s="267" t="str">
        <f t="shared" si="169"/>
        <v/>
      </c>
      <c r="AB581" s="267"/>
      <c r="AC581" s="267"/>
      <c r="AD581" s="267"/>
      <c r="AE581" s="267"/>
      <c r="AF581" s="267"/>
      <c r="AG581" s="269"/>
      <c r="AH581" s="270"/>
      <c r="AI581" s="270"/>
      <c r="AJ581" s="270"/>
      <c r="AK581" s="270"/>
      <c r="AL581" s="273"/>
      <c r="AM581" s="11"/>
      <c r="AN581" s="175" t="str">
        <f t="shared" si="170"/>
        <v/>
      </c>
      <c r="AO581" s="176"/>
      <c r="AP581" s="267" t="str">
        <f t="shared" si="164"/>
        <v/>
      </c>
      <c r="AQ581" s="267"/>
      <c r="AR581" s="267"/>
      <c r="AS581" s="267"/>
      <c r="AT581" s="267"/>
      <c r="AU581" s="267"/>
      <c r="AV581" s="265" t="str">
        <f t="shared" si="171"/>
        <v/>
      </c>
      <c r="AW581" s="266"/>
      <c r="AX581" s="267" t="str">
        <f t="shared" si="165"/>
        <v/>
      </c>
      <c r="AY581" s="267"/>
      <c r="AZ581" s="267"/>
      <c r="BA581" s="267"/>
      <c r="BB581" s="267"/>
      <c r="BC581" s="268"/>
      <c r="BD581" s="11"/>
      <c r="BF581" s="7" t="str">
        <f t="shared" si="166"/>
        <v/>
      </c>
      <c r="BJ581" s="45" t="str">
        <f t="shared" ca="1" si="167"/>
        <v>20/09/2021 08:00</v>
      </c>
      <c r="BK581" s="44" t="str">
        <f>IF($F581="", "", IFERROR(INDEX('Currency Market'!$BE$10:$BL$178, MATCH($BJ581, 'Currency Market'!$BB$10:$BB$178, 0), MATCH($F581, 'Currency Market'!$BE$9:$BL$9, 0)), ""))</f>
        <v/>
      </c>
      <c r="BL581" s="43" t="str">
        <f>IF($F581="", "", IFERROR(INDEX('Currency Market'!$BE$10:$BL$178, MATCH($BJ581, 'Currency Market'!$BB$10:$BB$178, 0), MATCH($N581, 'Currency Market'!$BE$9:$BL$9, 0)), ""))</f>
        <v/>
      </c>
      <c r="BN581" s="68" t="str">
        <f t="shared" si="172"/>
        <v/>
      </c>
      <c r="BO581" s="57" t="str">
        <f t="shared" si="178"/>
        <v/>
      </c>
      <c r="BP581" s="58" t="str">
        <f t="shared" si="178"/>
        <v/>
      </c>
      <c r="BQ581" s="58" t="str">
        <f t="shared" si="178"/>
        <v/>
      </c>
      <c r="BR581" s="58" t="str">
        <f t="shared" si="178"/>
        <v/>
      </c>
      <c r="BS581" s="58" t="str">
        <f t="shared" si="178"/>
        <v/>
      </c>
      <c r="BT581" s="58" t="str">
        <f t="shared" si="178"/>
        <v/>
      </c>
      <c r="BU581" s="58" t="str">
        <f t="shared" si="178"/>
        <v/>
      </c>
      <c r="BV581" s="59" t="str">
        <f t="shared" si="178"/>
        <v/>
      </c>
      <c r="BX581" s="7" t="str">
        <f ca="1">IFERROR(INDEX('Currency Market'!$BX$10:$BX$178, MATCH($BJ581, 'Currency Market'!$BB$10:$BB$178, 0)), "")</f>
        <v/>
      </c>
      <c r="BZ581" s="65" t="str">
        <f t="shared" si="173"/>
        <v/>
      </c>
    </row>
    <row r="582" spans="1:78" x14ac:dyDescent="0.55000000000000004">
      <c r="A582" s="11"/>
      <c r="B582" s="175" t="str">
        <f t="shared" si="162"/>
        <v/>
      </c>
      <c r="C582" s="176"/>
      <c r="D582" s="176"/>
      <c r="E582" s="176"/>
      <c r="F582" s="269"/>
      <c r="G582" s="270"/>
      <c r="H582" s="271"/>
      <c r="I582" s="271"/>
      <c r="J582" s="271"/>
      <c r="K582" s="271"/>
      <c r="L582" s="271"/>
      <c r="M582" s="271"/>
      <c r="N582" s="270"/>
      <c r="O582" s="270"/>
      <c r="P582" s="272" t="str">
        <f t="shared" si="168"/>
        <v/>
      </c>
      <c r="Q582" s="267"/>
      <c r="R582" s="267"/>
      <c r="S582" s="267"/>
      <c r="T582" s="267"/>
      <c r="U582" s="267"/>
      <c r="V582" s="267" t="str">
        <f t="shared" si="163"/>
        <v/>
      </c>
      <c r="W582" s="267"/>
      <c r="X582" s="267"/>
      <c r="Y582" s="267"/>
      <c r="Z582" s="267"/>
      <c r="AA582" s="267" t="str">
        <f t="shared" si="169"/>
        <v/>
      </c>
      <c r="AB582" s="267"/>
      <c r="AC582" s="267"/>
      <c r="AD582" s="267"/>
      <c r="AE582" s="267"/>
      <c r="AF582" s="267"/>
      <c r="AG582" s="269"/>
      <c r="AH582" s="270"/>
      <c r="AI582" s="270"/>
      <c r="AJ582" s="270"/>
      <c r="AK582" s="270"/>
      <c r="AL582" s="273"/>
      <c r="AM582" s="11"/>
      <c r="AN582" s="175" t="str">
        <f t="shared" si="170"/>
        <v/>
      </c>
      <c r="AO582" s="176"/>
      <c r="AP582" s="267" t="str">
        <f t="shared" si="164"/>
        <v/>
      </c>
      <c r="AQ582" s="267"/>
      <c r="AR582" s="267"/>
      <c r="AS582" s="267"/>
      <c r="AT582" s="267"/>
      <c r="AU582" s="267"/>
      <c r="AV582" s="265" t="str">
        <f t="shared" si="171"/>
        <v/>
      </c>
      <c r="AW582" s="266"/>
      <c r="AX582" s="267" t="str">
        <f t="shared" si="165"/>
        <v/>
      </c>
      <c r="AY582" s="267"/>
      <c r="AZ582" s="267"/>
      <c r="BA582" s="267"/>
      <c r="BB582" s="267"/>
      <c r="BC582" s="268"/>
      <c r="BD582" s="11"/>
      <c r="BF582" s="7" t="str">
        <f t="shared" si="166"/>
        <v/>
      </c>
      <c r="BJ582" s="45" t="str">
        <f t="shared" ca="1" si="167"/>
        <v>20/09/2021 08:00</v>
      </c>
      <c r="BK582" s="44" t="str">
        <f>IF($F582="", "", IFERROR(INDEX('Currency Market'!$BE$10:$BL$178, MATCH($BJ582, 'Currency Market'!$BB$10:$BB$178, 0), MATCH($F582, 'Currency Market'!$BE$9:$BL$9, 0)), ""))</f>
        <v/>
      </c>
      <c r="BL582" s="43" t="str">
        <f>IF($F582="", "", IFERROR(INDEX('Currency Market'!$BE$10:$BL$178, MATCH($BJ582, 'Currency Market'!$BB$10:$BB$178, 0), MATCH($N582, 'Currency Market'!$BE$9:$BL$9, 0)), ""))</f>
        <v/>
      </c>
      <c r="BN582" s="68" t="str">
        <f t="shared" si="172"/>
        <v/>
      </c>
      <c r="BO582" s="57" t="str">
        <f t="shared" si="178"/>
        <v/>
      </c>
      <c r="BP582" s="58" t="str">
        <f t="shared" si="178"/>
        <v/>
      </c>
      <c r="BQ582" s="58" t="str">
        <f t="shared" si="178"/>
        <v/>
      </c>
      <c r="BR582" s="58" t="str">
        <f t="shared" si="178"/>
        <v/>
      </c>
      <c r="BS582" s="58" t="str">
        <f t="shared" si="178"/>
        <v/>
      </c>
      <c r="BT582" s="58" t="str">
        <f t="shared" si="178"/>
        <v/>
      </c>
      <c r="BU582" s="58" t="str">
        <f t="shared" si="178"/>
        <v/>
      </c>
      <c r="BV582" s="59" t="str">
        <f t="shared" si="178"/>
        <v/>
      </c>
      <c r="BX582" s="7" t="str">
        <f ca="1">IFERROR(INDEX('Currency Market'!$BX$10:$BX$178, MATCH($BJ582, 'Currency Market'!$BB$10:$BB$178, 0)), "")</f>
        <v/>
      </c>
      <c r="BZ582" s="65" t="str">
        <f t="shared" si="173"/>
        <v/>
      </c>
    </row>
    <row r="583" spans="1:78" x14ac:dyDescent="0.55000000000000004">
      <c r="A583" s="11"/>
      <c r="B583" s="175" t="str">
        <f t="shared" si="162"/>
        <v/>
      </c>
      <c r="C583" s="176"/>
      <c r="D583" s="176"/>
      <c r="E583" s="176"/>
      <c r="F583" s="269"/>
      <c r="G583" s="270"/>
      <c r="H583" s="271"/>
      <c r="I583" s="271"/>
      <c r="J583" s="271"/>
      <c r="K583" s="271"/>
      <c r="L583" s="271"/>
      <c r="M583" s="271"/>
      <c r="N583" s="270"/>
      <c r="O583" s="270"/>
      <c r="P583" s="272" t="str">
        <f t="shared" si="168"/>
        <v/>
      </c>
      <c r="Q583" s="267"/>
      <c r="R583" s="267"/>
      <c r="S583" s="267"/>
      <c r="T583" s="267"/>
      <c r="U583" s="267"/>
      <c r="V583" s="267" t="str">
        <f t="shared" si="163"/>
        <v/>
      </c>
      <c r="W583" s="267"/>
      <c r="X583" s="267"/>
      <c r="Y583" s="267"/>
      <c r="Z583" s="267"/>
      <c r="AA583" s="267" t="str">
        <f t="shared" si="169"/>
        <v/>
      </c>
      <c r="AB583" s="267"/>
      <c r="AC583" s="267"/>
      <c r="AD583" s="267"/>
      <c r="AE583" s="267"/>
      <c r="AF583" s="267"/>
      <c r="AG583" s="269"/>
      <c r="AH583" s="270"/>
      <c r="AI583" s="270"/>
      <c r="AJ583" s="270"/>
      <c r="AK583" s="270"/>
      <c r="AL583" s="273"/>
      <c r="AM583" s="11"/>
      <c r="AN583" s="175" t="str">
        <f t="shared" si="170"/>
        <v/>
      </c>
      <c r="AO583" s="176"/>
      <c r="AP583" s="267" t="str">
        <f t="shared" si="164"/>
        <v/>
      </c>
      <c r="AQ583" s="267"/>
      <c r="AR583" s="267"/>
      <c r="AS583" s="267"/>
      <c r="AT583" s="267"/>
      <c r="AU583" s="267"/>
      <c r="AV583" s="265" t="str">
        <f t="shared" si="171"/>
        <v/>
      </c>
      <c r="AW583" s="266"/>
      <c r="AX583" s="267" t="str">
        <f t="shared" si="165"/>
        <v/>
      </c>
      <c r="AY583" s="267"/>
      <c r="AZ583" s="267"/>
      <c r="BA583" s="267"/>
      <c r="BB583" s="267"/>
      <c r="BC583" s="268"/>
      <c r="BD583" s="11"/>
      <c r="BF583" s="7" t="str">
        <f t="shared" si="166"/>
        <v/>
      </c>
      <c r="BJ583" s="45" t="str">
        <f t="shared" ca="1" si="167"/>
        <v>20/09/2021 08:00</v>
      </c>
      <c r="BK583" s="44" t="str">
        <f>IF($F583="", "", IFERROR(INDEX('Currency Market'!$BE$10:$BL$178, MATCH($BJ583, 'Currency Market'!$BB$10:$BB$178, 0), MATCH($F583, 'Currency Market'!$BE$9:$BL$9, 0)), ""))</f>
        <v/>
      </c>
      <c r="BL583" s="43" t="str">
        <f>IF($F583="", "", IFERROR(INDEX('Currency Market'!$BE$10:$BL$178, MATCH($BJ583, 'Currency Market'!$BB$10:$BB$178, 0), MATCH($N583, 'Currency Market'!$BE$9:$BL$9, 0)), ""))</f>
        <v/>
      </c>
      <c r="BN583" s="68" t="str">
        <f t="shared" si="172"/>
        <v/>
      </c>
      <c r="BO583" s="57" t="str">
        <f t="shared" ref="BO583:BV592" si="179">IF($B583=$BF$4, IF($F583=BO$2, $H583*-1, IF($N583=BO$2, $AA583, "")), "")</f>
        <v/>
      </c>
      <c r="BP583" s="58" t="str">
        <f t="shared" si="179"/>
        <v/>
      </c>
      <c r="BQ583" s="58" t="str">
        <f t="shared" si="179"/>
        <v/>
      </c>
      <c r="BR583" s="58" t="str">
        <f t="shared" si="179"/>
        <v/>
      </c>
      <c r="BS583" s="58" t="str">
        <f t="shared" si="179"/>
        <v/>
      </c>
      <c r="BT583" s="58" t="str">
        <f t="shared" si="179"/>
        <v/>
      </c>
      <c r="BU583" s="58" t="str">
        <f t="shared" si="179"/>
        <v/>
      </c>
      <c r="BV583" s="59" t="str">
        <f t="shared" si="179"/>
        <v/>
      </c>
      <c r="BX583" s="7" t="str">
        <f ca="1">IFERROR(INDEX('Currency Market'!$BX$10:$BX$178, MATCH($BJ583, 'Currency Market'!$BB$10:$BB$178, 0)), "")</f>
        <v/>
      </c>
      <c r="BZ583" s="65" t="str">
        <f t="shared" si="173"/>
        <v/>
      </c>
    </row>
    <row r="584" spans="1:78" x14ac:dyDescent="0.55000000000000004">
      <c r="A584" s="11"/>
      <c r="B584" s="175" t="str">
        <f t="shared" si="162"/>
        <v/>
      </c>
      <c r="C584" s="176"/>
      <c r="D584" s="176"/>
      <c r="E584" s="176"/>
      <c r="F584" s="269"/>
      <c r="G584" s="270"/>
      <c r="H584" s="271"/>
      <c r="I584" s="271"/>
      <c r="J584" s="271"/>
      <c r="K584" s="271"/>
      <c r="L584" s="271"/>
      <c r="M584" s="271"/>
      <c r="N584" s="270"/>
      <c r="O584" s="270"/>
      <c r="P584" s="272" t="str">
        <f t="shared" si="168"/>
        <v/>
      </c>
      <c r="Q584" s="267"/>
      <c r="R584" s="267"/>
      <c r="S584" s="267"/>
      <c r="T584" s="267"/>
      <c r="U584" s="267"/>
      <c r="V584" s="267" t="str">
        <f t="shared" si="163"/>
        <v/>
      </c>
      <c r="W584" s="267"/>
      <c r="X584" s="267"/>
      <c r="Y584" s="267"/>
      <c r="Z584" s="267"/>
      <c r="AA584" s="267" t="str">
        <f t="shared" si="169"/>
        <v/>
      </c>
      <c r="AB584" s="267"/>
      <c r="AC584" s="267"/>
      <c r="AD584" s="267"/>
      <c r="AE584" s="267"/>
      <c r="AF584" s="267"/>
      <c r="AG584" s="269"/>
      <c r="AH584" s="270"/>
      <c r="AI584" s="270"/>
      <c r="AJ584" s="270"/>
      <c r="AK584" s="270"/>
      <c r="AL584" s="273"/>
      <c r="AM584" s="11"/>
      <c r="AN584" s="175" t="str">
        <f t="shared" si="170"/>
        <v/>
      </c>
      <c r="AO584" s="176"/>
      <c r="AP584" s="267" t="str">
        <f t="shared" si="164"/>
        <v/>
      </c>
      <c r="AQ584" s="267"/>
      <c r="AR584" s="267"/>
      <c r="AS584" s="267"/>
      <c r="AT584" s="267"/>
      <c r="AU584" s="267"/>
      <c r="AV584" s="265" t="str">
        <f t="shared" si="171"/>
        <v/>
      </c>
      <c r="AW584" s="266"/>
      <c r="AX584" s="267" t="str">
        <f t="shared" si="165"/>
        <v/>
      </c>
      <c r="AY584" s="267"/>
      <c r="AZ584" s="267"/>
      <c r="BA584" s="267"/>
      <c r="BB584" s="267"/>
      <c r="BC584" s="268"/>
      <c r="BD584" s="11"/>
      <c r="BF584" s="7" t="str">
        <f t="shared" si="166"/>
        <v/>
      </c>
      <c r="BJ584" s="45" t="str">
        <f t="shared" ca="1" si="167"/>
        <v>20/09/2021 08:00</v>
      </c>
      <c r="BK584" s="44" t="str">
        <f>IF($F584="", "", IFERROR(INDEX('Currency Market'!$BE$10:$BL$178, MATCH($BJ584, 'Currency Market'!$BB$10:$BB$178, 0), MATCH($F584, 'Currency Market'!$BE$9:$BL$9, 0)), ""))</f>
        <v/>
      </c>
      <c r="BL584" s="43" t="str">
        <f>IF($F584="", "", IFERROR(INDEX('Currency Market'!$BE$10:$BL$178, MATCH($BJ584, 'Currency Market'!$BB$10:$BB$178, 0), MATCH($N584, 'Currency Market'!$BE$9:$BL$9, 0)), ""))</f>
        <v/>
      </c>
      <c r="BN584" s="68" t="str">
        <f t="shared" si="172"/>
        <v/>
      </c>
      <c r="BO584" s="57" t="str">
        <f t="shared" si="179"/>
        <v/>
      </c>
      <c r="BP584" s="58" t="str">
        <f t="shared" si="179"/>
        <v/>
      </c>
      <c r="BQ584" s="58" t="str">
        <f t="shared" si="179"/>
        <v/>
      </c>
      <c r="BR584" s="58" t="str">
        <f t="shared" si="179"/>
        <v/>
      </c>
      <c r="BS584" s="58" t="str">
        <f t="shared" si="179"/>
        <v/>
      </c>
      <c r="BT584" s="58" t="str">
        <f t="shared" si="179"/>
        <v/>
      </c>
      <c r="BU584" s="58" t="str">
        <f t="shared" si="179"/>
        <v/>
      </c>
      <c r="BV584" s="59" t="str">
        <f t="shared" si="179"/>
        <v/>
      </c>
      <c r="BX584" s="7" t="str">
        <f ca="1">IFERROR(INDEX('Currency Market'!$BX$10:$BX$178, MATCH($BJ584, 'Currency Market'!$BB$10:$BB$178, 0)), "")</f>
        <v/>
      </c>
      <c r="BZ584" s="65" t="str">
        <f t="shared" si="173"/>
        <v/>
      </c>
    </row>
    <row r="585" spans="1:78" x14ac:dyDescent="0.55000000000000004">
      <c r="A585" s="11"/>
      <c r="B585" s="175" t="str">
        <f t="shared" si="162"/>
        <v/>
      </c>
      <c r="C585" s="176"/>
      <c r="D585" s="176"/>
      <c r="E585" s="176"/>
      <c r="F585" s="269"/>
      <c r="G585" s="270"/>
      <c r="H585" s="271"/>
      <c r="I585" s="271"/>
      <c r="J585" s="271"/>
      <c r="K585" s="271"/>
      <c r="L585" s="271"/>
      <c r="M585" s="271"/>
      <c r="N585" s="270"/>
      <c r="O585" s="270"/>
      <c r="P585" s="272" t="str">
        <f t="shared" si="168"/>
        <v/>
      </c>
      <c r="Q585" s="267"/>
      <c r="R585" s="267"/>
      <c r="S585" s="267"/>
      <c r="T585" s="267"/>
      <c r="U585" s="267"/>
      <c r="V585" s="267" t="str">
        <f t="shared" si="163"/>
        <v/>
      </c>
      <c r="W585" s="267"/>
      <c r="X585" s="267"/>
      <c r="Y585" s="267"/>
      <c r="Z585" s="267"/>
      <c r="AA585" s="267" t="str">
        <f t="shared" si="169"/>
        <v/>
      </c>
      <c r="AB585" s="267"/>
      <c r="AC585" s="267"/>
      <c r="AD585" s="267"/>
      <c r="AE585" s="267"/>
      <c r="AF585" s="267"/>
      <c r="AG585" s="269"/>
      <c r="AH585" s="270"/>
      <c r="AI585" s="270"/>
      <c r="AJ585" s="270"/>
      <c r="AK585" s="270"/>
      <c r="AL585" s="273"/>
      <c r="AM585" s="11"/>
      <c r="AN585" s="175" t="str">
        <f t="shared" si="170"/>
        <v/>
      </c>
      <c r="AO585" s="176"/>
      <c r="AP585" s="267" t="str">
        <f t="shared" si="164"/>
        <v/>
      </c>
      <c r="AQ585" s="267"/>
      <c r="AR585" s="267"/>
      <c r="AS585" s="267"/>
      <c r="AT585" s="267"/>
      <c r="AU585" s="267"/>
      <c r="AV585" s="265" t="str">
        <f t="shared" si="171"/>
        <v/>
      </c>
      <c r="AW585" s="266"/>
      <c r="AX585" s="267" t="str">
        <f t="shared" si="165"/>
        <v/>
      </c>
      <c r="AY585" s="267"/>
      <c r="AZ585" s="267"/>
      <c r="BA585" s="267"/>
      <c r="BB585" s="267"/>
      <c r="BC585" s="268"/>
      <c r="BD585" s="11"/>
      <c r="BF585" s="7" t="str">
        <f t="shared" si="166"/>
        <v/>
      </c>
      <c r="BJ585" s="45" t="str">
        <f t="shared" ca="1" si="167"/>
        <v>20/09/2021 08:00</v>
      </c>
      <c r="BK585" s="44" t="str">
        <f>IF($F585="", "", IFERROR(INDEX('Currency Market'!$BE$10:$BL$178, MATCH($BJ585, 'Currency Market'!$BB$10:$BB$178, 0), MATCH($F585, 'Currency Market'!$BE$9:$BL$9, 0)), ""))</f>
        <v/>
      </c>
      <c r="BL585" s="43" t="str">
        <f>IF($F585="", "", IFERROR(INDEX('Currency Market'!$BE$10:$BL$178, MATCH($BJ585, 'Currency Market'!$BB$10:$BB$178, 0), MATCH($N585, 'Currency Market'!$BE$9:$BL$9, 0)), ""))</f>
        <v/>
      </c>
      <c r="BN585" s="68" t="str">
        <f t="shared" si="172"/>
        <v/>
      </c>
      <c r="BO585" s="57" t="str">
        <f t="shared" si="179"/>
        <v/>
      </c>
      <c r="BP585" s="58" t="str">
        <f t="shared" si="179"/>
        <v/>
      </c>
      <c r="BQ585" s="58" t="str">
        <f t="shared" si="179"/>
        <v/>
      </c>
      <c r="BR585" s="58" t="str">
        <f t="shared" si="179"/>
        <v/>
      </c>
      <c r="BS585" s="58" t="str">
        <f t="shared" si="179"/>
        <v/>
      </c>
      <c r="BT585" s="58" t="str">
        <f t="shared" si="179"/>
        <v/>
      </c>
      <c r="BU585" s="58" t="str">
        <f t="shared" si="179"/>
        <v/>
      </c>
      <c r="BV585" s="59" t="str">
        <f t="shared" si="179"/>
        <v/>
      </c>
      <c r="BX585" s="7" t="str">
        <f ca="1">IFERROR(INDEX('Currency Market'!$BX$10:$BX$178, MATCH($BJ585, 'Currency Market'!$BB$10:$BB$178, 0)), "")</f>
        <v/>
      </c>
      <c r="BZ585" s="65" t="str">
        <f t="shared" si="173"/>
        <v/>
      </c>
    </row>
    <row r="586" spans="1:78" x14ac:dyDescent="0.55000000000000004">
      <c r="A586" s="11"/>
      <c r="B586" s="175" t="str">
        <f t="shared" si="162"/>
        <v/>
      </c>
      <c r="C586" s="176"/>
      <c r="D586" s="176"/>
      <c r="E586" s="176"/>
      <c r="F586" s="269"/>
      <c r="G586" s="270"/>
      <c r="H586" s="271"/>
      <c r="I586" s="271"/>
      <c r="J586" s="271"/>
      <c r="K586" s="271"/>
      <c r="L586" s="271"/>
      <c r="M586" s="271"/>
      <c r="N586" s="270"/>
      <c r="O586" s="270"/>
      <c r="P586" s="272" t="str">
        <f t="shared" si="168"/>
        <v/>
      </c>
      <c r="Q586" s="267"/>
      <c r="R586" s="267"/>
      <c r="S586" s="267"/>
      <c r="T586" s="267"/>
      <c r="U586" s="267"/>
      <c r="V586" s="267" t="str">
        <f t="shared" si="163"/>
        <v/>
      </c>
      <c r="W586" s="267"/>
      <c r="X586" s="267"/>
      <c r="Y586" s="267"/>
      <c r="Z586" s="267"/>
      <c r="AA586" s="267" t="str">
        <f t="shared" si="169"/>
        <v/>
      </c>
      <c r="AB586" s="267"/>
      <c r="AC586" s="267"/>
      <c r="AD586" s="267"/>
      <c r="AE586" s="267"/>
      <c r="AF586" s="267"/>
      <c r="AG586" s="269"/>
      <c r="AH586" s="270"/>
      <c r="AI586" s="270"/>
      <c r="AJ586" s="270"/>
      <c r="AK586" s="270"/>
      <c r="AL586" s="273"/>
      <c r="AM586" s="11"/>
      <c r="AN586" s="175" t="str">
        <f t="shared" si="170"/>
        <v/>
      </c>
      <c r="AO586" s="176"/>
      <c r="AP586" s="267" t="str">
        <f t="shared" si="164"/>
        <v/>
      </c>
      <c r="AQ586" s="267"/>
      <c r="AR586" s="267"/>
      <c r="AS586" s="267"/>
      <c r="AT586" s="267"/>
      <c r="AU586" s="267"/>
      <c r="AV586" s="265" t="str">
        <f t="shared" si="171"/>
        <v/>
      </c>
      <c r="AW586" s="266"/>
      <c r="AX586" s="267" t="str">
        <f t="shared" si="165"/>
        <v/>
      </c>
      <c r="AY586" s="267"/>
      <c r="AZ586" s="267"/>
      <c r="BA586" s="267"/>
      <c r="BB586" s="267"/>
      <c r="BC586" s="268"/>
      <c r="BD586" s="11"/>
      <c r="BF586" s="7" t="str">
        <f t="shared" si="166"/>
        <v/>
      </c>
      <c r="BJ586" s="45" t="str">
        <f t="shared" ca="1" si="167"/>
        <v>20/09/2021 08:00</v>
      </c>
      <c r="BK586" s="44" t="str">
        <f>IF($F586="", "", IFERROR(INDEX('Currency Market'!$BE$10:$BL$178, MATCH($BJ586, 'Currency Market'!$BB$10:$BB$178, 0), MATCH($F586, 'Currency Market'!$BE$9:$BL$9, 0)), ""))</f>
        <v/>
      </c>
      <c r="BL586" s="43" t="str">
        <f>IF($F586="", "", IFERROR(INDEX('Currency Market'!$BE$10:$BL$178, MATCH($BJ586, 'Currency Market'!$BB$10:$BB$178, 0), MATCH($N586, 'Currency Market'!$BE$9:$BL$9, 0)), ""))</f>
        <v/>
      </c>
      <c r="BN586" s="68" t="str">
        <f t="shared" si="172"/>
        <v/>
      </c>
      <c r="BO586" s="57" t="str">
        <f t="shared" si="179"/>
        <v/>
      </c>
      <c r="BP586" s="58" t="str">
        <f t="shared" si="179"/>
        <v/>
      </c>
      <c r="BQ586" s="58" t="str">
        <f t="shared" si="179"/>
        <v/>
      </c>
      <c r="BR586" s="58" t="str">
        <f t="shared" si="179"/>
        <v/>
      </c>
      <c r="BS586" s="58" t="str">
        <f t="shared" si="179"/>
        <v/>
      </c>
      <c r="BT586" s="58" t="str">
        <f t="shared" si="179"/>
        <v/>
      </c>
      <c r="BU586" s="58" t="str">
        <f t="shared" si="179"/>
        <v/>
      </c>
      <c r="BV586" s="59" t="str">
        <f t="shared" si="179"/>
        <v/>
      </c>
      <c r="BX586" s="7" t="str">
        <f ca="1">IFERROR(INDEX('Currency Market'!$BX$10:$BX$178, MATCH($BJ586, 'Currency Market'!$BB$10:$BB$178, 0)), "")</f>
        <v/>
      </c>
      <c r="BZ586" s="65" t="str">
        <f t="shared" si="173"/>
        <v/>
      </c>
    </row>
    <row r="587" spans="1:78" x14ac:dyDescent="0.55000000000000004">
      <c r="A587" s="11"/>
      <c r="B587" s="175" t="str">
        <f t="shared" si="162"/>
        <v/>
      </c>
      <c r="C587" s="176"/>
      <c r="D587" s="176"/>
      <c r="E587" s="176"/>
      <c r="F587" s="269"/>
      <c r="G587" s="270"/>
      <c r="H587" s="271"/>
      <c r="I587" s="271"/>
      <c r="J587" s="271"/>
      <c r="K587" s="271"/>
      <c r="L587" s="271"/>
      <c r="M587" s="271"/>
      <c r="N587" s="270"/>
      <c r="O587" s="270"/>
      <c r="P587" s="272" t="str">
        <f t="shared" si="168"/>
        <v/>
      </c>
      <c r="Q587" s="267"/>
      <c r="R587" s="267"/>
      <c r="S587" s="267"/>
      <c r="T587" s="267"/>
      <c r="U587" s="267"/>
      <c r="V587" s="267" t="str">
        <f t="shared" si="163"/>
        <v/>
      </c>
      <c r="W587" s="267"/>
      <c r="X587" s="267"/>
      <c r="Y587" s="267"/>
      <c r="Z587" s="267"/>
      <c r="AA587" s="267" t="str">
        <f t="shared" si="169"/>
        <v/>
      </c>
      <c r="AB587" s="267"/>
      <c r="AC587" s="267"/>
      <c r="AD587" s="267"/>
      <c r="AE587" s="267"/>
      <c r="AF587" s="267"/>
      <c r="AG587" s="269"/>
      <c r="AH587" s="270"/>
      <c r="AI587" s="270"/>
      <c r="AJ587" s="270"/>
      <c r="AK587" s="270"/>
      <c r="AL587" s="273"/>
      <c r="AM587" s="11"/>
      <c r="AN587" s="175" t="str">
        <f t="shared" si="170"/>
        <v/>
      </c>
      <c r="AO587" s="176"/>
      <c r="AP587" s="267" t="str">
        <f t="shared" si="164"/>
        <v/>
      </c>
      <c r="AQ587" s="267"/>
      <c r="AR587" s="267"/>
      <c r="AS587" s="267"/>
      <c r="AT587" s="267"/>
      <c r="AU587" s="267"/>
      <c r="AV587" s="265" t="str">
        <f t="shared" si="171"/>
        <v/>
      </c>
      <c r="AW587" s="266"/>
      <c r="AX587" s="267" t="str">
        <f t="shared" si="165"/>
        <v/>
      </c>
      <c r="AY587" s="267"/>
      <c r="AZ587" s="267"/>
      <c r="BA587" s="267"/>
      <c r="BB587" s="267"/>
      <c r="BC587" s="268"/>
      <c r="BD587" s="11"/>
      <c r="BF587" s="7" t="str">
        <f t="shared" si="166"/>
        <v/>
      </c>
      <c r="BJ587" s="45" t="str">
        <f t="shared" ca="1" si="167"/>
        <v>20/09/2021 08:00</v>
      </c>
      <c r="BK587" s="44" t="str">
        <f>IF($F587="", "", IFERROR(INDEX('Currency Market'!$BE$10:$BL$178, MATCH($BJ587, 'Currency Market'!$BB$10:$BB$178, 0), MATCH($F587, 'Currency Market'!$BE$9:$BL$9, 0)), ""))</f>
        <v/>
      </c>
      <c r="BL587" s="43" t="str">
        <f>IF($F587="", "", IFERROR(INDEX('Currency Market'!$BE$10:$BL$178, MATCH($BJ587, 'Currency Market'!$BB$10:$BB$178, 0), MATCH($N587, 'Currency Market'!$BE$9:$BL$9, 0)), ""))</f>
        <v/>
      </c>
      <c r="BN587" s="68" t="str">
        <f t="shared" si="172"/>
        <v/>
      </c>
      <c r="BO587" s="57" t="str">
        <f t="shared" si="179"/>
        <v/>
      </c>
      <c r="BP587" s="58" t="str">
        <f t="shared" si="179"/>
        <v/>
      </c>
      <c r="BQ587" s="58" t="str">
        <f t="shared" si="179"/>
        <v/>
      </c>
      <c r="BR587" s="58" t="str">
        <f t="shared" si="179"/>
        <v/>
      </c>
      <c r="BS587" s="58" t="str">
        <f t="shared" si="179"/>
        <v/>
      </c>
      <c r="BT587" s="58" t="str">
        <f t="shared" si="179"/>
        <v/>
      </c>
      <c r="BU587" s="58" t="str">
        <f t="shared" si="179"/>
        <v/>
      </c>
      <c r="BV587" s="59" t="str">
        <f t="shared" si="179"/>
        <v/>
      </c>
      <c r="BX587" s="7" t="str">
        <f ca="1">IFERROR(INDEX('Currency Market'!$BX$10:$BX$178, MATCH($BJ587, 'Currency Market'!$BB$10:$BB$178, 0)), "")</f>
        <v/>
      </c>
      <c r="BZ587" s="65" t="str">
        <f t="shared" si="173"/>
        <v/>
      </c>
    </row>
    <row r="588" spans="1:78" x14ac:dyDescent="0.55000000000000004">
      <c r="A588" s="11"/>
      <c r="B588" s="175" t="str">
        <f t="shared" si="162"/>
        <v/>
      </c>
      <c r="C588" s="176"/>
      <c r="D588" s="176"/>
      <c r="E588" s="176"/>
      <c r="F588" s="269"/>
      <c r="G588" s="270"/>
      <c r="H588" s="271"/>
      <c r="I588" s="271"/>
      <c r="J588" s="271"/>
      <c r="K588" s="271"/>
      <c r="L588" s="271"/>
      <c r="M588" s="271"/>
      <c r="N588" s="270"/>
      <c r="O588" s="270"/>
      <c r="P588" s="272" t="str">
        <f t="shared" si="168"/>
        <v/>
      </c>
      <c r="Q588" s="267"/>
      <c r="R588" s="267"/>
      <c r="S588" s="267"/>
      <c r="T588" s="267"/>
      <c r="U588" s="267"/>
      <c r="V588" s="267" t="str">
        <f t="shared" si="163"/>
        <v/>
      </c>
      <c r="W588" s="267"/>
      <c r="X588" s="267"/>
      <c r="Y588" s="267"/>
      <c r="Z588" s="267"/>
      <c r="AA588" s="267" t="str">
        <f t="shared" si="169"/>
        <v/>
      </c>
      <c r="AB588" s="267"/>
      <c r="AC588" s="267"/>
      <c r="AD588" s="267"/>
      <c r="AE588" s="267"/>
      <c r="AF588" s="267"/>
      <c r="AG588" s="269"/>
      <c r="AH588" s="270"/>
      <c r="AI588" s="270"/>
      <c r="AJ588" s="270"/>
      <c r="AK588" s="270"/>
      <c r="AL588" s="273"/>
      <c r="AM588" s="11"/>
      <c r="AN588" s="175" t="str">
        <f t="shared" si="170"/>
        <v/>
      </c>
      <c r="AO588" s="176"/>
      <c r="AP588" s="267" t="str">
        <f t="shared" si="164"/>
        <v/>
      </c>
      <c r="AQ588" s="267"/>
      <c r="AR588" s="267"/>
      <c r="AS588" s="267"/>
      <c r="AT588" s="267"/>
      <c r="AU588" s="267"/>
      <c r="AV588" s="265" t="str">
        <f t="shared" si="171"/>
        <v/>
      </c>
      <c r="AW588" s="266"/>
      <c r="AX588" s="267" t="str">
        <f t="shared" si="165"/>
        <v/>
      </c>
      <c r="AY588" s="267"/>
      <c r="AZ588" s="267"/>
      <c r="BA588" s="267"/>
      <c r="BB588" s="267"/>
      <c r="BC588" s="268"/>
      <c r="BD588" s="11"/>
      <c r="BF588" s="7" t="str">
        <f t="shared" si="166"/>
        <v/>
      </c>
      <c r="BJ588" s="45" t="str">
        <f t="shared" ca="1" si="167"/>
        <v>20/09/2021 08:00</v>
      </c>
      <c r="BK588" s="44" t="str">
        <f>IF($F588="", "", IFERROR(INDEX('Currency Market'!$BE$10:$BL$178, MATCH($BJ588, 'Currency Market'!$BB$10:$BB$178, 0), MATCH($F588, 'Currency Market'!$BE$9:$BL$9, 0)), ""))</f>
        <v/>
      </c>
      <c r="BL588" s="43" t="str">
        <f>IF($F588="", "", IFERROR(INDEX('Currency Market'!$BE$10:$BL$178, MATCH($BJ588, 'Currency Market'!$BB$10:$BB$178, 0), MATCH($N588, 'Currency Market'!$BE$9:$BL$9, 0)), ""))</f>
        <v/>
      </c>
      <c r="BN588" s="68" t="str">
        <f t="shared" si="172"/>
        <v/>
      </c>
      <c r="BO588" s="57" t="str">
        <f t="shared" si="179"/>
        <v/>
      </c>
      <c r="BP588" s="58" t="str">
        <f t="shared" si="179"/>
        <v/>
      </c>
      <c r="BQ588" s="58" t="str">
        <f t="shared" si="179"/>
        <v/>
      </c>
      <c r="BR588" s="58" t="str">
        <f t="shared" si="179"/>
        <v/>
      </c>
      <c r="BS588" s="58" t="str">
        <f t="shared" si="179"/>
        <v/>
      </c>
      <c r="BT588" s="58" t="str">
        <f t="shared" si="179"/>
        <v/>
      </c>
      <c r="BU588" s="58" t="str">
        <f t="shared" si="179"/>
        <v/>
      </c>
      <c r="BV588" s="59" t="str">
        <f t="shared" si="179"/>
        <v/>
      </c>
      <c r="BX588" s="7" t="str">
        <f ca="1">IFERROR(INDEX('Currency Market'!$BX$10:$BX$178, MATCH($BJ588, 'Currency Market'!$BB$10:$BB$178, 0)), "")</f>
        <v/>
      </c>
      <c r="BZ588" s="65" t="str">
        <f t="shared" si="173"/>
        <v/>
      </c>
    </row>
    <row r="589" spans="1:78" x14ac:dyDescent="0.55000000000000004">
      <c r="A589" s="11"/>
      <c r="B589" s="175" t="str">
        <f t="shared" ref="B589:B652" si="180">IF(AND(F589="", H589="", N589=""), "", IF($AG589="", $BF$3, $BF$4))</f>
        <v/>
      </c>
      <c r="C589" s="176"/>
      <c r="D589" s="176"/>
      <c r="E589" s="176"/>
      <c r="F589" s="269"/>
      <c r="G589" s="270"/>
      <c r="H589" s="271"/>
      <c r="I589" s="271"/>
      <c r="J589" s="271"/>
      <c r="K589" s="271"/>
      <c r="L589" s="271"/>
      <c r="M589" s="271"/>
      <c r="N589" s="270"/>
      <c r="O589" s="270"/>
      <c r="P589" s="272" t="str">
        <f t="shared" si="168"/>
        <v/>
      </c>
      <c r="Q589" s="267"/>
      <c r="R589" s="267"/>
      <c r="S589" s="267"/>
      <c r="T589" s="267"/>
      <c r="U589" s="267"/>
      <c r="V589" s="267" t="str">
        <f t="shared" ref="V589:V652" si="181">IFERROR(ROUND($P589*$BJ$7, 2), "")</f>
        <v/>
      </c>
      <c r="W589" s="267"/>
      <c r="X589" s="267"/>
      <c r="Y589" s="267"/>
      <c r="Z589" s="267"/>
      <c r="AA589" s="267" t="str">
        <f t="shared" si="169"/>
        <v/>
      </c>
      <c r="AB589" s="267"/>
      <c r="AC589" s="267"/>
      <c r="AD589" s="267"/>
      <c r="AE589" s="267"/>
      <c r="AF589" s="267"/>
      <c r="AG589" s="269"/>
      <c r="AH589" s="270"/>
      <c r="AI589" s="270"/>
      <c r="AJ589" s="270"/>
      <c r="AK589" s="270"/>
      <c r="AL589" s="273"/>
      <c r="AM589" s="11"/>
      <c r="AN589" s="175" t="str">
        <f t="shared" si="170"/>
        <v/>
      </c>
      <c r="AO589" s="176"/>
      <c r="AP589" s="267" t="str">
        <f t="shared" ref="AP589:AP652" si="182">IF($B589=$BF$3, IF(OR(F589="", H589=""), "", IFERROR(INDEX($BO$7:$BV$7, $BM$7, MATCH(F589, $BO$2:$BV$2, 0))-H589, "")), "")</f>
        <v/>
      </c>
      <c r="AQ589" s="267"/>
      <c r="AR589" s="267"/>
      <c r="AS589" s="267"/>
      <c r="AT589" s="267"/>
      <c r="AU589" s="267"/>
      <c r="AV589" s="265" t="str">
        <f t="shared" si="171"/>
        <v/>
      </c>
      <c r="AW589" s="266"/>
      <c r="AX589" s="267" t="str">
        <f t="shared" ref="AX589:AX652" si="183">IF($B589=$BF$3, IF(OR(N589="", AA589=""), "", IFERROR(INDEX($BO$7:$BV$7, $BM$7, MATCH(N589, $BO$2:$BV$2, 0))+AA589, "")), "")</f>
        <v/>
      </c>
      <c r="AY589" s="267"/>
      <c r="AZ589" s="267"/>
      <c r="BA589" s="267"/>
      <c r="BB589" s="267"/>
      <c r="BC589" s="268"/>
      <c r="BD589" s="11"/>
      <c r="BF589" s="7" t="str">
        <f t="shared" ref="BF589:BF652" si="184">IF(AND($B589=$BF$3, $AP589&gt;=0, $AX589&gt;=0), $BJ$4, "")</f>
        <v/>
      </c>
      <c r="BJ589" s="45" t="str">
        <f t="shared" ref="BJ589:BJ652" ca="1" si="185">IF($AG589="", $BJ$4, $AG589)</f>
        <v>20/09/2021 08:00</v>
      </c>
      <c r="BK589" s="44" t="str">
        <f>IF($F589="", "", IFERROR(INDEX('Currency Market'!$BE$10:$BL$178, MATCH($BJ589, 'Currency Market'!$BB$10:$BB$178, 0), MATCH($F589, 'Currency Market'!$BE$9:$BL$9, 0)), ""))</f>
        <v/>
      </c>
      <c r="BL589" s="43" t="str">
        <f>IF($F589="", "", IFERROR(INDEX('Currency Market'!$BE$10:$BL$178, MATCH($BJ589, 'Currency Market'!$BB$10:$BB$178, 0), MATCH($N589, 'Currency Market'!$BE$9:$BL$9, 0)), ""))</f>
        <v/>
      </c>
      <c r="BN589" s="68" t="str">
        <f t="shared" si="172"/>
        <v/>
      </c>
      <c r="BO589" s="57" t="str">
        <f t="shared" si="179"/>
        <v/>
      </c>
      <c r="BP589" s="58" t="str">
        <f t="shared" si="179"/>
        <v/>
      </c>
      <c r="BQ589" s="58" t="str">
        <f t="shared" si="179"/>
        <v/>
      </c>
      <c r="BR589" s="58" t="str">
        <f t="shared" si="179"/>
        <v/>
      </c>
      <c r="BS589" s="58" t="str">
        <f t="shared" si="179"/>
        <v/>
      </c>
      <c r="BT589" s="58" t="str">
        <f t="shared" si="179"/>
        <v/>
      </c>
      <c r="BU589" s="58" t="str">
        <f t="shared" si="179"/>
        <v/>
      </c>
      <c r="BV589" s="59" t="str">
        <f t="shared" si="179"/>
        <v/>
      </c>
      <c r="BX589" s="7" t="str">
        <f ca="1">IFERROR(INDEX('Currency Market'!$BX$10:$BX$178, MATCH($BJ589, 'Currency Market'!$BB$10:$BB$178, 0)), "")</f>
        <v/>
      </c>
      <c r="BZ589" s="65" t="str">
        <f t="shared" si="173"/>
        <v/>
      </c>
    </row>
    <row r="590" spans="1:78" x14ac:dyDescent="0.55000000000000004">
      <c r="A590" s="11"/>
      <c r="B590" s="175" t="str">
        <f t="shared" si="180"/>
        <v/>
      </c>
      <c r="C590" s="176"/>
      <c r="D590" s="176"/>
      <c r="E590" s="176"/>
      <c r="F590" s="269"/>
      <c r="G590" s="270"/>
      <c r="H590" s="271"/>
      <c r="I590" s="271"/>
      <c r="J590" s="271"/>
      <c r="K590" s="271"/>
      <c r="L590" s="271"/>
      <c r="M590" s="271"/>
      <c r="N590" s="270"/>
      <c r="O590" s="270"/>
      <c r="P590" s="272" t="str">
        <f t="shared" ref="P590:P653" si="186">IF(OR(F590="", H590="", N590=""), "", IFERROR(ROUND($H590*$BK590/$BL590, 2), ""))</f>
        <v/>
      </c>
      <c r="Q590" s="267"/>
      <c r="R590" s="267"/>
      <c r="S590" s="267"/>
      <c r="T590" s="267"/>
      <c r="U590" s="267"/>
      <c r="V590" s="267" t="str">
        <f t="shared" si="181"/>
        <v/>
      </c>
      <c r="W590" s="267"/>
      <c r="X590" s="267"/>
      <c r="Y590" s="267"/>
      <c r="Z590" s="267"/>
      <c r="AA590" s="267" t="str">
        <f t="shared" ref="AA590:AA653" si="187">IF(OR(P590="", V590=""), "", P590-V590)</f>
        <v/>
      </c>
      <c r="AB590" s="267"/>
      <c r="AC590" s="267"/>
      <c r="AD590" s="267"/>
      <c r="AE590" s="267"/>
      <c r="AF590" s="267"/>
      <c r="AG590" s="269"/>
      <c r="AH590" s="270"/>
      <c r="AI590" s="270"/>
      <c r="AJ590" s="270"/>
      <c r="AK590" s="270"/>
      <c r="AL590" s="273"/>
      <c r="AM590" s="11"/>
      <c r="AN590" s="175" t="str">
        <f t="shared" ref="AN590:AN653" si="188">IF(AP590="", "", IF(F590="", "", F590))</f>
        <v/>
      </c>
      <c r="AO590" s="176"/>
      <c r="AP590" s="267" t="str">
        <f t="shared" si="182"/>
        <v/>
      </c>
      <c r="AQ590" s="267"/>
      <c r="AR590" s="267"/>
      <c r="AS590" s="267"/>
      <c r="AT590" s="267"/>
      <c r="AU590" s="267"/>
      <c r="AV590" s="265" t="str">
        <f t="shared" ref="AV590:AV653" si="189">IF(AX590="", "", IF(N590="", "", N590))</f>
        <v/>
      </c>
      <c r="AW590" s="266"/>
      <c r="AX590" s="267" t="str">
        <f t="shared" si="183"/>
        <v/>
      </c>
      <c r="AY590" s="267"/>
      <c r="AZ590" s="267"/>
      <c r="BA590" s="267"/>
      <c r="BB590" s="267"/>
      <c r="BC590" s="268"/>
      <c r="BD590" s="11"/>
      <c r="BF590" s="7" t="str">
        <f t="shared" si="184"/>
        <v/>
      </c>
      <c r="BJ590" s="45" t="str">
        <f t="shared" ca="1" si="185"/>
        <v>20/09/2021 08:00</v>
      </c>
      <c r="BK590" s="44" t="str">
        <f>IF($F590="", "", IFERROR(INDEX('Currency Market'!$BE$10:$BL$178, MATCH($BJ590, 'Currency Market'!$BB$10:$BB$178, 0), MATCH($F590, 'Currency Market'!$BE$9:$BL$9, 0)), ""))</f>
        <v/>
      </c>
      <c r="BL590" s="43" t="str">
        <f>IF($F590="", "", IFERROR(INDEX('Currency Market'!$BE$10:$BL$178, MATCH($BJ590, 'Currency Market'!$BB$10:$BB$178, 0), MATCH($N590, 'Currency Market'!$BE$9:$BL$9, 0)), ""))</f>
        <v/>
      </c>
      <c r="BN590" s="68" t="str">
        <f t="shared" ref="BN590:BN653" si="190">IF(OR(NOT(F590=""), NOT(H590=""), NOT(N590=""), NOT(AG590="")), "X", "")</f>
        <v/>
      </c>
      <c r="BO590" s="57" t="str">
        <f t="shared" si="179"/>
        <v/>
      </c>
      <c r="BP590" s="58" t="str">
        <f t="shared" si="179"/>
        <v/>
      </c>
      <c r="BQ590" s="58" t="str">
        <f t="shared" si="179"/>
        <v/>
      </c>
      <c r="BR590" s="58" t="str">
        <f t="shared" si="179"/>
        <v/>
      </c>
      <c r="BS590" s="58" t="str">
        <f t="shared" si="179"/>
        <v/>
      </c>
      <c r="BT590" s="58" t="str">
        <f t="shared" si="179"/>
        <v/>
      </c>
      <c r="BU590" s="58" t="str">
        <f t="shared" si="179"/>
        <v/>
      </c>
      <c r="BV590" s="59" t="str">
        <f t="shared" si="179"/>
        <v/>
      </c>
      <c r="BX590" s="7" t="str">
        <f ca="1">IFERROR(INDEX('Currency Market'!$BX$10:$BX$178, MATCH($BJ590, 'Currency Market'!$BB$10:$BB$178, 0)), "")</f>
        <v/>
      </c>
      <c r="BZ590" s="65" t="str">
        <f t="shared" ref="BZ590:BZ653" si="191">IF($B590=$BF$4, IF(OR($V590="", $BL590=""), "", IFERROR(ROUND($V590*$BL590/$BX590, 2), "")), "")</f>
        <v/>
      </c>
    </row>
    <row r="591" spans="1:78" x14ac:dyDescent="0.55000000000000004">
      <c r="A591" s="11"/>
      <c r="B591" s="175" t="str">
        <f t="shared" si="180"/>
        <v/>
      </c>
      <c r="C591" s="176"/>
      <c r="D591" s="176"/>
      <c r="E591" s="176"/>
      <c r="F591" s="269"/>
      <c r="G591" s="270"/>
      <c r="H591" s="271"/>
      <c r="I591" s="271"/>
      <c r="J591" s="271"/>
      <c r="K591" s="271"/>
      <c r="L591" s="271"/>
      <c r="M591" s="271"/>
      <c r="N591" s="270"/>
      <c r="O591" s="270"/>
      <c r="P591" s="272" t="str">
        <f t="shared" si="186"/>
        <v/>
      </c>
      <c r="Q591" s="267"/>
      <c r="R591" s="267"/>
      <c r="S591" s="267"/>
      <c r="T591" s="267"/>
      <c r="U591" s="267"/>
      <c r="V591" s="267" t="str">
        <f t="shared" si="181"/>
        <v/>
      </c>
      <c r="W591" s="267"/>
      <c r="X591" s="267"/>
      <c r="Y591" s="267"/>
      <c r="Z591" s="267"/>
      <c r="AA591" s="267" t="str">
        <f t="shared" si="187"/>
        <v/>
      </c>
      <c r="AB591" s="267"/>
      <c r="AC591" s="267"/>
      <c r="AD591" s="267"/>
      <c r="AE591" s="267"/>
      <c r="AF591" s="267"/>
      <c r="AG591" s="269"/>
      <c r="AH591" s="270"/>
      <c r="AI591" s="270"/>
      <c r="AJ591" s="270"/>
      <c r="AK591" s="270"/>
      <c r="AL591" s="273"/>
      <c r="AM591" s="11"/>
      <c r="AN591" s="175" t="str">
        <f t="shared" si="188"/>
        <v/>
      </c>
      <c r="AO591" s="176"/>
      <c r="AP591" s="267" t="str">
        <f t="shared" si="182"/>
        <v/>
      </c>
      <c r="AQ591" s="267"/>
      <c r="AR591" s="267"/>
      <c r="AS591" s="267"/>
      <c r="AT591" s="267"/>
      <c r="AU591" s="267"/>
      <c r="AV591" s="265" t="str">
        <f t="shared" si="189"/>
        <v/>
      </c>
      <c r="AW591" s="266"/>
      <c r="AX591" s="267" t="str">
        <f t="shared" si="183"/>
        <v/>
      </c>
      <c r="AY591" s="267"/>
      <c r="AZ591" s="267"/>
      <c r="BA591" s="267"/>
      <c r="BB591" s="267"/>
      <c r="BC591" s="268"/>
      <c r="BD591" s="11"/>
      <c r="BF591" s="7" t="str">
        <f t="shared" si="184"/>
        <v/>
      </c>
      <c r="BJ591" s="45" t="str">
        <f t="shared" ca="1" si="185"/>
        <v>20/09/2021 08:00</v>
      </c>
      <c r="BK591" s="44" t="str">
        <f>IF($F591="", "", IFERROR(INDEX('Currency Market'!$BE$10:$BL$178, MATCH($BJ591, 'Currency Market'!$BB$10:$BB$178, 0), MATCH($F591, 'Currency Market'!$BE$9:$BL$9, 0)), ""))</f>
        <v/>
      </c>
      <c r="BL591" s="43" t="str">
        <f>IF($F591="", "", IFERROR(INDEX('Currency Market'!$BE$10:$BL$178, MATCH($BJ591, 'Currency Market'!$BB$10:$BB$178, 0), MATCH($N591, 'Currency Market'!$BE$9:$BL$9, 0)), ""))</f>
        <v/>
      </c>
      <c r="BN591" s="68" t="str">
        <f t="shared" si="190"/>
        <v/>
      </c>
      <c r="BO591" s="57" t="str">
        <f t="shared" si="179"/>
        <v/>
      </c>
      <c r="BP591" s="58" t="str">
        <f t="shared" si="179"/>
        <v/>
      </c>
      <c r="BQ591" s="58" t="str">
        <f t="shared" si="179"/>
        <v/>
      </c>
      <c r="BR591" s="58" t="str">
        <f t="shared" si="179"/>
        <v/>
      </c>
      <c r="BS591" s="58" t="str">
        <f t="shared" si="179"/>
        <v/>
      </c>
      <c r="BT591" s="58" t="str">
        <f t="shared" si="179"/>
        <v/>
      </c>
      <c r="BU591" s="58" t="str">
        <f t="shared" si="179"/>
        <v/>
      </c>
      <c r="BV591" s="59" t="str">
        <f t="shared" si="179"/>
        <v/>
      </c>
      <c r="BX591" s="7" t="str">
        <f ca="1">IFERROR(INDEX('Currency Market'!$BX$10:$BX$178, MATCH($BJ591, 'Currency Market'!$BB$10:$BB$178, 0)), "")</f>
        <v/>
      </c>
      <c r="BZ591" s="65" t="str">
        <f t="shared" si="191"/>
        <v/>
      </c>
    </row>
    <row r="592" spans="1:78" x14ac:dyDescent="0.55000000000000004">
      <c r="A592" s="11"/>
      <c r="B592" s="175" t="str">
        <f t="shared" si="180"/>
        <v/>
      </c>
      <c r="C592" s="176"/>
      <c r="D592" s="176"/>
      <c r="E592" s="176"/>
      <c r="F592" s="269"/>
      <c r="G592" s="270"/>
      <c r="H592" s="271"/>
      <c r="I592" s="271"/>
      <c r="J592" s="271"/>
      <c r="K592" s="271"/>
      <c r="L592" s="271"/>
      <c r="M592" s="271"/>
      <c r="N592" s="270"/>
      <c r="O592" s="270"/>
      <c r="P592" s="272" t="str">
        <f t="shared" si="186"/>
        <v/>
      </c>
      <c r="Q592" s="267"/>
      <c r="R592" s="267"/>
      <c r="S592" s="267"/>
      <c r="T592" s="267"/>
      <c r="U592" s="267"/>
      <c r="V592" s="267" t="str">
        <f t="shared" si="181"/>
        <v/>
      </c>
      <c r="W592" s="267"/>
      <c r="X592" s="267"/>
      <c r="Y592" s="267"/>
      <c r="Z592" s="267"/>
      <c r="AA592" s="267" t="str">
        <f t="shared" si="187"/>
        <v/>
      </c>
      <c r="AB592" s="267"/>
      <c r="AC592" s="267"/>
      <c r="AD592" s="267"/>
      <c r="AE592" s="267"/>
      <c r="AF592" s="267"/>
      <c r="AG592" s="269"/>
      <c r="AH592" s="270"/>
      <c r="AI592" s="270"/>
      <c r="AJ592" s="270"/>
      <c r="AK592" s="270"/>
      <c r="AL592" s="273"/>
      <c r="AM592" s="11"/>
      <c r="AN592" s="175" t="str">
        <f t="shared" si="188"/>
        <v/>
      </c>
      <c r="AO592" s="176"/>
      <c r="AP592" s="267" t="str">
        <f t="shared" si="182"/>
        <v/>
      </c>
      <c r="AQ592" s="267"/>
      <c r="AR592" s="267"/>
      <c r="AS592" s="267"/>
      <c r="AT592" s="267"/>
      <c r="AU592" s="267"/>
      <c r="AV592" s="265" t="str">
        <f t="shared" si="189"/>
        <v/>
      </c>
      <c r="AW592" s="266"/>
      <c r="AX592" s="267" t="str">
        <f t="shared" si="183"/>
        <v/>
      </c>
      <c r="AY592" s="267"/>
      <c r="AZ592" s="267"/>
      <c r="BA592" s="267"/>
      <c r="BB592" s="267"/>
      <c r="BC592" s="268"/>
      <c r="BD592" s="11"/>
      <c r="BF592" s="7" t="str">
        <f t="shared" si="184"/>
        <v/>
      </c>
      <c r="BJ592" s="45" t="str">
        <f t="shared" ca="1" si="185"/>
        <v>20/09/2021 08:00</v>
      </c>
      <c r="BK592" s="44" t="str">
        <f>IF($F592="", "", IFERROR(INDEX('Currency Market'!$BE$10:$BL$178, MATCH($BJ592, 'Currency Market'!$BB$10:$BB$178, 0), MATCH($F592, 'Currency Market'!$BE$9:$BL$9, 0)), ""))</f>
        <v/>
      </c>
      <c r="BL592" s="43" t="str">
        <f>IF($F592="", "", IFERROR(INDEX('Currency Market'!$BE$10:$BL$178, MATCH($BJ592, 'Currency Market'!$BB$10:$BB$178, 0), MATCH($N592, 'Currency Market'!$BE$9:$BL$9, 0)), ""))</f>
        <v/>
      </c>
      <c r="BN592" s="68" t="str">
        <f t="shared" si="190"/>
        <v/>
      </c>
      <c r="BO592" s="57" t="str">
        <f t="shared" si="179"/>
        <v/>
      </c>
      <c r="BP592" s="58" t="str">
        <f t="shared" si="179"/>
        <v/>
      </c>
      <c r="BQ592" s="58" t="str">
        <f t="shared" si="179"/>
        <v/>
      </c>
      <c r="BR592" s="58" t="str">
        <f t="shared" si="179"/>
        <v/>
      </c>
      <c r="BS592" s="58" t="str">
        <f t="shared" si="179"/>
        <v/>
      </c>
      <c r="BT592" s="58" t="str">
        <f t="shared" si="179"/>
        <v/>
      </c>
      <c r="BU592" s="58" t="str">
        <f t="shared" si="179"/>
        <v/>
      </c>
      <c r="BV592" s="59" t="str">
        <f t="shared" si="179"/>
        <v/>
      </c>
      <c r="BX592" s="7" t="str">
        <f ca="1">IFERROR(INDEX('Currency Market'!$BX$10:$BX$178, MATCH($BJ592, 'Currency Market'!$BB$10:$BB$178, 0)), "")</f>
        <v/>
      </c>
      <c r="BZ592" s="65" t="str">
        <f t="shared" si="191"/>
        <v/>
      </c>
    </row>
    <row r="593" spans="1:78" x14ac:dyDescent="0.55000000000000004">
      <c r="A593" s="11"/>
      <c r="B593" s="175" t="str">
        <f t="shared" si="180"/>
        <v/>
      </c>
      <c r="C593" s="176"/>
      <c r="D593" s="176"/>
      <c r="E593" s="176"/>
      <c r="F593" s="269"/>
      <c r="G593" s="270"/>
      <c r="H593" s="271"/>
      <c r="I593" s="271"/>
      <c r="J593" s="271"/>
      <c r="K593" s="271"/>
      <c r="L593" s="271"/>
      <c r="M593" s="271"/>
      <c r="N593" s="270"/>
      <c r="O593" s="270"/>
      <c r="P593" s="272" t="str">
        <f t="shared" si="186"/>
        <v/>
      </c>
      <c r="Q593" s="267"/>
      <c r="R593" s="267"/>
      <c r="S593" s="267"/>
      <c r="T593" s="267"/>
      <c r="U593" s="267"/>
      <c r="V593" s="267" t="str">
        <f t="shared" si="181"/>
        <v/>
      </c>
      <c r="W593" s="267"/>
      <c r="X593" s="267"/>
      <c r="Y593" s="267"/>
      <c r="Z593" s="267"/>
      <c r="AA593" s="267" t="str">
        <f t="shared" si="187"/>
        <v/>
      </c>
      <c r="AB593" s="267"/>
      <c r="AC593" s="267"/>
      <c r="AD593" s="267"/>
      <c r="AE593" s="267"/>
      <c r="AF593" s="267"/>
      <c r="AG593" s="269"/>
      <c r="AH593" s="270"/>
      <c r="AI593" s="270"/>
      <c r="AJ593" s="270"/>
      <c r="AK593" s="270"/>
      <c r="AL593" s="273"/>
      <c r="AM593" s="11"/>
      <c r="AN593" s="175" t="str">
        <f t="shared" si="188"/>
        <v/>
      </c>
      <c r="AO593" s="176"/>
      <c r="AP593" s="267" t="str">
        <f t="shared" si="182"/>
        <v/>
      </c>
      <c r="AQ593" s="267"/>
      <c r="AR593" s="267"/>
      <c r="AS593" s="267"/>
      <c r="AT593" s="267"/>
      <c r="AU593" s="267"/>
      <c r="AV593" s="265" t="str">
        <f t="shared" si="189"/>
        <v/>
      </c>
      <c r="AW593" s="266"/>
      <c r="AX593" s="267" t="str">
        <f t="shared" si="183"/>
        <v/>
      </c>
      <c r="AY593" s="267"/>
      <c r="AZ593" s="267"/>
      <c r="BA593" s="267"/>
      <c r="BB593" s="267"/>
      <c r="BC593" s="268"/>
      <c r="BD593" s="11"/>
      <c r="BF593" s="7" t="str">
        <f t="shared" si="184"/>
        <v/>
      </c>
      <c r="BJ593" s="45" t="str">
        <f t="shared" ca="1" si="185"/>
        <v>20/09/2021 08:00</v>
      </c>
      <c r="BK593" s="44" t="str">
        <f>IF($F593="", "", IFERROR(INDEX('Currency Market'!$BE$10:$BL$178, MATCH($BJ593, 'Currency Market'!$BB$10:$BB$178, 0), MATCH($F593, 'Currency Market'!$BE$9:$BL$9, 0)), ""))</f>
        <v/>
      </c>
      <c r="BL593" s="43" t="str">
        <f>IF($F593="", "", IFERROR(INDEX('Currency Market'!$BE$10:$BL$178, MATCH($BJ593, 'Currency Market'!$BB$10:$BB$178, 0), MATCH($N593, 'Currency Market'!$BE$9:$BL$9, 0)), ""))</f>
        <v/>
      </c>
      <c r="BN593" s="68" t="str">
        <f t="shared" si="190"/>
        <v/>
      </c>
      <c r="BO593" s="57" t="str">
        <f t="shared" ref="BO593:BV602" si="192">IF($B593=$BF$4, IF($F593=BO$2, $H593*-1, IF($N593=BO$2, $AA593, "")), "")</f>
        <v/>
      </c>
      <c r="BP593" s="58" t="str">
        <f t="shared" si="192"/>
        <v/>
      </c>
      <c r="BQ593" s="58" t="str">
        <f t="shared" si="192"/>
        <v/>
      </c>
      <c r="BR593" s="58" t="str">
        <f t="shared" si="192"/>
        <v/>
      </c>
      <c r="BS593" s="58" t="str">
        <f t="shared" si="192"/>
        <v/>
      </c>
      <c r="BT593" s="58" t="str">
        <f t="shared" si="192"/>
        <v/>
      </c>
      <c r="BU593" s="58" t="str">
        <f t="shared" si="192"/>
        <v/>
      </c>
      <c r="BV593" s="59" t="str">
        <f t="shared" si="192"/>
        <v/>
      </c>
      <c r="BX593" s="7" t="str">
        <f ca="1">IFERROR(INDEX('Currency Market'!$BX$10:$BX$178, MATCH($BJ593, 'Currency Market'!$BB$10:$BB$178, 0)), "")</f>
        <v/>
      </c>
      <c r="BZ593" s="65" t="str">
        <f t="shared" si="191"/>
        <v/>
      </c>
    </row>
    <row r="594" spans="1:78" x14ac:dyDescent="0.55000000000000004">
      <c r="A594" s="11"/>
      <c r="B594" s="175" t="str">
        <f t="shared" si="180"/>
        <v/>
      </c>
      <c r="C594" s="176"/>
      <c r="D594" s="176"/>
      <c r="E594" s="176"/>
      <c r="F594" s="269"/>
      <c r="G594" s="270"/>
      <c r="H594" s="271"/>
      <c r="I594" s="271"/>
      <c r="J594" s="271"/>
      <c r="K594" s="271"/>
      <c r="L594" s="271"/>
      <c r="M594" s="271"/>
      <c r="N594" s="270"/>
      <c r="O594" s="270"/>
      <c r="P594" s="272" t="str">
        <f t="shared" si="186"/>
        <v/>
      </c>
      <c r="Q594" s="267"/>
      <c r="R594" s="267"/>
      <c r="S594" s="267"/>
      <c r="T594" s="267"/>
      <c r="U594" s="267"/>
      <c r="V594" s="267" t="str">
        <f t="shared" si="181"/>
        <v/>
      </c>
      <c r="W594" s="267"/>
      <c r="X594" s="267"/>
      <c r="Y594" s="267"/>
      <c r="Z594" s="267"/>
      <c r="AA594" s="267" t="str">
        <f t="shared" si="187"/>
        <v/>
      </c>
      <c r="AB594" s="267"/>
      <c r="AC594" s="267"/>
      <c r="AD594" s="267"/>
      <c r="AE594" s="267"/>
      <c r="AF594" s="267"/>
      <c r="AG594" s="269"/>
      <c r="AH594" s="270"/>
      <c r="AI594" s="270"/>
      <c r="AJ594" s="270"/>
      <c r="AK594" s="270"/>
      <c r="AL594" s="273"/>
      <c r="AM594" s="11"/>
      <c r="AN594" s="175" t="str">
        <f t="shared" si="188"/>
        <v/>
      </c>
      <c r="AO594" s="176"/>
      <c r="AP594" s="267" t="str">
        <f t="shared" si="182"/>
        <v/>
      </c>
      <c r="AQ594" s="267"/>
      <c r="AR594" s="267"/>
      <c r="AS594" s="267"/>
      <c r="AT594" s="267"/>
      <c r="AU594" s="267"/>
      <c r="AV594" s="265" t="str">
        <f t="shared" si="189"/>
        <v/>
      </c>
      <c r="AW594" s="266"/>
      <c r="AX594" s="267" t="str">
        <f t="shared" si="183"/>
        <v/>
      </c>
      <c r="AY594" s="267"/>
      <c r="AZ594" s="267"/>
      <c r="BA594" s="267"/>
      <c r="BB594" s="267"/>
      <c r="BC594" s="268"/>
      <c r="BD594" s="11"/>
      <c r="BF594" s="7" t="str">
        <f t="shared" si="184"/>
        <v/>
      </c>
      <c r="BJ594" s="45" t="str">
        <f t="shared" ca="1" si="185"/>
        <v>20/09/2021 08:00</v>
      </c>
      <c r="BK594" s="44" t="str">
        <f>IF($F594="", "", IFERROR(INDEX('Currency Market'!$BE$10:$BL$178, MATCH($BJ594, 'Currency Market'!$BB$10:$BB$178, 0), MATCH($F594, 'Currency Market'!$BE$9:$BL$9, 0)), ""))</f>
        <v/>
      </c>
      <c r="BL594" s="43" t="str">
        <f>IF($F594="", "", IFERROR(INDEX('Currency Market'!$BE$10:$BL$178, MATCH($BJ594, 'Currency Market'!$BB$10:$BB$178, 0), MATCH($N594, 'Currency Market'!$BE$9:$BL$9, 0)), ""))</f>
        <v/>
      </c>
      <c r="BN594" s="68" t="str">
        <f t="shared" si="190"/>
        <v/>
      </c>
      <c r="BO594" s="57" t="str">
        <f t="shared" si="192"/>
        <v/>
      </c>
      <c r="BP594" s="58" t="str">
        <f t="shared" si="192"/>
        <v/>
      </c>
      <c r="BQ594" s="58" t="str">
        <f t="shared" si="192"/>
        <v/>
      </c>
      <c r="BR594" s="58" t="str">
        <f t="shared" si="192"/>
        <v/>
      </c>
      <c r="BS594" s="58" t="str">
        <f t="shared" si="192"/>
        <v/>
      </c>
      <c r="BT594" s="58" t="str">
        <f t="shared" si="192"/>
        <v/>
      </c>
      <c r="BU594" s="58" t="str">
        <f t="shared" si="192"/>
        <v/>
      </c>
      <c r="BV594" s="59" t="str">
        <f t="shared" si="192"/>
        <v/>
      </c>
      <c r="BX594" s="7" t="str">
        <f ca="1">IFERROR(INDEX('Currency Market'!$BX$10:$BX$178, MATCH($BJ594, 'Currency Market'!$BB$10:$BB$178, 0)), "")</f>
        <v/>
      </c>
      <c r="BZ594" s="65" t="str">
        <f t="shared" si="191"/>
        <v/>
      </c>
    </row>
    <row r="595" spans="1:78" x14ac:dyDescent="0.55000000000000004">
      <c r="A595" s="11"/>
      <c r="B595" s="175" t="str">
        <f t="shared" si="180"/>
        <v/>
      </c>
      <c r="C595" s="176"/>
      <c r="D595" s="176"/>
      <c r="E595" s="176"/>
      <c r="F595" s="269"/>
      <c r="G595" s="270"/>
      <c r="H595" s="271"/>
      <c r="I595" s="271"/>
      <c r="J595" s="271"/>
      <c r="K595" s="271"/>
      <c r="L595" s="271"/>
      <c r="M595" s="271"/>
      <c r="N595" s="270"/>
      <c r="O595" s="270"/>
      <c r="P595" s="272" t="str">
        <f t="shared" si="186"/>
        <v/>
      </c>
      <c r="Q595" s="267"/>
      <c r="R595" s="267"/>
      <c r="S595" s="267"/>
      <c r="T595" s="267"/>
      <c r="U595" s="267"/>
      <c r="V595" s="267" t="str">
        <f t="shared" si="181"/>
        <v/>
      </c>
      <c r="W595" s="267"/>
      <c r="X595" s="267"/>
      <c r="Y595" s="267"/>
      <c r="Z595" s="267"/>
      <c r="AA595" s="267" t="str">
        <f t="shared" si="187"/>
        <v/>
      </c>
      <c r="AB595" s="267"/>
      <c r="AC595" s="267"/>
      <c r="AD595" s="267"/>
      <c r="AE595" s="267"/>
      <c r="AF595" s="267"/>
      <c r="AG595" s="269"/>
      <c r="AH595" s="270"/>
      <c r="AI595" s="270"/>
      <c r="AJ595" s="270"/>
      <c r="AK595" s="270"/>
      <c r="AL595" s="273"/>
      <c r="AM595" s="11"/>
      <c r="AN595" s="175" t="str">
        <f t="shared" si="188"/>
        <v/>
      </c>
      <c r="AO595" s="176"/>
      <c r="AP595" s="267" t="str">
        <f t="shared" si="182"/>
        <v/>
      </c>
      <c r="AQ595" s="267"/>
      <c r="AR595" s="267"/>
      <c r="AS595" s="267"/>
      <c r="AT595" s="267"/>
      <c r="AU595" s="267"/>
      <c r="AV595" s="265" t="str">
        <f t="shared" si="189"/>
        <v/>
      </c>
      <c r="AW595" s="266"/>
      <c r="AX595" s="267" t="str">
        <f t="shared" si="183"/>
        <v/>
      </c>
      <c r="AY595" s="267"/>
      <c r="AZ595" s="267"/>
      <c r="BA595" s="267"/>
      <c r="BB595" s="267"/>
      <c r="BC595" s="268"/>
      <c r="BD595" s="11"/>
      <c r="BF595" s="7" t="str">
        <f t="shared" si="184"/>
        <v/>
      </c>
      <c r="BJ595" s="45" t="str">
        <f t="shared" ca="1" si="185"/>
        <v>20/09/2021 08:00</v>
      </c>
      <c r="BK595" s="44" t="str">
        <f>IF($F595="", "", IFERROR(INDEX('Currency Market'!$BE$10:$BL$178, MATCH($BJ595, 'Currency Market'!$BB$10:$BB$178, 0), MATCH($F595, 'Currency Market'!$BE$9:$BL$9, 0)), ""))</f>
        <v/>
      </c>
      <c r="BL595" s="43" t="str">
        <f>IF($F595="", "", IFERROR(INDEX('Currency Market'!$BE$10:$BL$178, MATCH($BJ595, 'Currency Market'!$BB$10:$BB$178, 0), MATCH($N595, 'Currency Market'!$BE$9:$BL$9, 0)), ""))</f>
        <v/>
      </c>
      <c r="BN595" s="68" t="str">
        <f t="shared" si="190"/>
        <v/>
      </c>
      <c r="BO595" s="57" t="str">
        <f t="shared" si="192"/>
        <v/>
      </c>
      <c r="BP595" s="58" t="str">
        <f t="shared" si="192"/>
        <v/>
      </c>
      <c r="BQ595" s="58" t="str">
        <f t="shared" si="192"/>
        <v/>
      </c>
      <c r="BR595" s="58" t="str">
        <f t="shared" si="192"/>
        <v/>
      </c>
      <c r="BS595" s="58" t="str">
        <f t="shared" si="192"/>
        <v/>
      </c>
      <c r="BT595" s="58" t="str">
        <f t="shared" si="192"/>
        <v/>
      </c>
      <c r="BU595" s="58" t="str">
        <f t="shared" si="192"/>
        <v/>
      </c>
      <c r="BV595" s="59" t="str">
        <f t="shared" si="192"/>
        <v/>
      </c>
      <c r="BX595" s="7" t="str">
        <f ca="1">IFERROR(INDEX('Currency Market'!$BX$10:$BX$178, MATCH($BJ595, 'Currency Market'!$BB$10:$BB$178, 0)), "")</f>
        <v/>
      </c>
      <c r="BZ595" s="65" t="str">
        <f t="shared" si="191"/>
        <v/>
      </c>
    </row>
    <row r="596" spans="1:78" x14ac:dyDescent="0.55000000000000004">
      <c r="A596" s="11"/>
      <c r="B596" s="175" t="str">
        <f t="shared" si="180"/>
        <v/>
      </c>
      <c r="C596" s="176"/>
      <c r="D596" s="176"/>
      <c r="E596" s="176"/>
      <c r="F596" s="269"/>
      <c r="G596" s="270"/>
      <c r="H596" s="271"/>
      <c r="I596" s="271"/>
      <c r="J596" s="271"/>
      <c r="K596" s="271"/>
      <c r="L596" s="271"/>
      <c r="M596" s="271"/>
      <c r="N596" s="270"/>
      <c r="O596" s="270"/>
      <c r="P596" s="272" t="str">
        <f t="shared" si="186"/>
        <v/>
      </c>
      <c r="Q596" s="267"/>
      <c r="R596" s="267"/>
      <c r="S596" s="267"/>
      <c r="T596" s="267"/>
      <c r="U596" s="267"/>
      <c r="V596" s="267" t="str">
        <f t="shared" si="181"/>
        <v/>
      </c>
      <c r="W596" s="267"/>
      <c r="X596" s="267"/>
      <c r="Y596" s="267"/>
      <c r="Z596" s="267"/>
      <c r="AA596" s="267" t="str">
        <f t="shared" si="187"/>
        <v/>
      </c>
      <c r="AB596" s="267"/>
      <c r="AC596" s="267"/>
      <c r="AD596" s="267"/>
      <c r="AE596" s="267"/>
      <c r="AF596" s="267"/>
      <c r="AG596" s="269"/>
      <c r="AH596" s="270"/>
      <c r="AI596" s="270"/>
      <c r="AJ596" s="270"/>
      <c r="AK596" s="270"/>
      <c r="AL596" s="273"/>
      <c r="AM596" s="11"/>
      <c r="AN596" s="175" t="str">
        <f t="shared" si="188"/>
        <v/>
      </c>
      <c r="AO596" s="176"/>
      <c r="AP596" s="267" t="str">
        <f t="shared" si="182"/>
        <v/>
      </c>
      <c r="AQ596" s="267"/>
      <c r="AR596" s="267"/>
      <c r="AS596" s="267"/>
      <c r="AT596" s="267"/>
      <c r="AU596" s="267"/>
      <c r="AV596" s="265" t="str">
        <f t="shared" si="189"/>
        <v/>
      </c>
      <c r="AW596" s="266"/>
      <c r="AX596" s="267" t="str">
        <f t="shared" si="183"/>
        <v/>
      </c>
      <c r="AY596" s="267"/>
      <c r="AZ596" s="267"/>
      <c r="BA596" s="267"/>
      <c r="BB596" s="267"/>
      <c r="BC596" s="268"/>
      <c r="BD596" s="11"/>
      <c r="BF596" s="7" t="str">
        <f t="shared" si="184"/>
        <v/>
      </c>
      <c r="BJ596" s="45" t="str">
        <f t="shared" ca="1" si="185"/>
        <v>20/09/2021 08:00</v>
      </c>
      <c r="BK596" s="44" t="str">
        <f>IF($F596="", "", IFERROR(INDEX('Currency Market'!$BE$10:$BL$178, MATCH($BJ596, 'Currency Market'!$BB$10:$BB$178, 0), MATCH($F596, 'Currency Market'!$BE$9:$BL$9, 0)), ""))</f>
        <v/>
      </c>
      <c r="BL596" s="43" t="str">
        <f>IF($F596="", "", IFERROR(INDEX('Currency Market'!$BE$10:$BL$178, MATCH($BJ596, 'Currency Market'!$BB$10:$BB$178, 0), MATCH($N596, 'Currency Market'!$BE$9:$BL$9, 0)), ""))</f>
        <v/>
      </c>
      <c r="BN596" s="68" t="str">
        <f t="shared" si="190"/>
        <v/>
      </c>
      <c r="BO596" s="57" t="str">
        <f t="shared" si="192"/>
        <v/>
      </c>
      <c r="BP596" s="58" t="str">
        <f t="shared" si="192"/>
        <v/>
      </c>
      <c r="BQ596" s="58" t="str">
        <f t="shared" si="192"/>
        <v/>
      </c>
      <c r="BR596" s="58" t="str">
        <f t="shared" si="192"/>
        <v/>
      </c>
      <c r="BS596" s="58" t="str">
        <f t="shared" si="192"/>
        <v/>
      </c>
      <c r="BT596" s="58" t="str">
        <f t="shared" si="192"/>
        <v/>
      </c>
      <c r="BU596" s="58" t="str">
        <f t="shared" si="192"/>
        <v/>
      </c>
      <c r="BV596" s="59" t="str">
        <f t="shared" si="192"/>
        <v/>
      </c>
      <c r="BX596" s="7" t="str">
        <f ca="1">IFERROR(INDEX('Currency Market'!$BX$10:$BX$178, MATCH($BJ596, 'Currency Market'!$BB$10:$BB$178, 0)), "")</f>
        <v/>
      </c>
      <c r="BZ596" s="65" t="str">
        <f t="shared" si="191"/>
        <v/>
      </c>
    </row>
    <row r="597" spans="1:78" x14ac:dyDescent="0.55000000000000004">
      <c r="A597" s="11"/>
      <c r="B597" s="175" t="str">
        <f t="shared" si="180"/>
        <v/>
      </c>
      <c r="C597" s="176"/>
      <c r="D597" s="176"/>
      <c r="E597" s="176"/>
      <c r="F597" s="269"/>
      <c r="G597" s="270"/>
      <c r="H597" s="271"/>
      <c r="I597" s="271"/>
      <c r="J597" s="271"/>
      <c r="K597" s="271"/>
      <c r="L597" s="271"/>
      <c r="M597" s="271"/>
      <c r="N597" s="270"/>
      <c r="O597" s="270"/>
      <c r="P597" s="272" t="str">
        <f t="shared" si="186"/>
        <v/>
      </c>
      <c r="Q597" s="267"/>
      <c r="R597" s="267"/>
      <c r="S597" s="267"/>
      <c r="T597" s="267"/>
      <c r="U597" s="267"/>
      <c r="V597" s="267" t="str">
        <f t="shared" si="181"/>
        <v/>
      </c>
      <c r="W597" s="267"/>
      <c r="X597" s="267"/>
      <c r="Y597" s="267"/>
      <c r="Z597" s="267"/>
      <c r="AA597" s="267" t="str">
        <f t="shared" si="187"/>
        <v/>
      </c>
      <c r="AB597" s="267"/>
      <c r="AC597" s="267"/>
      <c r="AD597" s="267"/>
      <c r="AE597" s="267"/>
      <c r="AF597" s="267"/>
      <c r="AG597" s="269"/>
      <c r="AH597" s="270"/>
      <c r="AI597" s="270"/>
      <c r="AJ597" s="270"/>
      <c r="AK597" s="270"/>
      <c r="AL597" s="273"/>
      <c r="AM597" s="11"/>
      <c r="AN597" s="175" t="str">
        <f t="shared" si="188"/>
        <v/>
      </c>
      <c r="AO597" s="176"/>
      <c r="AP597" s="267" t="str">
        <f t="shared" si="182"/>
        <v/>
      </c>
      <c r="AQ597" s="267"/>
      <c r="AR597" s="267"/>
      <c r="AS597" s="267"/>
      <c r="AT597" s="267"/>
      <c r="AU597" s="267"/>
      <c r="AV597" s="265" t="str">
        <f t="shared" si="189"/>
        <v/>
      </c>
      <c r="AW597" s="266"/>
      <c r="AX597" s="267" t="str">
        <f t="shared" si="183"/>
        <v/>
      </c>
      <c r="AY597" s="267"/>
      <c r="AZ597" s="267"/>
      <c r="BA597" s="267"/>
      <c r="BB597" s="267"/>
      <c r="BC597" s="268"/>
      <c r="BD597" s="11"/>
      <c r="BF597" s="7" t="str">
        <f t="shared" si="184"/>
        <v/>
      </c>
      <c r="BJ597" s="45" t="str">
        <f t="shared" ca="1" si="185"/>
        <v>20/09/2021 08:00</v>
      </c>
      <c r="BK597" s="44" t="str">
        <f>IF($F597="", "", IFERROR(INDEX('Currency Market'!$BE$10:$BL$178, MATCH($BJ597, 'Currency Market'!$BB$10:$BB$178, 0), MATCH($F597, 'Currency Market'!$BE$9:$BL$9, 0)), ""))</f>
        <v/>
      </c>
      <c r="BL597" s="43" t="str">
        <f>IF($F597="", "", IFERROR(INDEX('Currency Market'!$BE$10:$BL$178, MATCH($BJ597, 'Currency Market'!$BB$10:$BB$178, 0), MATCH($N597, 'Currency Market'!$BE$9:$BL$9, 0)), ""))</f>
        <v/>
      </c>
      <c r="BN597" s="68" t="str">
        <f t="shared" si="190"/>
        <v/>
      </c>
      <c r="BO597" s="57" t="str">
        <f t="shared" si="192"/>
        <v/>
      </c>
      <c r="BP597" s="58" t="str">
        <f t="shared" si="192"/>
        <v/>
      </c>
      <c r="BQ597" s="58" t="str">
        <f t="shared" si="192"/>
        <v/>
      </c>
      <c r="BR597" s="58" t="str">
        <f t="shared" si="192"/>
        <v/>
      </c>
      <c r="BS597" s="58" t="str">
        <f t="shared" si="192"/>
        <v/>
      </c>
      <c r="BT597" s="58" t="str">
        <f t="shared" si="192"/>
        <v/>
      </c>
      <c r="BU597" s="58" t="str">
        <f t="shared" si="192"/>
        <v/>
      </c>
      <c r="BV597" s="59" t="str">
        <f t="shared" si="192"/>
        <v/>
      </c>
      <c r="BX597" s="7" t="str">
        <f ca="1">IFERROR(INDEX('Currency Market'!$BX$10:$BX$178, MATCH($BJ597, 'Currency Market'!$BB$10:$BB$178, 0)), "")</f>
        <v/>
      </c>
      <c r="BZ597" s="65" t="str">
        <f t="shared" si="191"/>
        <v/>
      </c>
    </row>
    <row r="598" spans="1:78" x14ac:dyDescent="0.55000000000000004">
      <c r="A598" s="11"/>
      <c r="B598" s="175" t="str">
        <f t="shared" si="180"/>
        <v/>
      </c>
      <c r="C598" s="176"/>
      <c r="D598" s="176"/>
      <c r="E598" s="176"/>
      <c r="F598" s="269"/>
      <c r="G598" s="270"/>
      <c r="H598" s="271"/>
      <c r="I598" s="271"/>
      <c r="J598" s="271"/>
      <c r="K598" s="271"/>
      <c r="L598" s="271"/>
      <c r="M598" s="271"/>
      <c r="N598" s="270"/>
      <c r="O598" s="270"/>
      <c r="P598" s="272" t="str">
        <f t="shared" si="186"/>
        <v/>
      </c>
      <c r="Q598" s="267"/>
      <c r="R598" s="267"/>
      <c r="S598" s="267"/>
      <c r="T598" s="267"/>
      <c r="U598" s="267"/>
      <c r="V598" s="267" t="str">
        <f t="shared" si="181"/>
        <v/>
      </c>
      <c r="W598" s="267"/>
      <c r="X598" s="267"/>
      <c r="Y598" s="267"/>
      <c r="Z598" s="267"/>
      <c r="AA598" s="267" t="str">
        <f t="shared" si="187"/>
        <v/>
      </c>
      <c r="AB598" s="267"/>
      <c r="AC598" s="267"/>
      <c r="AD598" s="267"/>
      <c r="AE598" s="267"/>
      <c r="AF598" s="267"/>
      <c r="AG598" s="269"/>
      <c r="AH598" s="270"/>
      <c r="AI598" s="270"/>
      <c r="AJ598" s="270"/>
      <c r="AK598" s="270"/>
      <c r="AL598" s="273"/>
      <c r="AM598" s="11"/>
      <c r="AN598" s="175" t="str">
        <f t="shared" si="188"/>
        <v/>
      </c>
      <c r="AO598" s="176"/>
      <c r="AP598" s="267" t="str">
        <f t="shared" si="182"/>
        <v/>
      </c>
      <c r="AQ598" s="267"/>
      <c r="AR598" s="267"/>
      <c r="AS598" s="267"/>
      <c r="AT598" s="267"/>
      <c r="AU598" s="267"/>
      <c r="AV598" s="265" t="str">
        <f t="shared" si="189"/>
        <v/>
      </c>
      <c r="AW598" s="266"/>
      <c r="AX598" s="267" t="str">
        <f t="shared" si="183"/>
        <v/>
      </c>
      <c r="AY598" s="267"/>
      <c r="AZ598" s="267"/>
      <c r="BA598" s="267"/>
      <c r="BB598" s="267"/>
      <c r="BC598" s="268"/>
      <c r="BD598" s="11"/>
      <c r="BF598" s="7" t="str">
        <f t="shared" si="184"/>
        <v/>
      </c>
      <c r="BJ598" s="45" t="str">
        <f t="shared" ca="1" si="185"/>
        <v>20/09/2021 08:00</v>
      </c>
      <c r="BK598" s="44" t="str">
        <f>IF($F598="", "", IFERROR(INDEX('Currency Market'!$BE$10:$BL$178, MATCH($BJ598, 'Currency Market'!$BB$10:$BB$178, 0), MATCH($F598, 'Currency Market'!$BE$9:$BL$9, 0)), ""))</f>
        <v/>
      </c>
      <c r="BL598" s="43" t="str">
        <f>IF($F598="", "", IFERROR(INDEX('Currency Market'!$BE$10:$BL$178, MATCH($BJ598, 'Currency Market'!$BB$10:$BB$178, 0), MATCH($N598, 'Currency Market'!$BE$9:$BL$9, 0)), ""))</f>
        <v/>
      </c>
      <c r="BN598" s="68" t="str">
        <f t="shared" si="190"/>
        <v/>
      </c>
      <c r="BO598" s="57" t="str">
        <f t="shared" si="192"/>
        <v/>
      </c>
      <c r="BP598" s="58" t="str">
        <f t="shared" si="192"/>
        <v/>
      </c>
      <c r="BQ598" s="58" t="str">
        <f t="shared" si="192"/>
        <v/>
      </c>
      <c r="BR598" s="58" t="str">
        <f t="shared" si="192"/>
        <v/>
      </c>
      <c r="BS598" s="58" t="str">
        <f t="shared" si="192"/>
        <v/>
      </c>
      <c r="BT598" s="58" t="str">
        <f t="shared" si="192"/>
        <v/>
      </c>
      <c r="BU598" s="58" t="str">
        <f t="shared" si="192"/>
        <v/>
      </c>
      <c r="BV598" s="59" t="str">
        <f t="shared" si="192"/>
        <v/>
      </c>
      <c r="BX598" s="7" t="str">
        <f ca="1">IFERROR(INDEX('Currency Market'!$BX$10:$BX$178, MATCH($BJ598, 'Currency Market'!$BB$10:$BB$178, 0)), "")</f>
        <v/>
      </c>
      <c r="BZ598" s="65" t="str">
        <f t="shared" si="191"/>
        <v/>
      </c>
    </row>
    <row r="599" spans="1:78" x14ac:dyDescent="0.55000000000000004">
      <c r="A599" s="11"/>
      <c r="B599" s="175" t="str">
        <f t="shared" si="180"/>
        <v/>
      </c>
      <c r="C599" s="176"/>
      <c r="D599" s="176"/>
      <c r="E599" s="176"/>
      <c r="F599" s="269"/>
      <c r="G599" s="270"/>
      <c r="H599" s="271"/>
      <c r="I599" s="271"/>
      <c r="J599" s="271"/>
      <c r="K599" s="271"/>
      <c r="L599" s="271"/>
      <c r="M599" s="271"/>
      <c r="N599" s="270"/>
      <c r="O599" s="270"/>
      <c r="P599" s="272" t="str">
        <f t="shared" si="186"/>
        <v/>
      </c>
      <c r="Q599" s="267"/>
      <c r="R599" s="267"/>
      <c r="S599" s="267"/>
      <c r="T599" s="267"/>
      <c r="U599" s="267"/>
      <c r="V599" s="267" t="str">
        <f t="shared" si="181"/>
        <v/>
      </c>
      <c r="W599" s="267"/>
      <c r="X599" s="267"/>
      <c r="Y599" s="267"/>
      <c r="Z599" s="267"/>
      <c r="AA599" s="267" t="str">
        <f t="shared" si="187"/>
        <v/>
      </c>
      <c r="AB599" s="267"/>
      <c r="AC599" s="267"/>
      <c r="AD599" s="267"/>
      <c r="AE599" s="267"/>
      <c r="AF599" s="267"/>
      <c r="AG599" s="269"/>
      <c r="AH599" s="270"/>
      <c r="AI599" s="270"/>
      <c r="AJ599" s="270"/>
      <c r="AK599" s="270"/>
      <c r="AL599" s="273"/>
      <c r="AM599" s="11"/>
      <c r="AN599" s="175" t="str">
        <f t="shared" si="188"/>
        <v/>
      </c>
      <c r="AO599" s="176"/>
      <c r="AP599" s="267" t="str">
        <f t="shared" si="182"/>
        <v/>
      </c>
      <c r="AQ599" s="267"/>
      <c r="AR599" s="267"/>
      <c r="AS599" s="267"/>
      <c r="AT599" s="267"/>
      <c r="AU599" s="267"/>
      <c r="AV599" s="265" t="str">
        <f t="shared" si="189"/>
        <v/>
      </c>
      <c r="AW599" s="266"/>
      <c r="AX599" s="267" t="str">
        <f t="shared" si="183"/>
        <v/>
      </c>
      <c r="AY599" s="267"/>
      <c r="AZ599" s="267"/>
      <c r="BA599" s="267"/>
      <c r="BB599" s="267"/>
      <c r="BC599" s="268"/>
      <c r="BD599" s="11"/>
      <c r="BF599" s="7" t="str">
        <f t="shared" si="184"/>
        <v/>
      </c>
      <c r="BJ599" s="45" t="str">
        <f t="shared" ca="1" si="185"/>
        <v>20/09/2021 08:00</v>
      </c>
      <c r="BK599" s="44" t="str">
        <f>IF($F599="", "", IFERROR(INDEX('Currency Market'!$BE$10:$BL$178, MATCH($BJ599, 'Currency Market'!$BB$10:$BB$178, 0), MATCH($F599, 'Currency Market'!$BE$9:$BL$9, 0)), ""))</f>
        <v/>
      </c>
      <c r="BL599" s="43" t="str">
        <f>IF($F599="", "", IFERROR(INDEX('Currency Market'!$BE$10:$BL$178, MATCH($BJ599, 'Currency Market'!$BB$10:$BB$178, 0), MATCH($N599, 'Currency Market'!$BE$9:$BL$9, 0)), ""))</f>
        <v/>
      </c>
      <c r="BN599" s="68" t="str">
        <f t="shared" si="190"/>
        <v/>
      </c>
      <c r="BO599" s="57" t="str">
        <f t="shared" si="192"/>
        <v/>
      </c>
      <c r="BP599" s="58" t="str">
        <f t="shared" si="192"/>
        <v/>
      </c>
      <c r="BQ599" s="58" t="str">
        <f t="shared" si="192"/>
        <v/>
      </c>
      <c r="BR599" s="58" t="str">
        <f t="shared" si="192"/>
        <v/>
      </c>
      <c r="BS599" s="58" t="str">
        <f t="shared" si="192"/>
        <v/>
      </c>
      <c r="BT599" s="58" t="str">
        <f t="shared" si="192"/>
        <v/>
      </c>
      <c r="BU599" s="58" t="str">
        <f t="shared" si="192"/>
        <v/>
      </c>
      <c r="BV599" s="59" t="str">
        <f t="shared" si="192"/>
        <v/>
      </c>
      <c r="BX599" s="7" t="str">
        <f ca="1">IFERROR(INDEX('Currency Market'!$BX$10:$BX$178, MATCH($BJ599, 'Currency Market'!$BB$10:$BB$178, 0)), "")</f>
        <v/>
      </c>
      <c r="BZ599" s="65" t="str">
        <f t="shared" si="191"/>
        <v/>
      </c>
    </row>
    <row r="600" spans="1:78" x14ac:dyDescent="0.55000000000000004">
      <c r="A600" s="11"/>
      <c r="B600" s="175" t="str">
        <f t="shared" si="180"/>
        <v/>
      </c>
      <c r="C600" s="176"/>
      <c r="D600" s="176"/>
      <c r="E600" s="176"/>
      <c r="F600" s="269"/>
      <c r="G600" s="270"/>
      <c r="H600" s="271"/>
      <c r="I600" s="271"/>
      <c r="J600" s="271"/>
      <c r="K600" s="271"/>
      <c r="L600" s="271"/>
      <c r="M600" s="271"/>
      <c r="N600" s="270"/>
      <c r="O600" s="270"/>
      <c r="P600" s="272" t="str">
        <f t="shared" si="186"/>
        <v/>
      </c>
      <c r="Q600" s="267"/>
      <c r="R600" s="267"/>
      <c r="S600" s="267"/>
      <c r="T600" s="267"/>
      <c r="U600" s="267"/>
      <c r="V600" s="267" t="str">
        <f t="shared" si="181"/>
        <v/>
      </c>
      <c r="W600" s="267"/>
      <c r="X600" s="267"/>
      <c r="Y600" s="267"/>
      <c r="Z600" s="267"/>
      <c r="AA600" s="267" t="str">
        <f t="shared" si="187"/>
        <v/>
      </c>
      <c r="AB600" s="267"/>
      <c r="AC600" s="267"/>
      <c r="AD600" s="267"/>
      <c r="AE600" s="267"/>
      <c r="AF600" s="267"/>
      <c r="AG600" s="269"/>
      <c r="AH600" s="270"/>
      <c r="AI600" s="270"/>
      <c r="AJ600" s="270"/>
      <c r="AK600" s="270"/>
      <c r="AL600" s="273"/>
      <c r="AM600" s="11"/>
      <c r="AN600" s="175" t="str">
        <f t="shared" si="188"/>
        <v/>
      </c>
      <c r="AO600" s="176"/>
      <c r="AP600" s="267" t="str">
        <f t="shared" si="182"/>
        <v/>
      </c>
      <c r="AQ600" s="267"/>
      <c r="AR600" s="267"/>
      <c r="AS600" s="267"/>
      <c r="AT600" s="267"/>
      <c r="AU600" s="267"/>
      <c r="AV600" s="265" t="str">
        <f t="shared" si="189"/>
        <v/>
      </c>
      <c r="AW600" s="266"/>
      <c r="AX600" s="267" t="str">
        <f t="shared" si="183"/>
        <v/>
      </c>
      <c r="AY600" s="267"/>
      <c r="AZ600" s="267"/>
      <c r="BA600" s="267"/>
      <c r="BB600" s="267"/>
      <c r="BC600" s="268"/>
      <c r="BD600" s="11"/>
      <c r="BF600" s="7" t="str">
        <f t="shared" si="184"/>
        <v/>
      </c>
      <c r="BJ600" s="45" t="str">
        <f t="shared" ca="1" si="185"/>
        <v>20/09/2021 08:00</v>
      </c>
      <c r="BK600" s="44" t="str">
        <f>IF($F600="", "", IFERROR(INDEX('Currency Market'!$BE$10:$BL$178, MATCH($BJ600, 'Currency Market'!$BB$10:$BB$178, 0), MATCH($F600, 'Currency Market'!$BE$9:$BL$9, 0)), ""))</f>
        <v/>
      </c>
      <c r="BL600" s="43" t="str">
        <f>IF($F600="", "", IFERROR(INDEX('Currency Market'!$BE$10:$BL$178, MATCH($BJ600, 'Currency Market'!$BB$10:$BB$178, 0), MATCH($N600, 'Currency Market'!$BE$9:$BL$9, 0)), ""))</f>
        <v/>
      </c>
      <c r="BN600" s="68" t="str">
        <f t="shared" si="190"/>
        <v/>
      </c>
      <c r="BO600" s="57" t="str">
        <f t="shared" si="192"/>
        <v/>
      </c>
      <c r="BP600" s="58" t="str">
        <f t="shared" si="192"/>
        <v/>
      </c>
      <c r="BQ600" s="58" t="str">
        <f t="shared" si="192"/>
        <v/>
      </c>
      <c r="BR600" s="58" t="str">
        <f t="shared" si="192"/>
        <v/>
      </c>
      <c r="BS600" s="58" t="str">
        <f t="shared" si="192"/>
        <v/>
      </c>
      <c r="BT600" s="58" t="str">
        <f t="shared" si="192"/>
        <v/>
      </c>
      <c r="BU600" s="58" t="str">
        <f t="shared" si="192"/>
        <v/>
      </c>
      <c r="BV600" s="59" t="str">
        <f t="shared" si="192"/>
        <v/>
      </c>
      <c r="BX600" s="7" t="str">
        <f ca="1">IFERROR(INDEX('Currency Market'!$BX$10:$BX$178, MATCH($BJ600, 'Currency Market'!$BB$10:$BB$178, 0)), "")</f>
        <v/>
      </c>
      <c r="BZ600" s="65" t="str">
        <f t="shared" si="191"/>
        <v/>
      </c>
    </row>
    <row r="601" spans="1:78" x14ac:dyDescent="0.55000000000000004">
      <c r="A601" s="11"/>
      <c r="B601" s="175" t="str">
        <f t="shared" si="180"/>
        <v/>
      </c>
      <c r="C601" s="176"/>
      <c r="D601" s="176"/>
      <c r="E601" s="176"/>
      <c r="F601" s="269"/>
      <c r="G601" s="270"/>
      <c r="H601" s="271"/>
      <c r="I601" s="271"/>
      <c r="J601" s="271"/>
      <c r="K601" s="271"/>
      <c r="L601" s="271"/>
      <c r="M601" s="271"/>
      <c r="N601" s="270"/>
      <c r="O601" s="270"/>
      <c r="P601" s="272" t="str">
        <f t="shared" si="186"/>
        <v/>
      </c>
      <c r="Q601" s="267"/>
      <c r="R601" s="267"/>
      <c r="S601" s="267"/>
      <c r="T601" s="267"/>
      <c r="U601" s="267"/>
      <c r="V601" s="267" t="str">
        <f t="shared" si="181"/>
        <v/>
      </c>
      <c r="W601" s="267"/>
      <c r="X601" s="267"/>
      <c r="Y601" s="267"/>
      <c r="Z601" s="267"/>
      <c r="AA601" s="267" t="str">
        <f t="shared" si="187"/>
        <v/>
      </c>
      <c r="AB601" s="267"/>
      <c r="AC601" s="267"/>
      <c r="AD601" s="267"/>
      <c r="AE601" s="267"/>
      <c r="AF601" s="267"/>
      <c r="AG601" s="269"/>
      <c r="AH601" s="270"/>
      <c r="AI601" s="270"/>
      <c r="AJ601" s="270"/>
      <c r="AK601" s="270"/>
      <c r="AL601" s="273"/>
      <c r="AM601" s="11"/>
      <c r="AN601" s="175" t="str">
        <f t="shared" si="188"/>
        <v/>
      </c>
      <c r="AO601" s="176"/>
      <c r="AP601" s="267" t="str">
        <f t="shared" si="182"/>
        <v/>
      </c>
      <c r="AQ601" s="267"/>
      <c r="AR601" s="267"/>
      <c r="AS601" s="267"/>
      <c r="AT601" s="267"/>
      <c r="AU601" s="267"/>
      <c r="AV601" s="265" t="str">
        <f t="shared" si="189"/>
        <v/>
      </c>
      <c r="AW601" s="266"/>
      <c r="AX601" s="267" t="str">
        <f t="shared" si="183"/>
        <v/>
      </c>
      <c r="AY601" s="267"/>
      <c r="AZ601" s="267"/>
      <c r="BA601" s="267"/>
      <c r="BB601" s="267"/>
      <c r="BC601" s="268"/>
      <c r="BD601" s="11"/>
      <c r="BF601" s="7" t="str">
        <f t="shared" si="184"/>
        <v/>
      </c>
      <c r="BJ601" s="45" t="str">
        <f t="shared" ca="1" si="185"/>
        <v>20/09/2021 08:00</v>
      </c>
      <c r="BK601" s="44" t="str">
        <f>IF($F601="", "", IFERROR(INDEX('Currency Market'!$BE$10:$BL$178, MATCH($BJ601, 'Currency Market'!$BB$10:$BB$178, 0), MATCH($F601, 'Currency Market'!$BE$9:$BL$9, 0)), ""))</f>
        <v/>
      </c>
      <c r="BL601" s="43" t="str">
        <f>IF($F601="", "", IFERROR(INDEX('Currency Market'!$BE$10:$BL$178, MATCH($BJ601, 'Currency Market'!$BB$10:$BB$178, 0), MATCH($N601, 'Currency Market'!$BE$9:$BL$9, 0)), ""))</f>
        <v/>
      </c>
      <c r="BN601" s="68" t="str">
        <f t="shared" si="190"/>
        <v/>
      </c>
      <c r="BO601" s="57" t="str">
        <f t="shared" si="192"/>
        <v/>
      </c>
      <c r="BP601" s="58" t="str">
        <f t="shared" si="192"/>
        <v/>
      </c>
      <c r="BQ601" s="58" t="str">
        <f t="shared" si="192"/>
        <v/>
      </c>
      <c r="BR601" s="58" t="str">
        <f t="shared" si="192"/>
        <v/>
      </c>
      <c r="BS601" s="58" t="str">
        <f t="shared" si="192"/>
        <v/>
      </c>
      <c r="BT601" s="58" t="str">
        <f t="shared" si="192"/>
        <v/>
      </c>
      <c r="BU601" s="58" t="str">
        <f t="shared" si="192"/>
        <v/>
      </c>
      <c r="BV601" s="59" t="str">
        <f t="shared" si="192"/>
        <v/>
      </c>
      <c r="BX601" s="7" t="str">
        <f ca="1">IFERROR(INDEX('Currency Market'!$BX$10:$BX$178, MATCH($BJ601, 'Currency Market'!$BB$10:$BB$178, 0)), "")</f>
        <v/>
      </c>
      <c r="BZ601" s="65" t="str">
        <f t="shared" si="191"/>
        <v/>
      </c>
    </row>
    <row r="602" spans="1:78" x14ac:dyDescent="0.55000000000000004">
      <c r="A602" s="11"/>
      <c r="B602" s="175" t="str">
        <f t="shared" si="180"/>
        <v/>
      </c>
      <c r="C602" s="176"/>
      <c r="D602" s="176"/>
      <c r="E602" s="176"/>
      <c r="F602" s="269"/>
      <c r="G602" s="270"/>
      <c r="H602" s="271"/>
      <c r="I602" s="271"/>
      <c r="J602" s="271"/>
      <c r="K602" s="271"/>
      <c r="L602" s="271"/>
      <c r="M602" s="271"/>
      <c r="N602" s="270"/>
      <c r="O602" s="270"/>
      <c r="P602" s="272" t="str">
        <f t="shared" si="186"/>
        <v/>
      </c>
      <c r="Q602" s="267"/>
      <c r="R602" s="267"/>
      <c r="S602" s="267"/>
      <c r="T602" s="267"/>
      <c r="U602" s="267"/>
      <c r="V602" s="267" t="str">
        <f t="shared" si="181"/>
        <v/>
      </c>
      <c r="W602" s="267"/>
      <c r="X602" s="267"/>
      <c r="Y602" s="267"/>
      <c r="Z602" s="267"/>
      <c r="AA602" s="267" t="str">
        <f t="shared" si="187"/>
        <v/>
      </c>
      <c r="AB602" s="267"/>
      <c r="AC602" s="267"/>
      <c r="AD602" s="267"/>
      <c r="AE602" s="267"/>
      <c r="AF602" s="267"/>
      <c r="AG602" s="269"/>
      <c r="AH602" s="270"/>
      <c r="AI602" s="270"/>
      <c r="AJ602" s="270"/>
      <c r="AK602" s="270"/>
      <c r="AL602" s="273"/>
      <c r="AM602" s="11"/>
      <c r="AN602" s="175" t="str">
        <f t="shared" si="188"/>
        <v/>
      </c>
      <c r="AO602" s="176"/>
      <c r="AP602" s="267" t="str">
        <f t="shared" si="182"/>
        <v/>
      </c>
      <c r="AQ602" s="267"/>
      <c r="AR602" s="267"/>
      <c r="AS602" s="267"/>
      <c r="AT602" s="267"/>
      <c r="AU602" s="267"/>
      <c r="AV602" s="265" t="str">
        <f t="shared" si="189"/>
        <v/>
      </c>
      <c r="AW602" s="266"/>
      <c r="AX602" s="267" t="str">
        <f t="shared" si="183"/>
        <v/>
      </c>
      <c r="AY602" s="267"/>
      <c r="AZ602" s="267"/>
      <c r="BA602" s="267"/>
      <c r="BB602" s="267"/>
      <c r="BC602" s="268"/>
      <c r="BD602" s="11"/>
      <c r="BF602" s="7" t="str">
        <f t="shared" si="184"/>
        <v/>
      </c>
      <c r="BJ602" s="45" t="str">
        <f t="shared" ca="1" si="185"/>
        <v>20/09/2021 08:00</v>
      </c>
      <c r="BK602" s="44" t="str">
        <f>IF($F602="", "", IFERROR(INDEX('Currency Market'!$BE$10:$BL$178, MATCH($BJ602, 'Currency Market'!$BB$10:$BB$178, 0), MATCH($F602, 'Currency Market'!$BE$9:$BL$9, 0)), ""))</f>
        <v/>
      </c>
      <c r="BL602" s="43" t="str">
        <f>IF($F602="", "", IFERROR(INDEX('Currency Market'!$BE$10:$BL$178, MATCH($BJ602, 'Currency Market'!$BB$10:$BB$178, 0), MATCH($N602, 'Currency Market'!$BE$9:$BL$9, 0)), ""))</f>
        <v/>
      </c>
      <c r="BN602" s="68" t="str">
        <f t="shared" si="190"/>
        <v/>
      </c>
      <c r="BO602" s="57" t="str">
        <f t="shared" si="192"/>
        <v/>
      </c>
      <c r="BP602" s="58" t="str">
        <f t="shared" si="192"/>
        <v/>
      </c>
      <c r="BQ602" s="58" t="str">
        <f t="shared" si="192"/>
        <v/>
      </c>
      <c r="BR602" s="58" t="str">
        <f t="shared" si="192"/>
        <v/>
      </c>
      <c r="BS602" s="58" t="str">
        <f t="shared" si="192"/>
        <v/>
      </c>
      <c r="BT602" s="58" t="str">
        <f t="shared" si="192"/>
        <v/>
      </c>
      <c r="BU602" s="58" t="str">
        <f t="shared" si="192"/>
        <v/>
      </c>
      <c r="BV602" s="59" t="str">
        <f t="shared" si="192"/>
        <v/>
      </c>
      <c r="BX602" s="7" t="str">
        <f ca="1">IFERROR(INDEX('Currency Market'!$BX$10:$BX$178, MATCH($BJ602, 'Currency Market'!$BB$10:$BB$178, 0)), "")</f>
        <v/>
      </c>
      <c r="BZ602" s="65" t="str">
        <f t="shared" si="191"/>
        <v/>
      </c>
    </row>
    <row r="603" spans="1:78" x14ac:dyDescent="0.55000000000000004">
      <c r="A603" s="11"/>
      <c r="B603" s="175" t="str">
        <f t="shared" si="180"/>
        <v/>
      </c>
      <c r="C603" s="176"/>
      <c r="D603" s="176"/>
      <c r="E603" s="176"/>
      <c r="F603" s="269"/>
      <c r="G603" s="270"/>
      <c r="H603" s="271"/>
      <c r="I603" s="271"/>
      <c r="J603" s="271"/>
      <c r="K603" s="271"/>
      <c r="L603" s="271"/>
      <c r="M603" s="271"/>
      <c r="N603" s="270"/>
      <c r="O603" s="270"/>
      <c r="P603" s="272" t="str">
        <f t="shared" si="186"/>
        <v/>
      </c>
      <c r="Q603" s="267"/>
      <c r="R603" s="267"/>
      <c r="S603" s="267"/>
      <c r="T603" s="267"/>
      <c r="U603" s="267"/>
      <c r="V603" s="267" t="str">
        <f t="shared" si="181"/>
        <v/>
      </c>
      <c r="W603" s="267"/>
      <c r="X603" s="267"/>
      <c r="Y603" s="267"/>
      <c r="Z603" s="267"/>
      <c r="AA603" s="267" t="str">
        <f t="shared" si="187"/>
        <v/>
      </c>
      <c r="AB603" s="267"/>
      <c r="AC603" s="267"/>
      <c r="AD603" s="267"/>
      <c r="AE603" s="267"/>
      <c r="AF603" s="267"/>
      <c r="AG603" s="269"/>
      <c r="AH603" s="270"/>
      <c r="AI603" s="270"/>
      <c r="AJ603" s="270"/>
      <c r="AK603" s="270"/>
      <c r="AL603" s="273"/>
      <c r="AM603" s="11"/>
      <c r="AN603" s="175" t="str">
        <f t="shared" si="188"/>
        <v/>
      </c>
      <c r="AO603" s="176"/>
      <c r="AP603" s="267" t="str">
        <f t="shared" si="182"/>
        <v/>
      </c>
      <c r="AQ603" s="267"/>
      <c r="AR603" s="267"/>
      <c r="AS603" s="267"/>
      <c r="AT603" s="267"/>
      <c r="AU603" s="267"/>
      <c r="AV603" s="265" t="str">
        <f t="shared" si="189"/>
        <v/>
      </c>
      <c r="AW603" s="266"/>
      <c r="AX603" s="267" t="str">
        <f t="shared" si="183"/>
        <v/>
      </c>
      <c r="AY603" s="267"/>
      <c r="AZ603" s="267"/>
      <c r="BA603" s="267"/>
      <c r="BB603" s="267"/>
      <c r="BC603" s="268"/>
      <c r="BD603" s="11"/>
      <c r="BF603" s="7" t="str">
        <f t="shared" si="184"/>
        <v/>
      </c>
      <c r="BJ603" s="45" t="str">
        <f t="shared" ca="1" si="185"/>
        <v>20/09/2021 08:00</v>
      </c>
      <c r="BK603" s="44" t="str">
        <f>IF($F603="", "", IFERROR(INDEX('Currency Market'!$BE$10:$BL$178, MATCH($BJ603, 'Currency Market'!$BB$10:$BB$178, 0), MATCH($F603, 'Currency Market'!$BE$9:$BL$9, 0)), ""))</f>
        <v/>
      </c>
      <c r="BL603" s="43" t="str">
        <f>IF($F603="", "", IFERROR(INDEX('Currency Market'!$BE$10:$BL$178, MATCH($BJ603, 'Currency Market'!$BB$10:$BB$178, 0), MATCH($N603, 'Currency Market'!$BE$9:$BL$9, 0)), ""))</f>
        <v/>
      </c>
      <c r="BN603" s="68" t="str">
        <f t="shared" si="190"/>
        <v/>
      </c>
      <c r="BO603" s="57" t="str">
        <f t="shared" ref="BO603:BV612" si="193">IF($B603=$BF$4, IF($F603=BO$2, $H603*-1, IF($N603=BO$2, $AA603, "")), "")</f>
        <v/>
      </c>
      <c r="BP603" s="58" t="str">
        <f t="shared" si="193"/>
        <v/>
      </c>
      <c r="BQ603" s="58" t="str">
        <f t="shared" si="193"/>
        <v/>
      </c>
      <c r="BR603" s="58" t="str">
        <f t="shared" si="193"/>
        <v/>
      </c>
      <c r="BS603" s="58" t="str">
        <f t="shared" si="193"/>
        <v/>
      </c>
      <c r="BT603" s="58" t="str">
        <f t="shared" si="193"/>
        <v/>
      </c>
      <c r="BU603" s="58" t="str">
        <f t="shared" si="193"/>
        <v/>
      </c>
      <c r="BV603" s="59" t="str">
        <f t="shared" si="193"/>
        <v/>
      </c>
      <c r="BX603" s="7" t="str">
        <f ca="1">IFERROR(INDEX('Currency Market'!$BX$10:$BX$178, MATCH($BJ603, 'Currency Market'!$BB$10:$BB$178, 0)), "")</f>
        <v/>
      </c>
      <c r="BZ603" s="65" t="str">
        <f t="shared" si="191"/>
        <v/>
      </c>
    </row>
    <row r="604" spans="1:78" x14ac:dyDescent="0.55000000000000004">
      <c r="A604" s="11"/>
      <c r="B604" s="175" t="str">
        <f t="shared" si="180"/>
        <v/>
      </c>
      <c r="C604" s="176"/>
      <c r="D604" s="176"/>
      <c r="E604" s="176"/>
      <c r="F604" s="269"/>
      <c r="G604" s="270"/>
      <c r="H604" s="271"/>
      <c r="I604" s="271"/>
      <c r="J604" s="271"/>
      <c r="K604" s="271"/>
      <c r="L604" s="271"/>
      <c r="M604" s="271"/>
      <c r="N604" s="270"/>
      <c r="O604" s="270"/>
      <c r="P604" s="272" t="str">
        <f t="shared" si="186"/>
        <v/>
      </c>
      <c r="Q604" s="267"/>
      <c r="R604" s="267"/>
      <c r="S604" s="267"/>
      <c r="T604" s="267"/>
      <c r="U604" s="267"/>
      <c r="V604" s="267" t="str">
        <f t="shared" si="181"/>
        <v/>
      </c>
      <c r="W604" s="267"/>
      <c r="X604" s="267"/>
      <c r="Y604" s="267"/>
      <c r="Z604" s="267"/>
      <c r="AA604" s="267" t="str">
        <f t="shared" si="187"/>
        <v/>
      </c>
      <c r="AB604" s="267"/>
      <c r="AC604" s="267"/>
      <c r="AD604" s="267"/>
      <c r="AE604" s="267"/>
      <c r="AF604" s="267"/>
      <c r="AG604" s="269"/>
      <c r="AH604" s="270"/>
      <c r="AI604" s="270"/>
      <c r="AJ604" s="270"/>
      <c r="AK604" s="270"/>
      <c r="AL604" s="273"/>
      <c r="AM604" s="11"/>
      <c r="AN604" s="175" t="str">
        <f t="shared" si="188"/>
        <v/>
      </c>
      <c r="AO604" s="176"/>
      <c r="AP604" s="267" t="str">
        <f t="shared" si="182"/>
        <v/>
      </c>
      <c r="AQ604" s="267"/>
      <c r="AR604" s="267"/>
      <c r="AS604" s="267"/>
      <c r="AT604" s="267"/>
      <c r="AU604" s="267"/>
      <c r="AV604" s="265" t="str">
        <f t="shared" si="189"/>
        <v/>
      </c>
      <c r="AW604" s="266"/>
      <c r="AX604" s="267" t="str">
        <f t="shared" si="183"/>
        <v/>
      </c>
      <c r="AY604" s="267"/>
      <c r="AZ604" s="267"/>
      <c r="BA604" s="267"/>
      <c r="BB604" s="267"/>
      <c r="BC604" s="268"/>
      <c r="BD604" s="11"/>
      <c r="BF604" s="7" t="str">
        <f t="shared" si="184"/>
        <v/>
      </c>
      <c r="BJ604" s="45" t="str">
        <f t="shared" ca="1" si="185"/>
        <v>20/09/2021 08:00</v>
      </c>
      <c r="BK604" s="44" t="str">
        <f>IF($F604="", "", IFERROR(INDEX('Currency Market'!$BE$10:$BL$178, MATCH($BJ604, 'Currency Market'!$BB$10:$BB$178, 0), MATCH($F604, 'Currency Market'!$BE$9:$BL$9, 0)), ""))</f>
        <v/>
      </c>
      <c r="BL604" s="43" t="str">
        <f>IF($F604="", "", IFERROR(INDEX('Currency Market'!$BE$10:$BL$178, MATCH($BJ604, 'Currency Market'!$BB$10:$BB$178, 0), MATCH($N604, 'Currency Market'!$BE$9:$BL$9, 0)), ""))</f>
        <v/>
      </c>
      <c r="BN604" s="68" t="str">
        <f t="shared" si="190"/>
        <v/>
      </c>
      <c r="BO604" s="57" t="str">
        <f t="shared" si="193"/>
        <v/>
      </c>
      <c r="BP604" s="58" t="str">
        <f t="shared" si="193"/>
        <v/>
      </c>
      <c r="BQ604" s="58" t="str">
        <f t="shared" si="193"/>
        <v/>
      </c>
      <c r="BR604" s="58" t="str">
        <f t="shared" si="193"/>
        <v/>
      </c>
      <c r="BS604" s="58" t="str">
        <f t="shared" si="193"/>
        <v/>
      </c>
      <c r="BT604" s="58" t="str">
        <f t="shared" si="193"/>
        <v/>
      </c>
      <c r="BU604" s="58" t="str">
        <f t="shared" si="193"/>
        <v/>
      </c>
      <c r="BV604" s="59" t="str">
        <f t="shared" si="193"/>
        <v/>
      </c>
      <c r="BX604" s="7" t="str">
        <f ca="1">IFERROR(INDEX('Currency Market'!$BX$10:$BX$178, MATCH($BJ604, 'Currency Market'!$BB$10:$BB$178, 0)), "")</f>
        <v/>
      </c>
      <c r="BZ604" s="65" t="str">
        <f t="shared" si="191"/>
        <v/>
      </c>
    </row>
    <row r="605" spans="1:78" x14ac:dyDescent="0.55000000000000004">
      <c r="A605" s="11"/>
      <c r="B605" s="175" t="str">
        <f t="shared" si="180"/>
        <v/>
      </c>
      <c r="C605" s="176"/>
      <c r="D605" s="176"/>
      <c r="E605" s="176"/>
      <c r="F605" s="269"/>
      <c r="G605" s="270"/>
      <c r="H605" s="271"/>
      <c r="I605" s="271"/>
      <c r="J605" s="271"/>
      <c r="K605" s="271"/>
      <c r="L605" s="271"/>
      <c r="M605" s="271"/>
      <c r="N605" s="270"/>
      <c r="O605" s="270"/>
      <c r="P605" s="272" t="str">
        <f t="shared" si="186"/>
        <v/>
      </c>
      <c r="Q605" s="267"/>
      <c r="R605" s="267"/>
      <c r="S605" s="267"/>
      <c r="T605" s="267"/>
      <c r="U605" s="267"/>
      <c r="V605" s="267" t="str">
        <f t="shared" si="181"/>
        <v/>
      </c>
      <c r="W605" s="267"/>
      <c r="X605" s="267"/>
      <c r="Y605" s="267"/>
      <c r="Z605" s="267"/>
      <c r="AA605" s="267" t="str">
        <f t="shared" si="187"/>
        <v/>
      </c>
      <c r="AB605" s="267"/>
      <c r="AC605" s="267"/>
      <c r="AD605" s="267"/>
      <c r="AE605" s="267"/>
      <c r="AF605" s="267"/>
      <c r="AG605" s="269"/>
      <c r="AH605" s="270"/>
      <c r="AI605" s="270"/>
      <c r="AJ605" s="270"/>
      <c r="AK605" s="270"/>
      <c r="AL605" s="273"/>
      <c r="AM605" s="11"/>
      <c r="AN605" s="175" t="str">
        <f t="shared" si="188"/>
        <v/>
      </c>
      <c r="AO605" s="176"/>
      <c r="AP605" s="267" t="str">
        <f t="shared" si="182"/>
        <v/>
      </c>
      <c r="AQ605" s="267"/>
      <c r="AR605" s="267"/>
      <c r="AS605" s="267"/>
      <c r="AT605" s="267"/>
      <c r="AU605" s="267"/>
      <c r="AV605" s="265" t="str">
        <f t="shared" si="189"/>
        <v/>
      </c>
      <c r="AW605" s="266"/>
      <c r="AX605" s="267" t="str">
        <f t="shared" si="183"/>
        <v/>
      </c>
      <c r="AY605" s="267"/>
      <c r="AZ605" s="267"/>
      <c r="BA605" s="267"/>
      <c r="BB605" s="267"/>
      <c r="BC605" s="268"/>
      <c r="BD605" s="11"/>
      <c r="BF605" s="7" t="str">
        <f t="shared" si="184"/>
        <v/>
      </c>
      <c r="BJ605" s="45" t="str">
        <f t="shared" ca="1" si="185"/>
        <v>20/09/2021 08:00</v>
      </c>
      <c r="BK605" s="44" t="str">
        <f>IF($F605="", "", IFERROR(INDEX('Currency Market'!$BE$10:$BL$178, MATCH($BJ605, 'Currency Market'!$BB$10:$BB$178, 0), MATCH($F605, 'Currency Market'!$BE$9:$BL$9, 0)), ""))</f>
        <v/>
      </c>
      <c r="BL605" s="43" t="str">
        <f>IF($F605="", "", IFERROR(INDEX('Currency Market'!$BE$10:$BL$178, MATCH($BJ605, 'Currency Market'!$BB$10:$BB$178, 0), MATCH($N605, 'Currency Market'!$BE$9:$BL$9, 0)), ""))</f>
        <v/>
      </c>
      <c r="BN605" s="68" t="str">
        <f t="shared" si="190"/>
        <v/>
      </c>
      <c r="BO605" s="57" t="str">
        <f t="shared" si="193"/>
        <v/>
      </c>
      <c r="BP605" s="58" t="str">
        <f t="shared" si="193"/>
        <v/>
      </c>
      <c r="BQ605" s="58" t="str">
        <f t="shared" si="193"/>
        <v/>
      </c>
      <c r="BR605" s="58" t="str">
        <f t="shared" si="193"/>
        <v/>
      </c>
      <c r="BS605" s="58" t="str">
        <f t="shared" si="193"/>
        <v/>
      </c>
      <c r="BT605" s="58" t="str">
        <f t="shared" si="193"/>
        <v/>
      </c>
      <c r="BU605" s="58" t="str">
        <f t="shared" si="193"/>
        <v/>
      </c>
      <c r="BV605" s="59" t="str">
        <f t="shared" si="193"/>
        <v/>
      </c>
      <c r="BX605" s="7" t="str">
        <f ca="1">IFERROR(INDEX('Currency Market'!$BX$10:$BX$178, MATCH($BJ605, 'Currency Market'!$BB$10:$BB$178, 0)), "")</f>
        <v/>
      </c>
      <c r="BZ605" s="65" t="str">
        <f t="shared" si="191"/>
        <v/>
      </c>
    </row>
    <row r="606" spans="1:78" x14ac:dyDescent="0.55000000000000004">
      <c r="A606" s="11"/>
      <c r="B606" s="175" t="str">
        <f t="shared" si="180"/>
        <v/>
      </c>
      <c r="C606" s="176"/>
      <c r="D606" s="176"/>
      <c r="E606" s="176"/>
      <c r="F606" s="269"/>
      <c r="G606" s="270"/>
      <c r="H606" s="271"/>
      <c r="I606" s="271"/>
      <c r="J606" s="271"/>
      <c r="K606" s="271"/>
      <c r="L606" s="271"/>
      <c r="M606" s="271"/>
      <c r="N606" s="270"/>
      <c r="O606" s="270"/>
      <c r="P606" s="272" t="str">
        <f t="shared" si="186"/>
        <v/>
      </c>
      <c r="Q606" s="267"/>
      <c r="R606" s="267"/>
      <c r="S606" s="267"/>
      <c r="T606" s="267"/>
      <c r="U606" s="267"/>
      <c r="V606" s="267" t="str">
        <f t="shared" si="181"/>
        <v/>
      </c>
      <c r="W606" s="267"/>
      <c r="X606" s="267"/>
      <c r="Y606" s="267"/>
      <c r="Z606" s="267"/>
      <c r="AA606" s="267" t="str">
        <f t="shared" si="187"/>
        <v/>
      </c>
      <c r="AB606" s="267"/>
      <c r="AC606" s="267"/>
      <c r="AD606" s="267"/>
      <c r="AE606" s="267"/>
      <c r="AF606" s="267"/>
      <c r="AG606" s="269"/>
      <c r="AH606" s="270"/>
      <c r="AI606" s="270"/>
      <c r="AJ606" s="270"/>
      <c r="AK606" s="270"/>
      <c r="AL606" s="273"/>
      <c r="AM606" s="11"/>
      <c r="AN606" s="175" t="str">
        <f t="shared" si="188"/>
        <v/>
      </c>
      <c r="AO606" s="176"/>
      <c r="AP606" s="267" t="str">
        <f t="shared" si="182"/>
        <v/>
      </c>
      <c r="AQ606" s="267"/>
      <c r="AR606" s="267"/>
      <c r="AS606" s="267"/>
      <c r="AT606" s="267"/>
      <c r="AU606" s="267"/>
      <c r="AV606" s="265" t="str">
        <f t="shared" si="189"/>
        <v/>
      </c>
      <c r="AW606" s="266"/>
      <c r="AX606" s="267" t="str">
        <f t="shared" si="183"/>
        <v/>
      </c>
      <c r="AY606" s="267"/>
      <c r="AZ606" s="267"/>
      <c r="BA606" s="267"/>
      <c r="BB606" s="267"/>
      <c r="BC606" s="268"/>
      <c r="BD606" s="11"/>
      <c r="BF606" s="7" t="str">
        <f t="shared" si="184"/>
        <v/>
      </c>
      <c r="BJ606" s="45" t="str">
        <f t="shared" ca="1" si="185"/>
        <v>20/09/2021 08:00</v>
      </c>
      <c r="BK606" s="44" t="str">
        <f>IF($F606="", "", IFERROR(INDEX('Currency Market'!$BE$10:$BL$178, MATCH($BJ606, 'Currency Market'!$BB$10:$BB$178, 0), MATCH($F606, 'Currency Market'!$BE$9:$BL$9, 0)), ""))</f>
        <v/>
      </c>
      <c r="BL606" s="43" t="str">
        <f>IF($F606="", "", IFERROR(INDEX('Currency Market'!$BE$10:$BL$178, MATCH($BJ606, 'Currency Market'!$BB$10:$BB$178, 0), MATCH($N606, 'Currency Market'!$BE$9:$BL$9, 0)), ""))</f>
        <v/>
      </c>
      <c r="BN606" s="68" t="str">
        <f t="shared" si="190"/>
        <v/>
      </c>
      <c r="BO606" s="57" t="str">
        <f t="shared" si="193"/>
        <v/>
      </c>
      <c r="BP606" s="58" t="str">
        <f t="shared" si="193"/>
        <v/>
      </c>
      <c r="BQ606" s="58" t="str">
        <f t="shared" si="193"/>
        <v/>
      </c>
      <c r="BR606" s="58" t="str">
        <f t="shared" si="193"/>
        <v/>
      </c>
      <c r="BS606" s="58" t="str">
        <f t="shared" si="193"/>
        <v/>
      </c>
      <c r="BT606" s="58" t="str">
        <f t="shared" si="193"/>
        <v/>
      </c>
      <c r="BU606" s="58" t="str">
        <f t="shared" si="193"/>
        <v/>
      </c>
      <c r="BV606" s="59" t="str">
        <f t="shared" si="193"/>
        <v/>
      </c>
      <c r="BX606" s="7" t="str">
        <f ca="1">IFERROR(INDEX('Currency Market'!$BX$10:$BX$178, MATCH($BJ606, 'Currency Market'!$BB$10:$BB$178, 0)), "")</f>
        <v/>
      </c>
      <c r="BZ606" s="65" t="str">
        <f t="shared" si="191"/>
        <v/>
      </c>
    </row>
    <row r="607" spans="1:78" x14ac:dyDescent="0.55000000000000004">
      <c r="A607" s="11"/>
      <c r="B607" s="175" t="str">
        <f t="shared" si="180"/>
        <v/>
      </c>
      <c r="C607" s="176"/>
      <c r="D607" s="176"/>
      <c r="E607" s="176"/>
      <c r="F607" s="269"/>
      <c r="G607" s="270"/>
      <c r="H607" s="271"/>
      <c r="I607" s="271"/>
      <c r="J607" s="271"/>
      <c r="K607" s="271"/>
      <c r="L607" s="271"/>
      <c r="M607" s="271"/>
      <c r="N607" s="270"/>
      <c r="O607" s="270"/>
      <c r="P607" s="272" t="str">
        <f t="shared" si="186"/>
        <v/>
      </c>
      <c r="Q607" s="267"/>
      <c r="R607" s="267"/>
      <c r="S607" s="267"/>
      <c r="T607" s="267"/>
      <c r="U607" s="267"/>
      <c r="V607" s="267" t="str">
        <f t="shared" si="181"/>
        <v/>
      </c>
      <c r="W607" s="267"/>
      <c r="X607" s="267"/>
      <c r="Y607" s="267"/>
      <c r="Z607" s="267"/>
      <c r="AA607" s="267" t="str">
        <f t="shared" si="187"/>
        <v/>
      </c>
      <c r="AB607" s="267"/>
      <c r="AC607" s="267"/>
      <c r="AD607" s="267"/>
      <c r="AE607" s="267"/>
      <c r="AF607" s="267"/>
      <c r="AG607" s="269"/>
      <c r="AH607" s="270"/>
      <c r="AI607" s="270"/>
      <c r="AJ607" s="270"/>
      <c r="AK607" s="270"/>
      <c r="AL607" s="273"/>
      <c r="AM607" s="11"/>
      <c r="AN607" s="175" t="str">
        <f t="shared" si="188"/>
        <v/>
      </c>
      <c r="AO607" s="176"/>
      <c r="AP607" s="267" t="str">
        <f t="shared" si="182"/>
        <v/>
      </c>
      <c r="AQ607" s="267"/>
      <c r="AR607" s="267"/>
      <c r="AS607" s="267"/>
      <c r="AT607" s="267"/>
      <c r="AU607" s="267"/>
      <c r="AV607" s="265" t="str">
        <f t="shared" si="189"/>
        <v/>
      </c>
      <c r="AW607" s="266"/>
      <c r="AX607" s="267" t="str">
        <f t="shared" si="183"/>
        <v/>
      </c>
      <c r="AY607" s="267"/>
      <c r="AZ607" s="267"/>
      <c r="BA607" s="267"/>
      <c r="BB607" s="267"/>
      <c r="BC607" s="268"/>
      <c r="BD607" s="11"/>
      <c r="BF607" s="7" t="str">
        <f t="shared" si="184"/>
        <v/>
      </c>
      <c r="BJ607" s="45" t="str">
        <f t="shared" ca="1" si="185"/>
        <v>20/09/2021 08:00</v>
      </c>
      <c r="BK607" s="44" t="str">
        <f>IF($F607="", "", IFERROR(INDEX('Currency Market'!$BE$10:$BL$178, MATCH($BJ607, 'Currency Market'!$BB$10:$BB$178, 0), MATCH($F607, 'Currency Market'!$BE$9:$BL$9, 0)), ""))</f>
        <v/>
      </c>
      <c r="BL607" s="43" t="str">
        <f>IF($F607="", "", IFERROR(INDEX('Currency Market'!$BE$10:$BL$178, MATCH($BJ607, 'Currency Market'!$BB$10:$BB$178, 0), MATCH($N607, 'Currency Market'!$BE$9:$BL$9, 0)), ""))</f>
        <v/>
      </c>
      <c r="BN607" s="68" t="str">
        <f t="shared" si="190"/>
        <v/>
      </c>
      <c r="BO607" s="57" t="str">
        <f t="shared" si="193"/>
        <v/>
      </c>
      <c r="BP607" s="58" t="str">
        <f t="shared" si="193"/>
        <v/>
      </c>
      <c r="BQ607" s="58" t="str">
        <f t="shared" si="193"/>
        <v/>
      </c>
      <c r="BR607" s="58" t="str">
        <f t="shared" si="193"/>
        <v/>
      </c>
      <c r="BS607" s="58" t="str">
        <f t="shared" si="193"/>
        <v/>
      </c>
      <c r="BT607" s="58" t="str">
        <f t="shared" si="193"/>
        <v/>
      </c>
      <c r="BU607" s="58" t="str">
        <f t="shared" si="193"/>
        <v/>
      </c>
      <c r="BV607" s="59" t="str">
        <f t="shared" si="193"/>
        <v/>
      </c>
      <c r="BX607" s="7" t="str">
        <f ca="1">IFERROR(INDEX('Currency Market'!$BX$10:$BX$178, MATCH($BJ607, 'Currency Market'!$BB$10:$BB$178, 0)), "")</f>
        <v/>
      </c>
      <c r="BZ607" s="65" t="str">
        <f t="shared" si="191"/>
        <v/>
      </c>
    </row>
    <row r="608" spans="1:78" x14ac:dyDescent="0.55000000000000004">
      <c r="A608" s="11"/>
      <c r="B608" s="175" t="str">
        <f t="shared" si="180"/>
        <v/>
      </c>
      <c r="C608" s="176"/>
      <c r="D608" s="176"/>
      <c r="E608" s="176"/>
      <c r="F608" s="269"/>
      <c r="G608" s="270"/>
      <c r="H608" s="271"/>
      <c r="I608" s="271"/>
      <c r="J608" s="271"/>
      <c r="K608" s="271"/>
      <c r="L608" s="271"/>
      <c r="M608" s="271"/>
      <c r="N608" s="270"/>
      <c r="O608" s="270"/>
      <c r="P608" s="272" t="str">
        <f t="shared" si="186"/>
        <v/>
      </c>
      <c r="Q608" s="267"/>
      <c r="R608" s="267"/>
      <c r="S608" s="267"/>
      <c r="T608" s="267"/>
      <c r="U608" s="267"/>
      <c r="V608" s="267" t="str">
        <f t="shared" si="181"/>
        <v/>
      </c>
      <c r="W608" s="267"/>
      <c r="X608" s="267"/>
      <c r="Y608" s="267"/>
      <c r="Z608" s="267"/>
      <c r="AA608" s="267" t="str">
        <f t="shared" si="187"/>
        <v/>
      </c>
      <c r="AB608" s="267"/>
      <c r="AC608" s="267"/>
      <c r="AD608" s="267"/>
      <c r="AE608" s="267"/>
      <c r="AF608" s="267"/>
      <c r="AG608" s="269"/>
      <c r="AH608" s="270"/>
      <c r="AI608" s="270"/>
      <c r="AJ608" s="270"/>
      <c r="AK608" s="270"/>
      <c r="AL608" s="273"/>
      <c r="AM608" s="11"/>
      <c r="AN608" s="175" t="str">
        <f t="shared" si="188"/>
        <v/>
      </c>
      <c r="AO608" s="176"/>
      <c r="AP608" s="267" t="str">
        <f t="shared" si="182"/>
        <v/>
      </c>
      <c r="AQ608" s="267"/>
      <c r="AR608" s="267"/>
      <c r="AS608" s="267"/>
      <c r="AT608" s="267"/>
      <c r="AU608" s="267"/>
      <c r="AV608" s="265" t="str">
        <f t="shared" si="189"/>
        <v/>
      </c>
      <c r="AW608" s="266"/>
      <c r="AX608" s="267" t="str">
        <f t="shared" si="183"/>
        <v/>
      </c>
      <c r="AY608" s="267"/>
      <c r="AZ608" s="267"/>
      <c r="BA608" s="267"/>
      <c r="BB608" s="267"/>
      <c r="BC608" s="268"/>
      <c r="BD608" s="11"/>
      <c r="BF608" s="7" t="str">
        <f t="shared" si="184"/>
        <v/>
      </c>
      <c r="BJ608" s="45" t="str">
        <f t="shared" ca="1" si="185"/>
        <v>20/09/2021 08:00</v>
      </c>
      <c r="BK608" s="44" t="str">
        <f>IF($F608="", "", IFERROR(INDEX('Currency Market'!$BE$10:$BL$178, MATCH($BJ608, 'Currency Market'!$BB$10:$BB$178, 0), MATCH($F608, 'Currency Market'!$BE$9:$BL$9, 0)), ""))</f>
        <v/>
      </c>
      <c r="BL608" s="43" t="str">
        <f>IF($F608="", "", IFERROR(INDEX('Currency Market'!$BE$10:$BL$178, MATCH($BJ608, 'Currency Market'!$BB$10:$BB$178, 0), MATCH($N608, 'Currency Market'!$BE$9:$BL$9, 0)), ""))</f>
        <v/>
      </c>
      <c r="BN608" s="68" t="str">
        <f t="shared" si="190"/>
        <v/>
      </c>
      <c r="BO608" s="57" t="str">
        <f t="shared" si="193"/>
        <v/>
      </c>
      <c r="BP608" s="58" t="str">
        <f t="shared" si="193"/>
        <v/>
      </c>
      <c r="BQ608" s="58" t="str">
        <f t="shared" si="193"/>
        <v/>
      </c>
      <c r="BR608" s="58" t="str">
        <f t="shared" si="193"/>
        <v/>
      </c>
      <c r="BS608" s="58" t="str">
        <f t="shared" si="193"/>
        <v/>
      </c>
      <c r="BT608" s="58" t="str">
        <f t="shared" si="193"/>
        <v/>
      </c>
      <c r="BU608" s="58" t="str">
        <f t="shared" si="193"/>
        <v/>
      </c>
      <c r="BV608" s="59" t="str">
        <f t="shared" si="193"/>
        <v/>
      </c>
      <c r="BX608" s="7" t="str">
        <f ca="1">IFERROR(INDEX('Currency Market'!$BX$10:$BX$178, MATCH($BJ608, 'Currency Market'!$BB$10:$BB$178, 0)), "")</f>
        <v/>
      </c>
      <c r="BZ608" s="65" t="str">
        <f t="shared" si="191"/>
        <v/>
      </c>
    </row>
    <row r="609" spans="1:78" x14ac:dyDescent="0.55000000000000004">
      <c r="A609" s="11"/>
      <c r="B609" s="175" t="str">
        <f t="shared" si="180"/>
        <v/>
      </c>
      <c r="C609" s="176"/>
      <c r="D609" s="176"/>
      <c r="E609" s="176"/>
      <c r="F609" s="269"/>
      <c r="G609" s="270"/>
      <c r="H609" s="271"/>
      <c r="I609" s="271"/>
      <c r="J609" s="271"/>
      <c r="K609" s="271"/>
      <c r="L609" s="271"/>
      <c r="M609" s="271"/>
      <c r="N609" s="270"/>
      <c r="O609" s="270"/>
      <c r="P609" s="272" t="str">
        <f t="shared" si="186"/>
        <v/>
      </c>
      <c r="Q609" s="267"/>
      <c r="R609" s="267"/>
      <c r="S609" s="267"/>
      <c r="T609" s="267"/>
      <c r="U609" s="267"/>
      <c r="V609" s="267" t="str">
        <f t="shared" si="181"/>
        <v/>
      </c>
      <c r="W609" s="267"/>
      <c r="X609" s="267"/>
      <c r="Y609" s="267"/>
      <c r="Z609" s="267"/>
      <c r="AA609" s="267" t="str">
        <f t="shared" si="187"/>
        <v/>
      </c>
      <c r="AB609" s="267"/>
      <c r="AC609" s="267"/>
      <c r="AD609" s="267"/>
      <c r="AE609" s="267"/>
      <c r="AF609" s="267"/>
      <c r="AG609" s="269"/>
      <c r="AH609" s="270"/>
      <c r="AI609" s="270"/>
      <c r="AJ609" s="270"/>
      <c r="AK609" s="270"/>
      <c r="AL609" s="273"/>
      <c r="AM609" s="11"/>
      <c r="AN609" s="175" t="str">
        <f t="shared" si="188"/>
        <v/>
      </c>
      <c r="AO609" s="176"/>
      <c r="AP609" s="267" t="str">
        <f t="shared" si="182"/>
        <v/>
      </c>
      <c r="AQ609" s="267"/>
      <c r="AR609" s="267"/>
      <c r="AS609" s="267"/>
      <c r="AT609" s="267"/>
      <c r="AU609" s="267"/>
      <c r="AV609" s="265" t="str">
        <f t="shared" si="189"/>
        <v/>
      </c>
      <c r="AW609" s="266"/>
      <c r="AX609" s="267" t="str">
        <f t="shared" si="183"/>
        <v/>
      </c>
      <c r="AY609" s="267"/>
      <c r="AZ609" s="267"/>
      <c r="BA609" s="267"/>
      <c r="BB609" s="267"/>
      <c r="BC609" s="268"/>
      <c r="BD609" s="11"/>
      <c r="BF609" s="7" t="str">
        <f t="shared" si="184"/>
        <v/>
      </c>
      <c r="BJ609" s="45" t="str">
        <f t="shared" ca="1" si="185"/>
        <v>20/09/2021 08:00</v>
      </c>
      <c r="BK609" s="44" t="str">
        <f>IF($F609="", "", IFERROR(INDEX('Currency Market'!$BE$10:$BL$178, MATCH($BJ609, 'Currency Market'!$BB$10:$BB$178, 0), MATCH($F609, 'Currency Market'!$BE$9:$BL$9, 0)), ""))</f>
        <v/>
      </c>
      <c r="BL609" s="43" t="str">
        <f>IF($F609="", "", IFERROR(INDEX('Currency Market'!$BE$10:$BL$178, MATCH($BJ609, 'Currency Market'!$BB$10:$BB$178, 0), MATCH($N609, 'Currency Market'!$BE$9:$BL$9, 0)), ""))</f>
        <v/>
      </c>
      <c r="BN609" s="68" t="str">
        <f t="shared" si="190"/>
        <v/>
      </c>
      <c r="BO609" s="57" t="str">
        <f t="shared" si="193"/>
        <v/>
      </c>
      <c r="BP609" s="58" t="str">
        <f t="shared" si="193"/>
        <v/>
      </c>
      <c r="BQ609" s="58" t="str">
        <f t="shared" si="193"/>
        <v/>
      </c>
      <c r="BR609" s="58" t="str">
        <f t="shared" si="193"/>
        <v/>
      </c>
      <c r="BS609" s="58" t="str">
        <f t="shared" si="193"/>
        <v/>
      </c>
      <c r="BT609" s="58" t="str">
        <f t="shared" si="193"/>
        <v/>
      </c>
      <c r="BU609" s="58" t="str">
        <f t="shared" si="193"/>
        <v/>
      </c>
      <c r="BV609" s="59" t="str">
        <f t="shared" si="193"/>
        <v/>
      </c>
      <c r="BX609" s="7" t="str">
        <f ca="1">IFERROR(INDEX('Currency Market'!$BX$10:$BX$178, MATCH($BJ609, 'Currency Market'!$BB$10:$BB$178, 0)), "")</f>
        <v/>
      </c>
      <c r="BZ609" s="65" t="str">
        <f t="shared" si="191"/>
        <v/>
      </c>
    </row>
    <row r="610" spans="1:78" x14ac:dyDescent="0.55000000000000004">
      <c r="A610" s="11"/>
      <c r="B610" s="175" t="str">
        <f t="shared" si="180"/>
        <v/>
      </c>
      <c r="C610" s="176"/>
      <c r="D610" s="176"/>
      <c r="E610" s="176"/>
      <c r="F610" s="269"/>
      <c r="G610" s="270"/>
      <c r="H610" s="271"/>
      <c r="I610" s="271"/>
      <c r="J610" s="271"/>
      <c r="K610" s="271"/>
      <c r="L610" s="271"/>
      <c r="M610" s="271"/>
      <c r="N610" s="270"/>
      <c r="O610" s="270"/>
      <c r="P610" s="272" t="str">
        <f t="shared" si="186"/>
        <v/>
      </c>
      <c r="Q610" s="267"/>
      <c r="R610" s="267"/>
      <c r="S610" s="267"/>
      <c r="T610" s="267"/>
      <c r="U610" s="267"/>
      <c r="V610" s="267" t="str">
        <f t="shared" si="181"/>
        <v/>
      </c>
      <c r="W610" s="267"/>
      <c r="X610" s="267"/>
      <c r="Y610" s="267"/>
      <c r="Z610" s="267"/>
      <c r="AA610" s="267" t="str">
        <f t="shared" si="187"/>
        <v/>
      </c>
      <c r="AB610" s="267"/>
      <c r="AC610" s="267"/>
      <c r="AD610" s="267"/>
      <c r="AE610" s="267"/>
      <c r="AF610" s="267"/>
      <c r="AG610" s="269"/>
      <c r="AH610" s="270"/>
      <c r="AI610" s="270"/>
      <c r="AJ610" s="270"/>
      <c r="AK610" s="270"/>
      <c r="AL610" s="273"/>
      <c r="AM610" s="11"/>
      <c r="AN610" s="175" t="str">
        <f t="shared" si="188"/>
        <v/>
      </c>
      <c r="AO610" s="176"/>
      <c r="AP610" s="267" t="str">
        <f t="shared" si="182"/>
        <v/>
      </c>
      <c r="AQ610" s="267"/>
      <c r="AR610" s="267"/>
      <c r="AS610" s="267"/>
      <c r="AT610" s="267"/>
      <c r="AU610" s="267"/>
      <c r="AV610" s="265" t="str">
        <f t="shared" si="189"/>
        <v/>
      </c>
      <c r="AW610" s="266"/>
      <c r="AX610" s="267" t="str">
        <f t="shared" si="183"/>
        <v/>
      </c>
      <c r="AY610" s="267"/>
      <c r="AZ610" s="267"/>
      <c r="BA610" s="267"/>
      <c r="BB610" s="267"/>
      <c r="BC610" s="268"/>
      <c r="BD610" s="11"/>
      <c r="BF610" s="7" t="str">
        <f t="shared" si="184"/>
        <v/>
      </c>
      <c r="BJ610" s="45" t="str">
        <f t="shared" ca="1" si="185"/>
        <v>20/09/2021 08:00</v>
      </c>
      <c r="BK610" s="44" t="str">
        <f>IF($F610="", "", IFERROR(INDEX('Currency Market'!$BE$10:$BL$178, MATCH($BJ610, 'Currency Market'!$BB$10:$BB$178, 0), MATCH($F610, 'Currency Market'!$BE$9:$BL$9, 0)), ""))</f>
        <v/>
      </c>
      <c r="BL610" s="43" t="str">
        <f>IF($F610="", "", IFERROR(INDEX('Currency Market'!$BE$10:$BL$178, MATCH($BJ610, 'Currency Market'!$BB$10:$BB$178, 0), MATCH($N610, 'Currency Market'!$BE$9:$BL$9, 0)), ""))</f>
        <v/>
      </c>
      <c r="BN610" s="68" t="str">
        <f t="shared" si="190"/>
        <v/>
      </c>
      <c r="BO610" s="57" t="str">
        <f t="shared" si="193"/>
        <v/>
      </c>
      <c r="BP610" s="58" t="str">
        <f t="shared" si="193"/>
        <v/>
      </c>
      <c r="BQ610" s="58" t="str">
        <f t="shared" si="193"/>
        <v/>
      </c>
      <c r="BR610" s="58" t="str">
        <f t="shared" si="193"/>
        <v/>
      </c>
      <c r="BS610" s="58" t="str">
        <f t="shared" si="193"/>
        <v/>
      </c>
      <c r="BT610" s="58" t="str">
        <f t="shared" si="193"/>
        <v/>
      </c>
      <c r="BU610" s="58" t="str">
        <f t="shared" si="193"/>
        <v/>
      </c>
      <c r="BV610" s="59" t="str">
        <f t="shared" si="193"/>
        <v/>
      </c>
      <c r="BX610" s="7" t="str">
        <f ca="1">IFERROR(INDEX('Currency Market'!$BX$10:$BX$178, MATCH($BJ610, 'Currency Market'!$BB$10:$BB$178, 0)), "")</f>
        <v/>
      </c>
      <c r="BZ610" s="65" t="str">
        <f t="shared" si="191"/>
        <v/>
      </c>
    </row>
    <row r="611" spans="1:78" x14ac:dyDescent="0.55000000000000004">
      <c r="A611" s="11"/>
      <c r="B611" s="175" t="str">
        <f t="shared" si="180"/>
        <v/>
      </c>
      <c r="C611" s="176"/>
      <c r="D611" s="176"/>
      <c r="E611" s="176"/>
      <c r="F611" s="269"/>
      <c r="G611" s="270"/>
      <c r="H611" s="271"/>
      <c r="I611" s="271"/>
      <c r="J611" s="271"/>
      <c r="K611" s="271"/>
      <c r="L611" s="271"/>
      <c r="M611" s="271"/>
      <c r="N611" s="270"/>
      <c r="O611" s="270"/>
      <c r="P611" s="272" t="str">
        <f t="shared" si="186"/>
        <v/>
      </c>
      <c r="Q611" s="267"/>
      <c r="R611" s="267"/>
      <c r="S611" s="267"/>
      <c r="T611" s="267"/>
      <c r="U611" s="267"/>
      <c r="V611" s="267" t="str">
        <f t="shared" si="181"/>
        <v/>
      </c>
      <c r="W611" s="267"/>
      <c r="X611" s="267"/>
      <c r="Y611" s="267"/>
      <c r="Z611" s="267"/>
      <c r="AA611" s="267" t="str">
        <f t="shared" si="187"/>
        <v/>
      </c>
      <c r="AB611" s="267"/>
      <c r="AC611" s="267"/>
      <c r="AD611" s="267"/>
      <c r="AE611" s="267"/>
      <c r="AF611" s="267"/>
      <c r="AG611" s="269"/>
      <c r="AH611" s="270"/>
      <c r="AI611" s="270"/>
      <c r="AJ611" s="270"/>
      <c r="AK611" s="270"/>
      <c r="AL611" s="273"/>
      <c r="AM611" s="11"/>
      <c r="AN611" s="175" t="str">
        <f t="shared" si="188"/>
        <v/>
      </c>
      <c r="AO611" s="176"/>
      <c r="AP611" s="267" t="str">
        <f t="shared" si="182"/>
        <v/>
      </c>
      <c r="AQ611" s="267"/>
      <c r="AR611" s="267"/>
      <c r="AS611" s="267"/>
      <c r="AT611" s="267"/>
      <c r="AU611" s="267"/>
      <c r="AV611" s="265" t="str">
        <f t="shared" si="189"/>
        <v/>
      </c>
      <c r="AW611" s="266"/>
      <c r="AX611" s="267" t="str">
        <f t="shared" si="183"/>
        <v/>
      </c>
      <c r="AY611" s="267"/>
      <c r="AZ611" s="267"/>
      <c r="BA611" s="267"/>
      <c r="BB611" s="267"/>
      <c r="BC611" s="268"/>
      <c r="BD611" s="11"/>
      <c r="BF611" s="7" t="str">
        <f t="shared" si="184"/>
        <v/>
      </c>
      <c r="BJ611" s="45" t="str">
        <f t="shared" ca="1" si="185"/>
        <v>20/09/2021 08:00</v>
      </c>
      <c r="BK611" s="44" t="str">
        <f>IF($F611="", "", IFERROR(INDEX('Currency Market'!$BE$10:$BL$178, MATCH($BJ611, 'Currency Market'!$BB$10:$BB$178, 0), MATCH($F611, 'Currency Market'!$BE$9:$BL$9, 0)), ""))</f>
        <v/>
      </c>
      <c r="BL611" s="43" t="str">
        <f>IF($F611="", "", IFERROR(INDEX('Currency Market'!$BE$10:$BL$178, MATCH($BJ611, 'Currency Market'!$BB$10:$BB$178, 0), MATCH($N611, 'Currency Market'!$BE$9:$BL$9, 0)), ""))</f>
        <v/>
      </c>
      <c r="BN611" s="68" t="str">
        <f t="shared" si="190"/>
        <v/>
      </c>
      <c r="BO611" s="57" t="str">
        <f t="shared" si="193"/>
        <v/>
      </c>
      <c r="BP611" s="58" t="str">
        <f t="shared" si="193"/>
        <v/>
      </c>
      <c r="BQ611" s="58" t="str">
        <f t="shared" si="193"/>
        <v/>
      </c>
      <c r="BR611" s="58" t="str">
        <f t="shared" si="193"/>
        <v/>
      </c>
      <c r="BS611" s="58" t="str">
        <f t="shared" si="193"/>
        <v/>
      </c>
      <c r="BT611" s="58" t="str">
        <f t="shared" si="193"/>
        <v/>
      </c>
      <c r="BU611" s="58" t="str">
        <f t="shared" si="193"/>
        <v/>
      </c>
      <c r="BV611" s="59" t="str">
        <f t="shared" si="193"/>
        <v/>
      </c>
      <c r="BX611" s="7" t="str">
        <f ca="1">IFERROR(INDEX('Currency Market'!$BX$10:$BX$178, MATCH($BJ611, 'Currency Market'!$BB$10:$BB$178, 0)), "")</f>
        <v/>
      </c>
      <c r="BZ611" s="65" t="str">
        <f t="shared" si="191"/>
        <v/>
      </c>
    </row>
    <row r="612" spans="1:78" x14ac:dyDescent="0.55000000000000004">
      <c r="A612" s="11"/>
      <c r="B612" s="175" t="str">
        <f t="shared" si="180"/>
        <v/>
      </c>
      <c r="C612" s="176"/>
      <c r="D612" s="176"/>
      <c r="E612" s="176"/>
      <c r="F612" s="269"/>
      <c r="G612" s="270"/>
      <c r="H612" s="271"/>
      <c r="I612" s="271"/>
      <c r="J612" s="271"/>
      <c r="K612" s="271"/>
      <c r="L612" s="271"/>
      <c r="M612" s="271"/>
      <c r="N612" s="270"/>
      <c r="O612" s="270"/>
      <c r="P612" s="272" t="str">
        <f t="shared" si="186"/>
        <v/>
      </c>
      <c r="Q612" s="267"/>
      <c r="R612" s="267"/>
      <c r="S612" s="267"/>
      <c r="T612" s="267"/>
      <c r="U612" s="267"/>
      <c r="V612" s="267" t="str">
        <f t="shared" si="181"/>
        <v/>
      </c>
      <c r="W612" s="267"/>
      <c r="X612" s="267"/>
      <c r="Y612" s="267"/>
      <c r="Z612" s="267"/>
      <c r="AA612" s="267" t="str">
        <f t="shared" si="187"/>
        <v/>
      </c>
      <c r="AB612" s="267"/>
      <c r="AC612" s="267"/>
      <c r="AD612" s="267"/>
      <c r="AE612" s="267"/>
      <c r="AF612" s="267"/>
      <c r="AG612" s="269"/>
      <c r="AH612" s="270"/>
      <c r="AI612" s="270"/>
      <c r="AJ612" s="270"/>
      <c r="AK612" s="270"/>
      <c r="AL612" s="273"/>
      <c r="AM612" s="11"/>
      <c r="AN612" s="175" t="str">
        <f t="shared" si="188"/>
        <v/>
      </c>
      <c r="AO612" s="176"/>
      <c r="AP612" s="267" t="str">
        <f t="shared" si="182"/>
        <v/>
      </c>
      <c r="AQ612" s="267"/>
      <c r="AR612" s="267"/>
      <c r="AS612" s="267"/>
      <c r="AT612" s="267"/>
      <c r="AU612" s="267"/>
      <c r="AV612" s="265" t="str">
        <f t="shared" si="189"/>
        <v/>
      </c>
      <c r="AW612" s="266"/>
      <c r="AX612" s="267" t="str">
        <f t="shared" si="183"/>
        <v/>
      </c>
      <c r="AY612" s="267"/>
      <c r="AZ612" s="267"/>
      <c r="BA612" s="267"/>
      <c r="BB612" s="267"/>
      <c r="BC612" s="268"/>
      <c r="BD612" s="11"/>
      <c r="BF612" s="7" t="str">
        <f t="shared" si="184"/>
        <v/>
      </c>
      <c r="BJ612" s="45" t="str">
        <f t="shared" ca="1" si="185"/>
        <v>20/09/2021 08:00</v>
      </c>
      <c r="BK612" s="44" t="str">
        <f>IF($F612="", "", IFERROR(INDEX('Currency Market'!$BE$10:$BL$178, MATCH($BJ612, 'Currency Market'!$BB$10:$BB$178, 0), MATCH($F612, 'Currency Market'!$BE$9:$BL$9, 0)), ""))</f>
        <v/>
      </c>
      <c r="BL612" s="43" t="str">
        <f>IF($F612="", "", IFERROR(INDEX('Currency Market'!$BE$10:$BL$178, MATCH($BJ612, 'Currency Market'!$BB$10:$BB$178, 0), MATCH($N612, 'Currency Market'!$BE$9:$BL$9, 0)), ""))</f>
        <v/>
      </c>
      <c r="BN612" s="68" t="str">
        <f t="shared" si="190"/>
        <v/>
      </c>
      <c r="BO612" s="57" t="str">
        <f t="shared" si="193"/>
        <v/>
      </c>
      <c r="BP612" s="58" t="str">
        <f t="shared" si="193"/>
        <v/>
      </c>
      <c r="BQ612" s="58" t="str">
        <f t="shared" si="193"/>
        <v/>
      </c>
      <c r="BR612" s="58" t="str">
        <f t="shared" si="193"/>
        <v/>
      </c>
      <c r="BS612" s="58" t="str">
        <f t="shared" si="193"/>
        <v/>
      </c>
      <c r="BT612" s="58" t="str">
        <f t="shared" si="193"/>
        <v/>
      </c>
      <c r="BU612" s="58" t="str">
        <f t="shared" si="193"/>
        <v/>
      </c>
      <c r="BV612" s="59" t="str">
        <f t="shared" si="193"/>
        <v/>
      </c>
      <c r="BX612" s="7" t="str">
        <f ca="1">IFERROR(INDEX('Currency Market'!$BX$10:$BX$178, MATCH($BJ612, 'Currency Market'!$BB$10:$BB$178, 0)), "")</f>
        <v/>
      </c>
      <c r="BZ612" s="65" t="str">
        <f t="shared" si="191"/>
        <v/>
      </c>
    </row>
    <row r="613" spans="1:78" x14ac:dyDescent="0.55000000000000004">
      <c r="A613" s="11"/>
      <c r="B613" s="175" t="str">
        <f t="shared" si="180"/>
        <v/>
      </c>
      <c r="C613" s="176"/>
      <c r="D613" s="176"/>
      <c r="E613" s="176"/>
      <c r="F613" s="269"/>
      <c r="G613" s="270"/>
      <c r="H613" s="271"/>
      <c r="I613" s="271"/>
      <c r="J613" s="271"/>
      <c r="K613" s="271"/>
      <c r="L613" s="271"/>
      <c r="M613" s="271"/>
      <c r="N613" s="270"/>
      <c r="O613" s="270"/>
      <c r="P613" s="272" t="str">
        <f t="shared" si="186"/>
        <v/>
      </c>
      <c r="Q613" s="267"/>
      <c r="R613" s="267"/>
      <c r="S613" s="267"/>
      <c r="T613" s="267"/>
      <c r="U613" s="267"/>
      <c r="V613" s="267" t="str">
        <f t="shared" si="181"/>
        <v/>
      </c>
      <c r="W613" s="267"/>
      <c r="X613" s="267"/>
      <c r="Y613" s="267"/>
      <c r="Z613" s="267"/>
      <c r="AA613" s="267" t="str">
        <f t="shared" si="187"/>
        <v/>
      </c>
      <c r="AB613" s="267"/>
      <c r="AC613" s="267"/>
      <c r="AD613" s="267"/>
      <c r="AE613" s="267"/>
      <c r="AF613" s="267"/>
      <c r="AG613" s="269"/>
      <c r="AH613" s="270"/>
      <c r="AI613" s="270"/>
      <c r="AJ613" s="270"/>
      <c r="AK613" s="270"/>
      <c r="AL613" s="273"/>
      <c r="AM613" s="11"/>
      <c r="AN613" s="175" t="str">
        <f t="shared" si="188"/>
        <v/>
      </c>
      <c r="AO613" s="176"/>
      <c r="AP613" s="267" t="str">
        <f t="shared" si="182"/>
        <v/>
      </c>
      <c r="AQ613" s="267"/>
      <c r="AR613" s="267"/>
      <c r="AS613" s="267"/>
      <c r="AT613" s="267"/>
      <c r="AU613" s="267"/>
      <c r="AV613" s="265" t="str">
        <f t="shared" si="189"/>
        <v/>
      </c>
      <c r="AW613" s="266"/>
      <c r="AX613" s="267" t="str">
        <f t="shared" si="183"/>
        <v/>
      </c>
      <c r="AY613" s="267"/>
      <c r="AZ613" s="267"/>
      <c r="BA613" s="267"/>
      <c r="BB613" s="267"/>
      <c r="BC613" s="268"/>
      <c r="BD613" s="11"/>
      <c r="BF613" s="7" t="str">
        <f t="shared" si="184"/>
        <v/>
      </c>
      <c r="BJ613" s="45" t="str">
        <f t="shared" ca="1" si="185"/>
        <v>20/09/2021 08:00</v>
      </c>
      <c r="BK613" s="44" t="str">
        <f>IF($F613="", "", IFERROR(INDEX('Currency Market'!$BE$10:$BL$178, MATCH($BJ613, 'Currency Market'!$BB$10:$BB$178, 0), MATCH($F613, 'Currency Market'!$BE$9:$BL$9, 0)), ""))</f>
        <v/>
      </c>
      <c r="BL613" s="43" t="str">
        <f>IF($F613="", "", IFERROR(INDEX('Currency Market'!$BE$10:$BL$178, MATCH($BJ613, 'Currency Market'!$BB$10:$BB$178, 0), MATCH($N613, 'Currency Market'!$BE$9:$BL$9, 0)), ""))</f>
        <v/>
      </c>
      <c r="BN613" s="68" t="str">
        <f t="shared" si="190"/>
        <v/>
      </c>
      <c r="BO613" s="57" t="str">
        <f t="shared" ref="BO613:BV622" si="194">IF($B613=$BF$4, IF($F613=BO$2, $H613*-1, IF($N613=BO$2, $AA613, "")), "")</f>
        <v/>
      </c>
      <c r="BP613" s="58" t="str">
        <f t="shared" si="194"/>
        <v/>
      </c>
      <c r="BQ613" s="58" t="str">
        <f t="shared" si="194"/>
        <v/>
      </c>
      <c r="BR613" s="58" t="str">
        <f t="shared" si="194"/>
        <v/>
      </c>
      <c r="BS613" s="58" t="str">
        <f t="shared" si="194"/>
        <v/>
      </c>
      <c r="BT613" s="58" t="str">
        <f t="shared" si="194"/>
        <v/>
      </c>
      <c r="BU613" s="58" t="str">
        <f t="shared" si="194"/>
        <v/>
      </c>
      <c r="BV613" s="59" t="str">
        <f t="shared" si="194"/>
        <v/>
      </c>
      <c r="BX613" s="7" t="str">
        <f ca="1">IFERROR(INDEX('Currency Market'!$BX$10:$BX$178, MATCH($BJ613, 'Currency Market'!$BB$10:$BB$178, 0)), "")</f>
        <v/>
      </c>
      <c r="BZ613" s="65" t="str">
        <f t="shared" si="191"/>
        <v/>
      </c>
    </row>
    <row r="614" spans="1:78" x14ac:dyDescent="0.55000000000000004">
      <c r="A614" s="11"/>
      <c r="B614" s="175" t="str">
        <f t="shared" si="180"/>
        <v/>
      </c>
      <c r="C614" s="176"/>
      <c r="D614" s="176"/>
      <c r="E614" s="176"/>
      <c r="F614" s="269"/>
      <c r="G614" s="270"/>
      <c r="H614" s="271"/>
      <c r="I614" s="271"/>
      <c r="J614" s="271"/>
      <c r="K614" s="271"/>
      <c r="L614" s="271"/>
      <c r="M614" s="271"/>
      <c r="N614" s="270"/>
      <c r="O614" s="270"/>
      <c r="P614" s="272" t="str">
        <f t="shared" si="186"/>
        <v/>
      </c>
      <c r="Q614" s="267"/>
      <c r="R614" s="267"/>
      <c r="S614" s="267"/>
      <c r="T614" s="267"/>
      <c r="U614" s="267"/>
      <c r="V614" s="267" t="str">
        <f t="shared" si="181"/>
        <v/>
      </c>
      <c r="W614" s="267"/>
      <c r="X614" s="267"/>
      <c r="Y614" s="267"/>
      <c r="Z614" s="267"/>
      <c r="AA614" s="267" t="str">
        <f t="shared" si="187"/>
        <v/>
      </c>
      <c r="AB614" s="267"/>
      <c r="AC614" s="267"/>
      <c r="AD614" s="267"/>
      <c r="AE614" s="267"/>
      <c r="AF614" s="267"/>
      <c r="AG614" s="269"/>
      <c r="AH614" s="270"/>
      <c r="AI614" s="270"/>
      <c r="AJ614" s="270"/>
      <c r="AK614" s="270"/>
      <c r="AL614" s="273"/>
      <c r="AM614" s="11"/>
      <c r="AN614" s="175" t="str">
        <f t="shared" si="188"/>
        <v/>
      </c>
      <c r="AO614" s="176"/>
      <c r="AP614" s="267" t="str">
        <f t="shared" si="182"/>
        <v/>
      </c>
      <c r="AQ614" s="267"/>
      <c r="AR614" s="267"/>
      <c r="AS614" s="267"/>
      <c r="AT614" s="267"/>
      <c r="AU614" s="267"/>
      <c r="AV614" s="265" t="str">
        <f t="shared" si="189"/>
        <v/>
      </c>
      <c r="AW614" s="266"/>
      <c r="AX614" s="267" t="str">
        <f t="shared" si="183"/>
        <v/>
      </c>
      <c r="AY614" s="267"/>
      <c r="AZ614" s="267"/>
      <c r="BA614" s="267"/>
      <c r="BB614" s="267"/>
      <c r="BC614" s="268"/>
      <c r="BD614" s="11"/>
      <c r="BF614" s="7" t="str">
        <f t="shared" si="184"/>
        <v/>
      </c>
      <c r="BJ614" s="45" t="str">
        <f t="shared" ca="1" si="185"/>
        <v>20/09/2021 08:00</v>
      </c>
      <c r="BK614" s="44" t="str">
        <f>IF($F614="", "", IFERROR(INDEX('Currency Market'!$BE$10:$BL$178, MATCH($BJ614, 'Currency Market'!$BB$10:$BB$178, 0), MATCH($F614, 'Currency Market'!$BE$9:$BL$9, 0)), ""))</f>
        <v/>
      </c>
      <c r="BL614" s="43" t="str">
        <f>IF($F614="", "", IFERROR(INDEX('Currency Market'!$BE$10:$BL$178, MATCH($BJ614, 'Currency Market'!$BB$10:$BB$178, 0), MATCH($N614, 'Currency Market'!$BE$9:$BL$9, 0)), ""))</f>
        <v/>
      </c>
      <c r="BN614" s="68" t="str">
        <f t="shared" si="190"/>
        <v/>
      </c>
      <c r="BO614" s="57" t="str">
        <f t="shared" si="194"/>
        <v/>
      </c>
      <c r="BP614" s="58" t="str">
        <f t="shared" si="194"/>
        <v/>
      </c>
      <c r="BQ614" s="58" t="str">
        <f t="shared" si="194"/>
        <v/>
      </c>
      <c r="BR614" s="58" t="str">
        <f t="shared" si="194"/>
        <v/>
      </c>
      <c r="BS614" s="58" t="str">
        <f t="shared" si="194"/>
        <v/>
      </c>
      <c r="BT614" s="58" t="str">
        <f t="shared" si="194"/>
        <v/>
      </c>
      <c r="BU614" s="58" t="str">
        <f t="shared" si="194"/>
        <v/>
      </c>
      <c r="BV614" s="59" t="str">
        <f t="shared" si="194"/>
        <v/>
      </c>
      <c r="BX614" s="7" t="str">
        <f ca="1">IFERROR(INDEX('Currency Market'!$BX$10:$BX$178, MATCH($BJ614, 'Currency Market'!$BB$10:$BB$178, 0)), "")</f>
        <v/>
      </c>
      <c r="BZ614" s="65" t="str">
        <f t="shared" si="191"/>
        <v/>
      </c>
    </row>
    <row r="615" spans="1:78" x14ac:dyDescent="0.55000000000000004">
      <c r="A615" s="11"/>
      <c r="B615" s="175" t="str">
        <f t="shared" si="180"/>
        <v/>
      </c>
      <c r="C615" s="176"/>
      <c r="D615" s="176"/>
      <c r="E615" s="176"/>
      <c r="F615" s="269"/>
      <c r="G615" s="270"/>
      <c r="H615" s="271"/>
      <c r="I615" s="271"/>
      <c r="J615" s="271"/>
      <c r="K615" s="271"/>
      <c r="L615" s="271"/>
      <c r="M615" s="271"/>
      <c r="N615" s="270"/>
      <c r="O615" s="270"/>
      <c r="P615" s="272" t="str">
        <f t="shared" si="186"/>
        <v/>
      </c>
      <c r="Q615" s="267"/>
      <c r="R615" s="267"/>
      <c r="S615" s="267"/>
      <c r="T615" s="267"/>
      <c r="U615" s="267"/>
      <c r="V615" s="267" t="str">
        <f t="shared" si="181"/>
        <v/>
      </c>
      <c r="W615" s="267"/>
      <c r="X615" s="267"/>
      <c r="Y615" s="267"/>
      <c r="Z615" s="267"/>
      <c r="AA615" s="267" t="str">
        <f t="shared" si="187"/>
        <v/>
      </c>
      <c r="AB615" s="267"/>
      <c r="AC615" s="267"/>
      <c r="AD615" s="267"/>
      <c r="AE615" s="267"/>
      <c r="AF615" s="267"/>
      <c r="AG615" s="269"/>
      <c r="AH615" s="270"/>
      <c r="AI615" s="270"/>
      <c r="AJ615" s="270"/>
      <c r="AK615" s="270"/>
      <c r="AL615" s="273"/>
      <c r="AM615" s="11"/>
      <c r="AN615" s="175" t="str">
        <f t="shared" si="188"/>
        <v/>
      </c>
      <c r="AO615" s="176"/>
      <c r="AP615" s="267" t="str">
        <f t="shared" si="182"/>
        <v/>
      </c>
      <c r="AQ615" s="267"/>
      <c r="AR615" s="267"/>
      <c r="AS615" s="267"/>
      <c r="AT615" s="267"/>
      <c r="AU615" s="267"/>
      <c r="AV615" s="265" t="str">
        <f t="shared" si="189"/>
        <v/>
      </c>
      <c r="AW615" s="266"/>
      <c r="AX615" s="267" t="str">
        <f t="shared" si="183"/>
        <v/>
      </c>
      <c r="AY615" s="267"/>
      <c r="AZ615" s="267"/>
      <c r="BA615" s="267"/>
      <c r="BB615" s="267"/>
      <c r="BC615" s="268"/>
      <c r="BD615" s="11"/>
      <c r="BF615" s="7" t="str">
        <f t="shared" si="184"/>
        <v/>
      </c>
      <c r="BJ615" s="45" t="str">
        <f t="shared" ca="1" si="185"/>
        <v>20/09/2021 08:00</v>
      </c>
      <c r="BK615" s="44" t="str">
        <f>IF($F615="", "", IFERROR(INDEX('Currency Market'!$BE$10:$BL$178, MATCH($BJ615, 'Currency Market'!$BB$10:$BB$178, 0), MATCH($F615, 'Currency Market'!$BE$9:$BL$9, 0)), ""))</f>
        <v/>
      </c>
      <c r="BL615" s="43" t="str">
        <f>IF($F615="", "", IFERROR(INDEX('Currency Market'!$BE$10:$BL$178, MATCH($BJ615, 'Currency Market'!$BB$10:$BB$178, 0), MATCH($N615, 'Currency Market'!$BE$9:$BL$9, 0)), ""))</f>
        <v/>
      </c>
      <c r="BN615" s="68" t="str">
        <f t="shared" si="190"/>
        <v/>
      </c>
      <c r="BO615" s="57" t="str">
        <f t="shared" si="194"/>
        <v/>
      </c>
      <c r="BP615" s="58" t="str">
        <f t="shared" si="194"/>
        <v/>
      </c>
      <c r="BQ615" s="58" t="str">
        <f t="shared" si="194"/>
        <v/>
      </c>
      <c r="BR615" s="58" t="str">
        <f t="shared" si="194"/>
        <v/>
      </c>
      <c r="BS615" s="58" t="str">
        <f t="shared" si="194"/>
        <v/>
      </c>
      <c r="BT615" s="58" t="str">
        <f t="shared" si="194"/>
        <v/>
      </c>
      <c r="BU615" s="58" t="str">
        <f t="shared" si="194"/>
        <v/>
      </c>
      <c r="BV615" s="59" t="str">
        <f t="shared" si="194"/>
        <v/>
      </c>
      <c r="BX615" s="7" t="str">
        <f ca="1">IFERROR(INDEX('Currency Market'!$BX$10:$BX$178, MATCH($BJ615, 'Currency Market'!$BB$10:$BB$178, 0)), "")</f>
        <v/>
      </c>
      <c r="BZ615" s="65" t="str">
        <f t="shared" si="191"/>
        <v/>
      </c>
    </row>
    <row r="616" spans="1:78" x14ac:dyDescent="0.55000000000000004">
      <c r="A616" s="11"/>
      <c r="B616" s="175" t="str">
        <f t="shared" si="180"/>
        <v/>
      </c>
      <c r="C616" s="176"/>
      <c r="D616" s="176"/>
      <c r="E616" s="176"/>
      <c r="F616" s="269"/>
      <c r="G616" s="270"/>
      <c r="H616" s="271"/>
      <c r="I616" s="271"/>
      <c r="J616" s="271"/>
      <c r="K616" s="271"/>
      <c r="L616" s="271"/>
      <c r="M616" s="271"/>
      <c r="N616" s="270"/>
      <c r="O616" s="270"/>
      <c r="P616" s="272" t="str">
        <f t="shared" si="186"/>
        <v/>
      </c>
      <c r="Q616" s="267"/>
      <c r="R616" s="267"/>
      <c r="S616" s="267"/>
      <c r="T616" s="267"/>
      <c r="U616" s="267"/>
      <c r="V616" s="267" t="str">
        <f t="shared" si="181"/>
        <v/>
      </c>
      <c r="W616" s="267"/>
      <c r="X616" s="267"/>
      <c r="Y616" s="267"/>
      <c r="Z616" s="267"/>
      <c r="AA616" s="267" t="str">
        <f t="shared" si="187"/>
        <v/>
      </c>
      <c r="AB616" s="267"/>
      <c r="AC616" s="267"/>
      <c r="AD616" s="267"/>
      <c r="AE616" s="267"/>
      <c r="AF616" s="267"/>
      <c r="AG616" s="269"/>
      <c r="AH616" s="270"/>
      <c r="AI616" s="270"/>
      <c r="AJ616" s="270"/>
      <c r="AK616" s="270"/>
      <c r="AL616" s="273"/>
      <c r="AM616" s="11"/>
      <c r="AN616" s="175" t="str">
        <f t="shared" si="188"/>
        <v/>
      </c>
      <c r="AO616" s="176"/>
      <c r="AP616" s="267" t="str">
        <f t="shared" si="182"/>
        <v/>
      </c>
      <c r="AQ616" s="267"/>
      <c r="AR616" s="267"/>
      <c r="AS616" s="267"/>
      <c r="AT616" s="267"/>
      <c r="AU616" s="267"/>
      <c r="AV616" s="265" t="str">
        <f t="shared" si="189"/>
        <v/>
      </c>
      <c r="AW616" s="266"/>
      <c r="AX616" s="267" t="str">
        <f t="shared" si="183"/>
        <v/>
      </c>
      <c r="AY616" s="267"/>
      <c r="AZ616" s="267"/>
      <c r="BA616" s="267"/>
      <c r="BB616" s="267"/>
      <c r="BC616" s="268"/>
      <c r="BD616" s="11"/>
      <c r="BF616" s="7" t="str">
        <f t="shared" si="184"/>
        <v/>
      </c>
      <c r="BJ616" s="45" t="str">
        <f t="shared" ca="1" si="185"/>
        <v>20/09/2021 08:00</v>
      </c>
      <c r="BK616" s="44" t="str">
        <f>IF($F616="", "", IFERROR(INDEX('Currency Market'!$BE$10:$BL$178, MATCH($BJ616, 'Currency Market'!$BB$10:$BB$178, 0), MATCH($F616, 'Currency Market'!$BE$9:$BL$9, 0)), ""))</f>
        <v/>
      </c>
      <c r="BL616" s="43" t="str">
        <f>IF($F616="", "", IFERROR(INDEX('Currency Market'!$BE$10:$BL$178, MATCH($BJ616, 'Currency Market'!$BB$10:$BB$178, 0), MATCH($N616, 'Currency Market'!$BE$9:$BL$9, 0)), ""))</f>
        <v/>
      </c>
      <c r="BN616" s="68" t="str">
        <f t="shared" si="190"/>
        <v/>
      </c>
      <c r="BO616" s="57" t="str">
        <f t="shared" si="194"/>
        <v/>
      </c>
      <c r="BP616" s="58" t="str">
        <f t="shared" si="194"/>
        <v/>
      </c>
      <c r="BQ616" s="58" t="str">
        <f t="shared" si="194"/>
        <v/>
      </c>
      <c r="BR616" s="58" t="str">
        <f t="shared" si="194"/>
        <v/>
      </c>
      <c r="BS616" s="58" t="str">
        <f t="shared" si="194"/>
        <v/>
      </c>
      <c r="BT616" s="58" t="str">
        <f t="shared" si="194"/>
        <v/>
      </c>
      <c r="BU616" s="58" t="str">
        <f t="shared" si="194"/>
        <v/>
      </c>
      <c r="BV616" s="59" t="str">
        <f t="shared" si="194"/>
        <v/>
      </c>
      <c r="BX616" s="7" t="str">
        <f ca="1">IFERROR(INDEX('Currency Market'!$BX$10:$BX$178, MATCH($BJ616, 'Currency Market'!$BB$10:$BB$178, 0)), "")</f>
        <v/>
      </c>
      <c r="BZ616" s="65" t="str">
        <f t="shared" si="191"/>
        <v/>
      </c>
    </row>
    <row r="617" spans="1:78" x14ac:dyDescent="0.55000000000000004">
      <c r="A617" s="11"/>
      <c r="B617" s="175" t="str">
        <f t="shared" si="180"/>
        <v/>
      </c>
      <c r="C617" s="176"/>
      <c r="D617" s="176"/>
      <c r="E617" s="176"/>
      <c r="F617" s="269"/>
      <c r="G617" s="270"/>
      <c r="H617" s="271"/>
      <c r="I617" s="271"/>
      <c r="J617" s="271"/>
      <c r="K617" s="271"/>
      <c r="L617" s="271"/>
      <c r="M617" s="271"/>
      <c r="N617" s="270"/>
      <c r="O617" s="270"/>
      <c r="P617" s="272" t="str">
        <f t="shared" si="186"/>
        <v/>
      </c>
      <c r="Q617" s="267"/>
      <c r="R617" s="267"/>
      <c r="S617" s="267"/>
      <c r="T617" s="267"/>
      <c r="U617" s="267"/>
      <c r="V617" s="267" t="str">
        <f t="shared" si="181"/>
        <v/>
      </c>
      <c r="W617" s="267"/>
      <c r="X617" s="267"/>
      <c r="Y617" s="267"/>
      <c r="Z617" s="267"/>
      <c r="AA617" s="267" t="str">
        <f t="shared" si="187"/>
        <v/>
      </c>
      <c r="AB617" s="267"/>
      <c r="AC617" s="267"/>
      <c r="AD617" s="267"/>
      <c r="AE617" s="267"/>
      <c r="AF617" s="267"/>
      <c r="AG617" s="269"/>
      <c r="AH617" s="270"/>
      <c r="AI617" s="270"/>
      <c r="AJ617" s="270"/>
      <c r="AK617" s="270"/>
      <c r="AL617" s="273"/>
      <c r="AM617" s="11"/>
      <c r="AN617" s="175" t="str">
        <f t="shared" si="188"/>
        <v/>
      </c>
      <c r="AO617" s="176"/>
      <c r="AP617" s="267" t="str">
        <f t="shared" si="182"/>
        <v/>
      </c>
      <c r="AQ617" s="267"/>
      <c r="AR617" s="267"/>
      <c r="AS617" s="267"/>
      <c r="AT617" s="267"/>
      <c r="AU617" s="267"/>
      <c r="AV617" s="265" t="str">
        <f t="shared" si="189"/>
        <v/>
      </c>
      <c r="AW617" s="266"/>
      <c r="AX617" s="267" t="str">
        <f t="shared" si="183"/>
        <v/>
      </c>
      <c r="AY617" s="267"/>
      <c r="AZ617" s="267"/>
      <c r="BA617" s="267"/>
      <c r="BB617" s="267"/>
      <c r="BC617" s="268"/>
      <c r="BD617" s="11"/>
      <c r="BF617" s="7" t="str">
        <f t="shared" si="184"/>
        <v/>
      </c>
      <c r="BJ617" s="45" t="str">
        <f t="shared" ca="1" si="185"/>
        <v>20/09/2021 08:00</v>
      </c>
      <c r="BK617" s="44" t="str">
        <f>IF($F617="", "", IFERROR(INDEX('Currency Market'!$BE$10:$BL$178, MATCH($BJ617, 'Currency Market'!$BB$10:$BB$178, 0), MATCH($F617, 'Currency Market'!$BE$9:$BL$9, 0)), ""))</f>
        <v/>
      </c>
      <c r="BL617" s="43" t="str">
        <f>IF($F617="", "", IFERROR(INDEX('Currency Market'!$BE$10:$BL$178, MATCH($BJ617, 'Currency Market'!$BB$10:$BB$178, 0), MATCH($N617, 'Currency Market'!$BE$9:$BL$9, 0)), ""))</f>
        <v/>
      </c>
      <c r="BN617" s="68" t="str">
        <f t="shared" si="190"/>
        <v/>
      </c>
      <c r="BO617" s="57" t="str">
        <f t="shared" si="194"/>
        <v/>
      </c>
      <c r="BP617" s="58" t="str">
        <f t="shared" si="194"/>
        <v/>
      </c>
      <c r="BQ617" s="58" t="str">
        <f t="shared" si="194"/>
        <v/>
      </c>
      <c r="BR617" s="58" t="str">
        <f t="shared" si="194"/>
        <v/>
      </c>
      <c r="BS617" s="58" t="str">
        <f t="shared" si="194"/>
        <v/>
      </c>
      <c r="BT617" s="58" t="str">
        <f t="shared" si="194"/>
        <v/>
      </c>
      <c r="BU617" s="58" t="str">
        <f t="shared" si="194"/>
        <v/>
      </c>
      <c r="BV617" s="59" t="str">
        <f t="shared" si="194"/>
        <v/>
      </c>
      <c r="BX617" s="7" t="str">
        <f ca="1">IFERROR(INDEX('Currency Market'!$BX$10:$BX$178, MATCH($BJ617, 'Currency Market'!$BB$10:$BB$178, 0)), "")</f>
        <v/>
      </c>
      <c r="BZ617" s="65" t="str">
        <f t="shared" si="191"/>
        <v/>
      </c>
    </row>
    <row r="618" spans="1:78" x14ac:dyDescent="0.55000000000000004">
      <c r="A618" s="11"/>
      <c r="B618" s="175" t="str">
        <f t="shared" si="180"/>
        <v/>
      </c>
      <c r="C618" s="176"/>
      <c r="D618" s="176"/>
      <c r="E618" s="176"/>
      <c r="F618" s="269"/>
      <c r="G618" s="270"/>
      <c r="H618" s="271"/>
      <c r="I618" s="271"/>
      <c r="J618" s="271"/>
      <c r="K618" s="271"/>
      <c r="L618" s="271"/>
      <c r="M618" s="271"/>
      <c r="N618" s="270"/>
      <c r="O618" s="270"/>
      <c r="P618" s="272" t="str">
        <f t="shared" si="186"/>
        <v/>
      </c>
      <c r="Q618" s="267"/>
      <c r="R618" s="267"/>
      <c r="S618" s="267"/>
      <c r="T618" s="267"/>
      <c r="U618" s="267"/>
      <c r="V618" s="267" t="str">
        <f t="shared" si="181"/>
        <v/>
      </c>
      <c r="W618" s="267"/>
      <c r="X618" s="267"/>
      <c r="Y618" s="267"/>
      <c r="Z618" s="267"/>
      <c r="AA618" s="267" t="str">
        <f t="shared" si="187"/>
        <v/>
      </c>
      <c r="AB618" s="267"/>
      <c r="AC618" s="267"/>
      <c r="AD618" s="267"/>
      <c r="AE618" s="267"/>
      <c r="AF618" s="267"/>
      <c r="AG618" s="269"/>
      <c r="AH618" s="270"/>
      <c r="AI618" s="270"/>
      <c r="AJ618" s="270"/>
      <c r="AK618" s="270"/>
      <c r="AL618" s="273"/>
      <c r="AM618" s="11"/>
      <c r="AN618" s="175" t="str">
        <f t="shared" si="188"/>
        <v/>
      </c>
      <c r="AO618" s="176"/>
      <c r="AP618" s="267" t="str">
        <f t="shared" si="182"/>
        <v/>
      </c>
      <c r="AQ618" s="267"/>
      <c r="AR618" s="267"/>
      <c r="AS618" s="267"/>
      <c r="AT618" s="267"/>
      <c r="AU618" s="267"/>
      <c r="AV618" s="265" t="str">
        <f t="shared" si="189"/>
        <v/>
      </c>
      <c r="AW618" s="266"/>
      <c r="AX618" s="267" t="str">
        <f t="shared" si="183"/>
        <v/>
      </c>
      <c r="AY618" s="267"/>
      <c r="AZ618" s="267"/>
      <c r="BA618" s="267"/>
      <c r="BB618" s="267"/>
      <c r="BC618" s="268"/>
      <c r="BD618" s="11"/>
      <c r="BF618" s="7" t="str">
        <f t="shared" si="184"/>
        <v/>
      </c>
      <c r="BJ618" s="45" t="str">
        <f t="shared" ca="1" si="185"/>
        <v>20/09/2021 08:00</v>
      </c>
      <c r="BK618" s="44" t="str">
        <f>IF($F618="", "", IFERROR(INDEX('Currency Market'!$BE$10:$BL$178, MATCH($BJ618, 'Currency Market'!$BB$10:$BB$178, 0), MATCH($F618, 'Currency Market'!$BE$9:$BL$9, 0)), ""))</f>
        <v/>
      </c>
      <c r="BL618" s="43" t="str">
        <f>IF($F618="", "", IFERROR(INDEX('Currency Market'!$BE$10:$BL$178, MATCH($BJ618, 'Currency Market'!$BB$10:$BB$178, 0), MATCH($N618, 'Currency Market'!$BE$9:$BL$9, 0)), ""))</f>
        <v/>
      </c>
      <c r="BN618" s="68" t="str">
        <f t="shared" si="190"/>
        <v/>
      </c>
      <c r="BO618" s="57" t="str">
        <f t="shared" si="194"/>
        <v/>
      </c>
      <c r="BP618" s="58" t="str">
        <f t="shared" si="194"/>
        <v/>
      </c>
      <c r="BQ618" s="58" t="str">
        <f t="shared" si="194"/>
        <v/>
      </c>
      <c r="BR618" s="58" t="str">
        <f t="shared" si="194"/>
        <v/>
      </c>
      <c r="BS618" s="58" t="str">
        <f t="shared" si="194"/>
        <v/>
      </c>
      <c r="BT618" s="58" t="str">
        <f t="shared" si="194"/>
        <v/>
      </c>
      <c r="BU618" s="58" t="str">
        <f t="shared" si="194"/>
        <v/>
      </c>
      <c r="BV618" s="59" t="str">
        <f t="shared" si="194"/>
        <v/>
      </c>
      <c r="BX618" s="7" t="str">
        <f ca="1">IFERROR(INDEX('Currency Market'!$BX$10:$BX$178, MATCH($BJ618, 'Currency Market'!$BB$10:$BB$178, 0)), "")</f>
        <v/>
      </c>
      <c r="BZ618" s="65" t="str">
        <f t="shared" si="191"/>
        <v/>
      </c>
    </row>
    <row r="619" spans="1:78" x14ac:dyDescent="0.55000000000000004">
      <c r="A619" s="11"/>
      <c r="B619" s="175" t="str">
        <f t="shared" si="180"/>
        <v/>
      </c>
      <c r="C619" s="176"/>
      <c r="D619" s="176"/>
      <c r="E619" s="176"/>
      <c r="F619" s="269"/>
      <c r="G619" s="270"/>
      <c r="H619" s="271"/>
      <c r="I619" s="271"/>
      <c r="J619" s="271"/>
      <c r="K619" s="271"/>
      <c r="L619" s="271"/>
      <c r="M619" s="271"/>
      <c r="N619" s="270"/>
      <c r="O619" s="270"/>
      <c r="P619" s="272" t="str">
        <f t="shared" si="186"/>
        <v/>
      </c>
      <c r="Q619" s="267"/>
      <c r="R619" s="267"/>
      <c r="S619" s="267"/>
      <c r="T619" s="267"/>
      <c r="U619" s="267"/>
      <c r="V619" s="267" t="str">
        <f t="shared" si="181"/>
        <v/>
      </c>
      <c r="W619" s="267"/>
      <c r="X619" s="267"/>
      <c r="Y619" s="267"/>
      <c r="Z619" s="267"/>
      <c r="AA619" s="267" t="str">
        <f t="shared" si="187"/>
        <v/>
      </c>
      <c r="AB619" s="267"/>
      <c r="AC619" s="267"/>
      <c r="AD619" s="267"/>
      <c r="AE619" s="267"/>
      <c r="AF619" s="267"/>
      <c r="AG619" s="269"/>
      <c r="AH619" s="270"/>
      <c r="AI619" s="270"/>
      <c r="AJ619" s="270"/>
      <c r="AK619" s="270"/>
      <c r="AL619" s="273"/>
      <c r="AM619" s="11"/>
      <c r="AN619" s="175" t="str">
        <f t="shared" si="188"/>
        <v/>
      </c>
      <c r="AO619" s="176"/>
      <c r="AP619" s="267" t="str">
        <f t="shared" si="182"/>
        <v/>
      </c>
      <c r="AQ619" s="267"/>
      <c r="AR619" s="267"/>
      <c r="AS619" s="267"/>
      <c r="AT619" s="267"/>
      <c r="AU619" s="267"/>
      <c r="AV619" s="265" t="str">
        <f t="shared" si="189"/>
        <v/>
      </c>
      <c r="AW619" s="266"/>
      <c r="AX619" s="267" t="str">
        <f t="shared" si="183"/>
        <v/>
      </c>
      <c r="AY619" s="267"/>
      <c r="AZ619" s="267"/>
      <c r="BA619" s="267"/>
      <c r="BB619" s="267"/>
      <c r="BC619" s="268"/>
      <c r="BD619" s="11"/>
      <c r="BF619" s="7" t="str">
        <f t="shared" si="184"/>
        <v/>
      </c>
      <c r="BJ619" s="45" t="str">
        <f t="shared" ca="1" si="185"/>
        <v>20/09/2021 08:00</v>
      </c>
      <c r="BK619" s="44" t="str">
        <f>IF($F619="", "", IFERROR(INDEX('Currency Market'!$BE$10:$BL$178, MATCH($BJ619, 'Currency Market'!$BB$10:$BB$178, 0), MATCH($F619, 'Currency Market'!$BE$9:$BL$9, 0)), ""))</f>
        <v/>
      </c>
      <c r="BL619" s="43" t="str">
        <f>IF($F619="", "", IFERROR(INDEX('Currency Market'!$BE$10:$BL$178, MATCH($BJ619, 'Currency Market'!$BB$10:$BB$178, 0), MATCH($N619, 'Currency Market'!$BE$9:$BL$9, 0)), ""))</f>
        <v/>
      </c>
      <c r="BN619" s="68" t="str">
        <f t="shared" si="190"/>
        <v/>
      </c>
      <c r="BO619" s="57" t="str">
        <f t="shared" si="194"/>
        <v/>
      </c>
      <c r="BP619" s="58" t="str">
        <f t="shared" si="194"/>
        <v/>
      </c>
      <c r="BQ619" s="58" t="str">
        <f t="shared" si="194"/>
        <v/>
      </c>
      <c r="BR619" s="58" t="str">
        <f t="shared" si="194"/>
        <v/>
      </c>
      <c r="BS619" s="58" t="str">
        <f t="shared" si="194"/>
        <v/>
      </c>
      <c r="BT619" s="58" t="str">
        <f t="shared" si="194"/>
        <v/>
      </c>
      <c r="BU619" s="58" t="str">
        <f t="shared" si="194"/>
        <v/>
      </c>
      <c r="BV619" s="59" t="str">
        <f t="shared" si="194"/>
        <v/>
      </c>
      <c r="BX619" s="7" t="str">
        <f ca="1">IFERROR(INDEX('Currency Market'!$BX$10:$BX$178, MATCH($BJ619, 'Currency Market'!$BB$10:$BB$178, 0)), "")</f>
        <v/>
      </c>
      <c r="BZ619" s="65" t="str">
        <f t="shared" si="191"/>
        <v/>
      </c>
    </row>
    <row r="620" spans="1:78" x14ac:dyDescent="0.55000000000000004">
      <c r="A620" s="11"/>
      <c r="B620" s="175" t="str">
        <f t="shared" si="180"/>
        <v/>
      </c>
      <c r="C620" s="176"/>
      <c r="D620" s="176"/>
      <c r="E620" s="176"/>
      <c r="F620" s="269"/>
      <c r="G620" s="270"/>
      <c r="H620" s="271"/>
      <c r="I620" s="271"/>
      <c r="J620" s="271"/>
      <c r="K620" s="271"/>
      <c r="L620" s="271"/>
      <c r="M620" s="271"/>
      <c r="N620" s="270"/>
      <c r="O620" s="270"/>
      <c r="P620" s="272" t="str">
        <f t="shared" si="186"/>
        <v/>
      </c>
      <c r="Q620" s="267"/>
      <c r="R620" s="267"/>
      <c r="S620" s="267"/>
      <c r="T620" s="267"/>
      <c r="U620" s="267"/>
      <c r="V620" s="267" t="str">
        <f t="shared" si="181"/>
        <v/>
      </c>
      <c r="W620" s="267"/>
      <c r="X620" s="267"/>
      <c r="Y620" s="267"/>
      <c r="Z620" s="267"/>
      <c r="AA620" s="267" t="str">
        <f t="shared" si="187"/>
        <v/>
      </c>
      <c r="AB620" s="267"/>
      <c r="AC620" s="267"/>
      <c r="AD620" s="267"/>
      <c r="AE620" s="267"/>
      <c r="AF620" s="267"/>
      <c r="AG620" s="269"/>
      <c r="AH620" s="270"/>
      <c r="AI620" s="270"/>
      <c r="AJ620" s="270"/>
      <c r="AK620" s="270"/>
      <c r="AL620" s="273"/>
      <c r="AM620" s="11"/>
      <c r="AN620" s="175" t="str">
        <f t="shared" si="188"/>
        <v/>
      </c>
      <c r="AO620" s="176"/>
      <c r="AP620" s="267" t="str">
        <f t="shared" si="182"/>
        <v/>
      </c>
      <c r="AQ620" s="267"/>
      <c r="AR620" s="267"/>
      <c r="AS620" s="267"/>
      <c r="AT620" s="267"/>
      <c r="AU620" s="267"/>
      <c r="AV620" s="265" t="str">
        <f t="shared" si="189"/>
        <v/>
      </c>
      <c r="AW620" s="266"/>
      <c r="AX620" s="267" t="str">
        <f t="shared" si="183"/>
        <v/>
      </c>
      <c r="AY620" s="267"/>
      <c r="AZ620" s="267"/>
      <c r="BA620" s="267"/>
      <c r="BB620" s="267"/>
      <c r="BC620" s="268"/>
      <c r="BD620" s="11"/>
      <c r="BF620" s="7" t="str">
        <f t="shared" si="184"/>
        <v/>
      </c>
      <c r="BJ620" s="45" t="str">
        <f t="shared" ca="1" si="185"/>
        <v>20/09/2021 08:00</v>
      </c>
      <c r="BK620" s="44" t="str">
        <f>IF($F620="", "", IFERROR(INDEX('Currency Market'!$BE$10:$BL$178, MATCH($BJ620, 'Currency Market'!$BB$10:$BB$178, 0), MATCH($F620, 'Currency Market'!$BE$9:$BL$9, 0)), ""))</f>
        <v/>
      </c>
      <c r="BL620" s="43" t="str">
        <f>IF($F620="", "", IFERROR(INDEX('Currency Market'!$BE$10:$BL$178, MATCH($BJ620, 'Currency Market'!$BB$10:$BB$178, 0), MATCH($N620, 'Currency Market'!$BE$9:$BL$9, 0)), ""))</f>
        <v/>
      </c>
      <c r="BN620" s="68" t="str">
        <f t="shared" si="190"/>
        <v/>
      </c>
      <c r="BO620" s="57" t="str">
        <f t="shared" si="194"/>
        <v/>
      </c>
      <c r="BP620" s="58" t="str">
        <f t="shared" si="194"/>
        <v/>
      </c>
      <c r="BQ620" s="58" t="str">
        <f t="shared" si="194"/>
        <v/>
      </c>
      <c r="BR620" s="58" t="str">
        <f t="shared" si="194"/>
        <v/>
      </c>
      <c r="BS620" s="58" t="str">
        <f t="shared" si="194"/>
        <v/>
      </c>
      <c r="BT620" s="58" t="str">
        <f t="shared" si="194"/>
        <v/>
      </c>
      <c r="BU620" s="58" t="str">
        <f t="shared" si="194"/>
        <v/>
      </c>
      <c r="BV620" s="59" t="str">
        <f t="shared" si="194"/>
        <v/>
      </c>
      <c r="BX620" s="7" t="str">
        <f ca="1">IFERROR(INDEX('Currency Market'!$BX$10:$BX$178, MATCH($BJ620, 'Currency Market'!$BB$10:$BB$178, 0)), "")</f>
        <v/>
      </c>
      <c r="BZ620" s="65" t="str">
        <f t="shared" si="191"/>
        <v/>
      </c>
    </row>
    <row r="621" spans="1:78" x14ac:dyDescent="0.55000000000000004">
      <c r="A621" s="11"/>
      <c r="B621" s="175" t="str">
        <f t="shared" si="180"/>
        <v/>
      </c>
      <c r="C621" s="176"/>
      <c r="D621" s="176"/>
      <c r="E621" s="176"/>
      <c r="F621" s="269"/>
      <c r="G621" s="270"/>
      <c r="H621" s="271"/>
      <c r="I621" s="271"/>
      <c r="J621" s="271"/>
      <c r="K621" s="271"/>
      <c r="L621" s="271"/>
      <c r="M621" s="271"/>
      <c r="N621" s="270"/>
      <c r="O621" s="270"/>
      <c r="P621" s="272" t="str">
        <f t="shared" si="186"/>
        <v/>
      </c>
      <c r="Q621" s="267"/>
      <c r="R621" s="267"/>
      <c r="S621" s="267"/>
      <c r="T621" s="267"/>
      <c r="U621" s="267"/>
      <c r="V621" s="267" t="str">
        <f t="shared" si="181"/>
        <v/>
      </c>
      <c r="W621" s="267"/>
      <c r="X621" s="267"/>
      <c r="Y621" s="267"/>
      <c r="Z621" s="267"/>
      <c r="AA621" s="267" t="str">
        <f t="shared" si="187"/>
        <v/>
      </c>
      <c r="AB621" s="267"/>
      <c r="AC621" s="267"/>
      <c r="AD621" s="267"/>
      <c r="AE621" s="267"/>
      <c r="AF621" s="267"/>
      <c r="AG621" s="269"/>
      <c r="AH621" s="270"/>
      <c r="AI621" s="270"/>
      <c r="AJ621" s="270"/>
      <c r="AK621" s="270"/>
      <c r="AL621" s="273"/>
      <c r="AM621" s="11"/>
      <c r="AN621" s="175" t="str">
        <f t="shared" si="188"/>
        <v/>
      </c>
      <c r="AO621" s="176"/>
      <c r="AP621" s="267" t="str">
        <f t="shared" si="182"/>
        <v/>
      </c>
      <c r="AQ621" s="267"/>
      <c r="AR621" s="267"/>
      <c r="AS621" s="267"/>
      <c r="AT621" s="267"/>
      <c r="AU621" s="267"/>
      <c r="AV621" s="265" t="str">
        <f t="shared" si="189"/>
        <v/>
      </c>
      <c r="AW621" s="266"/>
      <c r="AX621" s="267" t="str">
        <f t="shared" si="183"/>
        <v/>
      </c>
      <c r="AY621" s="267"/>
      <c r="AZ621" s="267"/>
      <c r="BA621" s="267"/>
      <c r="BB621" s="267"/>
      <c r="BC621" s="268"/>
      <c r="BD621" s="11"/>
      <c r="BF621" s="7" t="str">
        <f t="shared" si="184"/>
        <v/>
      </c>
      <c r="BJ621" s="45" t="str">
        <f t="shared" ca="1" si="185"/>
        <v>20/09/2021 08:00</v>
      </c>
      <c r="BK621" s="44" t="str">
        <f>IF($F621="", "", IFERROR(INDEX('Currency Market'!$BE$10:$BL$178, MATCH($BJ621, 'Currency Market'!$BB$10:$BB$178, 0), MATCH($F621, 'Currency Market'!$BE$9:$BL$9, 0)), ""))</f>
        <v/>
      </c>
      <c r="BL621" s="43" t="str">
        <f>IF($F621="", "", IFERROR(INDEX('Currency Market'!$BE$10:$BL$178, MATCH($BJ621, 'Currency Market'!$BB$10:$BB$178, 0), MATCH($N621, 'Currency Market'!$BE$9:$BL$9, 0)), ""))</f>
        <v/>
      </c>
      <c r="BN621" s="68" t="str">
        <f t="shared" si="190"/>
        <v/>
      </c>
      <c r="BO621" s="57" t="str">
        <f t="shared" si="194"/>
        <v/>
      </c>
      <c r="BP621" s="58" t="str">
        <f t="shared" si="194"/>
        <v/>
      </c>
      <c r="BQ621" s="58" t="str">
        <f t="shared" si="194"/>
        <v/>
      </c>
      <c r="BR621" s="58" t="str">
        <f t="shared" si="194"/>
        <v/>
      </c>
      <c r="BS621" s="58" t="str">
        <f t="shared" si="194"/>
        <v/>
      </c>
      <c r="BT621" s="58" t="str">
        <f t="shared" si="194"/>
        <v/>
      </c>
      <c r="BU621" s="58" t="str">
        <f t="shared" si="194"/>
        <v/>
      </c>
      <c r="BV621" s="59" t="str">
        <f t="shared" si="194"/>
        <v/>
      </c>
      <c r="BX621" s="7" t="str">
        <f ca="1">IFERROR(INDEX('Currency Market'!$BX$10:$BX$178, MATCH($BJ621, 'Currency Market'!$BB$10:$BB$178, 0)), "")</f>
        <v/>
      </c>
      <c r="BZ621" s="65" t="str">
        <f t="shared" si="191"/>
        <v/>
      </c>
    </row>
    <row r="622" spans="1:78" x14ac:dyDescent="0.55000000000000004">
      <c r="A622" s="11"/>
      <c r="B622" s="175" t="str">
        <f t="shared" si="180"/>
        <v/>
      </c>
      <c r="C622" s="176"/>
      <c r="D622" s="176"/>
      <c r="E622" s="176"/>
      <c r="F622" s="269"/>
      <c r="G622" s="270"/>
      <c r="H622" s="271"/>
      <c r="I622" s="271"/>
      <c r="J622" s="271"/>
      <c r="K622" s="271"/>
      <c r="L622" s="271"/>
      <c r="M622" s="271"/>
      <c r="N622" s="270"/>
      <c r="O622" s="270"/>
      <c r="P622" s="272" t="str">
        <f t="shared" si="186"/>
        <v/>
      </c>
      <c r="Q622" s="267"/>
      <c r="R622" s="267"/>
      <c r="S622" s="267"/>
      <c r="T622" s="267"/>
      <c r="U622" s="267"/>
      <c r="V622" s="267" t="str">
        <f t="shared" si="181"/>
        <v/>
      </c>
      <c r="W622" s="267"/>
      <c r="X622" s="267"/>
      <c r="Y622" s="267"/>
      <c r="Z622" s="267"/>
      <c r="AA622" s="267" t="str">
        <f t="shared" si="187"/>
        <v/>
      </c>
      <c r="AB622" s="267"/>
      <c r="AC622" s="267"/>
      <c r="AD622" s="267"/>
      <c r="AE622" s="267"/>
      <c r="AF622" s="267"/>
      <c r="AG622" s="269"/>
      <c r="AH622" s="270"/>
      <c r="AI622" s="270"/>
      <c r="AJ622" s="270"/>
      <c r="AK622" s="270"/>
      <c r="AL622" s="273"/>
      <c r="AM622" s="11"/>
      <c r="AN622" s="175" t="str">
        <f t="shared" si="188"/>
        <v/>
      </c>
      <c r="AO622" s="176"/>
      <c r="AP622" s="267" t="str">
        <f t="shared" si="182"/>
        <v/>
      </c>
      <c r="AQ622" s="267"/>
      <c r="AR622" s="267"/>
      <c r="AS622" s="267"/>
      <c r="AT622" s="267"/>
      <c r="AU622" s="267"/>
      <c r="AV622" s="265" t="str">
        <f t="shared" si="189"/>
        <v/>
      </c>
      <c r="AW622" s="266"/>
      <c r="AX622" s="267" t="str">
        <f t="shared" si="183"/>
        <v/>
      </c>
      <c r="AY622" s="267"/>
      <c r="AZ622" s="267"/>
      <c r="BA622" s="267"/>
      <c r="BB622" s="267"/>
      <c r="BC622" s="268"/>
      <c r="BD622" s="11"/>
      <c r="BF622" s="7" t="str">
        <f t="shared" si="184"/>
        <v/>
      </c>
      <c r="BJ622" s="45" t="str">
        <f t="shared" ca="1" si="185"/>
        <v>20/09/2021 08:00</v>
      </c>
      <c r="BK622" s="44" t="str">
        <f>IF($F622="", "", IFERROR(INDEX('Currency Market'!$BE$10:$BL$178, MATCH($BJ622, 'Currency Market'!$BB$10:$BB$178, 0), MATCH($F622, 'Currency Market'!$BE$9:$BL$9, 0)), ""))</f>
        <v/>
      </c>
      <c r="BL622" s="43" t="str">
        <f>IF($F622="", "", IFERROR(INDEX('Currency Market'!$BE$10:$BL$178, MATCH($BJ622, 'Currency Market'!$BB$10:$BB$178, 0), MATCH($N622, 'Currency Market'!$BE$9:$BL$9, 0)), ""))</f>
        <v/>
      </c>
      <c r="BN622" s="68" t="str">
        <f t="shared" si="190"/>
        <v/>
      </c>
      <c r="BO622" s="57" t="str">
        <f t="shared" si="194"/>
        <v/>
      </c>
      <c r="BP622" s="58" t="str">
        <f t="shared" si="194"/>
        <v/>
      </c>
      <c r="BQ622" s="58" t="str">
        <f t="shared" si="194"/>
        <v/>
      </c>
      <c r="BR622" s="58" t="str">
        <f t="shared" si="194"/>
        <v/>
      </c>
      <c r="BS622" s="58" t="str">
        <f t="shared" si="194"/>
        <v/>
      </c>
      <c r="BT622" s="58" t="str">
        <f t="shared" si="194"/>
        <v/>
      </c>
      <c r="BU622" s="58" t="str">
        <f t="shared" si="194"/>
        <v/>
      </c>
      <c r="BV622" s="59" t="str">
        <f t="shared" si="194"/>
        <v/>
      </c>
      <c r="BX622" s="7" t="str">
        <f ca="1">IFERROR(INDEX('Currency Market'!$BX$10:$BX$178, MATCH($BJ622, 'Currency Market'!$BB$10:$BB$178, 0)), "")</f>
        <v/>
      </c>
      <c r="BZ622" s="65" t="str">
        <f t="shared" si="191"/>
        <v/>
      </c>
    </row>
    <row r="623" spans="1:78" x14ac:dyDescent="0.55000000000000004">
      <c r="A623" s="11"/>
      <c r="B623" s="175" t="str">
        <f t="shared" si="180"/>
        <v/>
      </c>
      <c r="C623" s="176"/>
      <c r="D623" s="176"/>
      <c r="E623" s="176"/>
      <c r="F623" s="269"/>
      <c r="G623" s="270"/>
      <c r="H623" s="271"/>
      <c r="I623" s="271"/>
      <c r="J623" s="271"/>
      <c r="K623" s="271"/>
      <c r="L623" s="271"/>
      <c r="M623" s="271"/>
      <c r="N623" s="270"/>
      <c r="O623" s="270"/>
      <c r="P623" s="272" t="str">
        <f t="shared" si="186"/>
        <v/>
      </c>
      <c r="Q623" s="267"/>
      <c r="R623" s="267"/>
      <c r="S623" s="267"/>
      <c r="T623" s="267"/>
      <c r="U623" s="267"/>
      <c r="V623" s="267" t="str">
        <f t="shared" si="181"/>
        <v/>
      </c>
      <c r="W623" s="267"/>
      <c r="X623" s="267"/>
      <c r="Y623" s="267"/>
      <c r="Z623" s="267"/>
      <c r="AA623" s="267" t="str">
        <f t="shared" si="187"/>
        <v/>
      </c>
      <c r="AB623" s="267"/>
      <c r="AC623" s="267"/>
      <c r="AD623" s="267"/>
      <c r="AE623" s="267"/>
      <c r="AF623" s="267"/>
      <c r="AG623" s="269"/>
      <c r="AH623" s="270"/>
      <c r="AI623" s="270"/>
      <c r="AJ623" s="270"/>
      <c r="AK623" s="270"/>
      <c r="AL623" s="273"/>
      <c r="AM623" s="11"/>
      <c r="AN623" s="175" t="str">
        <f t="shared" si="188"/>
        <v/>
      </c>
      <c r="AO623" s="176"/>
      <c r="AP623" s="267" t="str">
        <f t="shared" si="182"/>
        <v/>
      </c>
      <c r="AQ623" s="267"/>
      <c r="AR623" s="267"/>
      <c r="AS623" s="267"/>
      <c r="AT623" s="267"/>
      <c r="AU623" s="267"/>
      <c r="AV623" s="265" t="str">
        <f t="shared" si="189"/>
        <v/>
      </c>
      <c r="AW623" s="266"/>
      <c r="AX623" s="267" t="str">
        <f t="shared" si="183"/>
        <v/>
      </c>
      <c r="AY623" s="267"/>
      <c r="AZ623" s="267"/>
      <c r="BA623" s="267"/>
      <c r="BB623" s="267"/>
      <c r="BC623" s="268"/>
      <c r="BD623" s="11"/>
      <c r="BF623" s="7" t="str">
        <f t="shared" si="184"/>
        <v/>
      </c>
      <c r="BJ623" s="45" t="str">
        <f t="shared" ca="1" si="185"/>
        <v>20/09/2021 08:00</v>
      </c>
      <c r="BK623" s="44" t="str">
        <f>IF($F623="", "", IFERROR(INDEX('Currency Market'!$BE$10:$BL$178, MATCH($BJ623, 'Currency Market'!$BB$10:$BB$178, 0), MATCH($F623, 'Currency Market'!$BE$9:$BL$9, 0)), ""))</f>
        <v/>
      </c>
      <c r="BL623" s="43" t="str">
        <f>IF($F623="", "", IFERROR(INDEX('Currency Market'!$BE$10:$BL$178, MATCH($BJ623, 'Currency Market'!$BB$10:$BB$178, 0), MATCH($N623, 'Currency Market'!$BE$9:$BL$9, 0)), ""))</f>
        <v/>
      </c>
      <c r="BN623" s="68" t="str">
        <f t="shared" si="190"/>
        <v/>
      </c>
      <c r="BO623" s="57" t="str">
        <f t="shared" ref="BO623:BV632" si="195">IF($B623=$BF$4, IF($F623=BO$2, $H623*-1, IF($N623=BO$2, $AA623, "")), "")</f>
        <v/>
      </c>
      <c r="BP623" s="58" t="str">
        <f t="shared" si="195"/>
        <v/>
      </c>
      <c r="BQ623" s="58" t="str">
        <f t="shared" si="195"/>
        <v/>
      </c>
      <c r="BR623" s="58" t="str">
        <f t="shared" si="195"/>
        <v/>
      </c>
      <c r="BS623" s="58" t="str">
        <f t="shared" si="195"/>
        <v/>
      </c>
      <c r="BT623" s="58" t="str">
        <f t="shared" si="195"/>
        <v/>
      </c>
      <c r="BU623" s="58" t="str">
        <f t="shared" si="195"/>
        <v/>
      </c>
      <c r="BV623" s="59" t="str">
        <f t="shared" si="195"/>
        <v/>
      </c>
      <c r="BX623" s="7" t="str">
        <f ca="1">IFERROR(INDEX('Currency Market'!$BX$10:$BX$178, MATCH($BJ623, 'Currency Market'!$BB$10:$BB$178, 0)), "")</f>
        <v/>
      </c>
      <c r="BZ623" s="65" t="str">
        <f t="shared" si="191"/>
        <v/>
      </c>
    </row>
    <row r="624" spans="1:78" x14ac:dyDescent="0.55000000000000004">
      <c r="A624" s="11"/>
      <c r="B624" s="175" t="str">
        <f t="shared" si="180"/>
        <v/>
      </c>
      <c r="C624" s="176"/>
      <c r="D624" s="176"/>
      <c r="E624" s="176"/>
      <c r="F624" s="269"/>
      <c r="G624" s="270"/>
      <c r="H624" s="271"/>
      <c r="I624" s="271"/>
      <c r="J624" s="271"/>
      <c r="K624" s="271"/>
      <c r="L624" s="271"/>
      <c r="M624" s="271"/>
      <c r="N624" s="270"/>
      <c r="O624" s="270"/>
      <c r="P624" s="272" t="str">
        <f t="shared" si="186"/>
        <v/>
      </c>
      <c r="Q624" s="267"/>
      <c r="R624" s="267"/>
      <c r="S624" s="267"/>
      <c r="T624" s="267"/>
      <c r="U624" s="267"/>
      <c r="V624" s="267" t="str">
        <f t="shared" si="181"/>
        <v/>
      </c>
      <c r="W624" s="267"/>
      <c r="X624" s="267"/>
      <c r="Y624" s="267"/>
      <c r="Z624" s="267"/>
      <c r="AA624" s="267" t="str">
        <f t="shared" si="187"/>
        <v/>
      </c>
      <c r="AB624" s="267"/>
      <c r="AC624" s="267"/>
      <c r="AD624" s="267"/>
      <c r="AE624" s="267"/>
      <c r="AF624" s="267"/>
      <c r="AG624" s="269"/>
      <c r="AH624" s="270"/>
      <c r="AI624" s="270"/>
      <c r="AJ624" s="270"/>
      <c r="AK624" s="270"/>
      <c r="AL624" s="273"/>
      <c r="AM624" s="11"/>
      <c r="AN624" s="175" t="str">
        <f t="shared" si="188"/>
        <v/>
      </c>
      <c r="AO624" s="176"/>
      <c r="AP624" s="267" t="str">
        <f t="shared" si="182"/>
        <v/>
      </c>
      <c r="AQ624" s="267"/>
      <c r="AR624" s="267"/>
      <c r="AS624" s="267"/>
      <c r="AT624" s="267"/>
      <c r="AU624" s="267"/>
      <c r="AV624" s="265" t="str">
        <f t="shared" si="189"/>
        <v/>
      </c>
      <c r="AW624" s="266"/>
      <c r="AX624" s="267" t="str">
        <f t="shared" si="183"/>
        <v/>
      </c>
      <c r="AY624" s="267"/>
      <c r="AZ624" s="267"/>
      <c r="BA624" s="267"/>
      <c r="BB624" s="267"/>
      <c r="BC624" s="268"/>
      <c r="BD624" s="11"/>
      <c r="BF624" s="7" t="str">
        <f t="shared" si="184"/>
        <v/>
      </c>
      <c r="BJ624" s="45" t="str">
        <f t="shared" ca="1" si="185"/>
        <v>20/09/2021 08:00</v>
      </c>
      <c r="BK624" s="44" t="str">
        <f>IF($F624="", "", IFERROR(INDEX('Currency Market'!$BE$10:$BL$178, MATCH($BJ624, 'Currency Market'!$BB$10:$BB$178, 0), MATCH($F624, 'Currency Market'!$BE$9:$BL$9, 0)), ""))</f>
        <v/>
      </c>
      <c r="BL624" s="43" t="str">
        <f>IF($F624="", "", IFERROR(INDEX('Currency Market'!$BE$10:$BL$178, MATCH($BJ624, 'Currency Market'!$BB$10:$BB$178, 0), MATCH($N624, 'Currency Market'!$BE$9:$BL$9, 0)), ""))</f>
        <v/>
      </c>
      <c r="BN624" s="68" t="str">
        <f t="shared" si="190"/>
        <v/>
      </c>
      <c r="BO624" s="57" t="str">
        <f t="shared" si="195"/>
        <v/>
      </c>
      <c r="BP624" s="58" t="str">
        <f t="shared" si="195"/>
        <v/>
      </c>
      <c r="BQ624" s="58" t="str">
        <f t="shared" si="195"/>
        <v/>
      </c>
      <c r="BR624" s="58" t="str">
        <f t="shared" si="195"/>
        <v/>
      </c>
      <c r="BS624" s="58" t="str">
        <f t="shared" si="195"/>
        <v/>
      </c>
      <c r="BT624" s="58" t="str">
        <f t="shared" si="195"/>
        <v/>
      </c>
      <c r="BU624" s="58" t="str">
        <f t="shared" si="195"/>
        <v/>
      </c>
      <c r="BV624" s="59" t="str">
        <f t="shared" si="195"/>
        <v/>
      </c>
      <c r="BX624" s="7" t="str">
        <f ca="1">IFERROR(INDEX('Currency Market'!$BX$10:$BX$178, MATCH($BJ624, 'Currency Market'!$BB$10:$BB$178, 0)), "")</f>
        <v/>
      </c>
      <c r="BZ624" s="65" t="str">
        <f t="shared" si="191"/>
        <v/>
      </c>
    </row>
    <row r="625" spans="1:78" x14ac:dyDescent="0.55000000000000004">
      <c r="A625" s="11"/>
      <c r="B625" s="175" t="str">
        <f t="shared" si="180"/>
        <v/>
      </c>
      <c r="C625" s="176"/>
      <c r="D625" s="176"/>
      <c r="E625" s="176"/>
      <c r="F625" s="269"/>
      <c r="G625" s="270"/>
      <c r="H625" s="271"/>
      <c r="I625" s="271"/>
      <c r="J625" s="271"/>
      <c r="K625" s="271"/>
      <c r="L625" s="271"/>
      <c r="M625" s="271"/>
      <c r="N625" s="270"/>
      <c r="O625" s="270"/>
      <c r="P625" s="272" t="str">
        <f t="shared" si="186"/>
        <v/>
      </c>
      <c r="Q625" s="267"/>
      <c r="R625" s="267"/>
      <c r="S625" s="267"/>
      <c r="T625" s="267"/>
      <c r="U625" s="267"/>
      <c r="V625" s="267" t="str">
        <f t="shared" si="181"/>
        <v/>
      </c>
      <c r="W625" s="267"/>
      <c r="X625" s="267"/>
      <c r="Y625" s="267"/>
      <c r="Z625" s="267"/>
      <c r="AA625" s="267" t="str">
        <f t="shared" si="187"/>
        <v/>
      </c>
      <c r="AB625" s="267"/>
      <c r="AC625" s="267"/>
      <c r="AD625" s="267"/>
      <c r="AE625" s="267"/>
      <c r="AF625" s="267"/>
      <c r="AG625" s="269"/>
      <c r="AH625" s="270"/>
      <c r="AI625" s="270"/>
      <c r="AJ625" s="270"/>
      <c r="AK625" s="270"/>
      <c r="AL625" s="273"/>
      <c r="AM625" s="11"/>
      <c r="AN625" s="175" t="str">
        <f t="shared" si="188"/>
        <v/>
      </c>
      <c r="AO625" s="176"/>
      <c r="AP625" s="267" t="str">
        <f t="shared" si="182"/>
        <v/>
      </c>
      <c r="AQ625" s="267"/>
      <c r="AR625" s="267"/>
      <c r="AS625" s="267"/>
      <c r="AT625" s="267"/>
      <c r="AU625" s="267"/>
      <c r="AV625" s="265" t="str">
        <f t="shared" si="189"/>
        <v/>
      </c>
      <c r="AW625" s="266"/>
      <c r="AX625" s="267" t="str">
        <f t="shared" si="183"/>
        <v/>
      </c>
      <c r="AY625" s="267"/>
      <c r="AZ625" s="267"/>
      <c r="BA625" s="267"/>
      <c r="BB625" s="267"/>
      <c r="BC625" s="268"/>
      <c r="BD625" s="11"/>
      <c r="BF625" s="7" t="str">
        <f t="shared" si="184"/>
        <v/>
      </c>
      <c r="BJ625" s="45" t="str">
        <f t="shared" ca="1" si="185"/>
        <v>20/09/2021 08:00</v>
      </c>
      <c r="BK625" s="44" t="str">
        <f>IF($F625="", "", IFERROR(INDEX('Currency Market'!$BE$10:$BL$178, MATCH($BJ625, 'Currency Market'!$BB$10:$BB$178, 0), MATCH($F625, 'Currency Market'!$BE$9:$BL$9, 0)), ""))</f>
        <v/>
      </c>
      <c r="BL625" s="43" t="str">
        <f>IF($F625="", "", IFERROR(INDEX('Currency Market'!$BE$10:$BL$178, MATCH($BJ625, 'Currency Market'!$BB$10:$BB$178, 0), MATCH($N625, 'Currency Market'!$BE$9:$BL$9, 0)), ""))</f>
        <v/>
      </c>
      <c r="BN625" s="68" t="str">
        <f t="shared" si="190"/>
        <v/>
      </c>
      <c r="BO625" s="57" t="str">
        <f t="shared" si="195"/>
        <v/>
      </c>
      <c r="BP625" s="58" t="str">
        <f t="shared" si="195"/>
        <v/>
      </c>
      <c r="BQ625" s="58" t="str">
        <f t="shared" si="195"/>
        <v/>
      </c>
      <c r="BR625" s="58" t="str">
        <f t="shared" si="195"/>
        <v/>
      </c>
      <c r="BS625" s="58" t="str">
        <f t="shared" si="195"/>
        <v/>
      </c>
      <c r="BT625" s="58" t="str">
        <f t="shared" si="195"/>
        <v/>
      </c>
      <c r="BU625" s="58" t="str">
        <f t="shared" si="195"/>
        <v/>
      </c>
      <c r="BV625" s="59" t="str">
        <f t="shared" si="195"/>
        <v/>
      </c>
      <c r="BX625" s="7" t="str">
        <f ca="1">IFERROR(INDEX('Currency Market'!$BX$10:$BX$178, MATCH($BJ625, 'Currency Market'!$BB$10:$BB$178, 0)), "")</f>
        <v/>
      </c>
      <c r="BZ625" s="65" t="str">
        <f t="shared" si="191"/>
        <v/>
      </c>
    </row>
    <row r="626" spans="1:78" x14ac:dyDescent="0.55000000000000004">
      <c r="A626" s="11"/>
      <c r="B626" s="175" t="str">
        <f t="shared" si="180"/>
        <v/>
      </c>
      <c r="C626" s="176"/>
      <c r="D626" s="176"/>
      <c r="E626" s="176"/>
      <c r="F626" s="269"/>
      <c r="G626" s="270"/>
      <c r="H626" s="271"/>
      <c r="I626" s="271"/>
      <c r="J626" s="271"/>
      <c r="K626" s="271"/>
      <c r="L626" s="271"/>
      <c r="M626" s="271"/>
      <c r="N626" s="270"/>
      <c r="O626" s="270"/>
      <c r="P626" s="272" t="str">
        <f t="shared" si="186"/>
        <v/>
      </c>
      <c r="Q626" s="267"/>
      <c r="R626" s="267"/>
      <c r="S626" s="267"/>
      <c r="T626" s="267"/>
      <c r="U626" s="267"/>
      <c r="V626" s="267" t="str">
        <f t="shared" si="181"/>
        <v/>
      </c>
      <c r="W626" s="267"/>
      <c r="X626" s="267"/>
      <c r="Y626" s="267"/>
      <c r="Z626" s="267"/>
      <c r="AA626" s="267" t="str">
        <f t="shared" si="187"/>
        <v/>
      </c>
      <c r="AB626" s="267"/>
      <c r="AC626" s="267"/>
      <c r="AD626" s="267"/>
      <c r="AE626" s="267"/>
      <c r="AF626" s="267"/>
      <c r="AG626" s="269"/>
      <c r="AH626" s="270"/>
      <c r="AI626" s="270"/>
      <c r="AJ626" s="270"/>
      <c r="AK626" s="270"/>
      <c r="AL626" s="273"/>
      <c r="AM626" s="11"/>
      <c r="AN626" s="175" t="str">
        <f t="shared" si="188"/>
        <v/>
      </c>
      <c r="AO626" s="176"/>
      <c r="AP626" s="267" t="str">
        <f t="shared" si="182"/>
        <v/>
      </c>
      <c r="AQ626" s="267"/>
      <c r="AR626" s="267"/>
      <c r="AS626" s="267"/>
      <c r="AT626" s="267"/>
      <c r="AU626" s="267"/>
      <c r="AV626" s="265" t="str">
        <f t="shared" si="189"/>
        <v/>
      </c>
      <c r="AW626" s="266"/>
      <c r="AX626" s="267" t="str">
        <f t="shared" si="183"/>
        <v/>
      </c>
      <c r="AY626" s="267"/>
      <c r="AZ626" s="267"/>
      <c r="BA626" s="267"/>
      <c r="BB626" s="267"/>
      <c r="BC626" s="268"/>
      <c r="BD626" s="11"/>
      <c r="BF626" s="7" t="str">
        <f t="shared" si="184"/>
        <v/>
      </c>
      <c r="BJ626" s="45" t="str">
        <f t="shared" ca="1" si="185"/>
        <v>20/09/2021 08:00</v>
      </c>
      <c r="BK626" s="44" t="str">
        <f>IF($F626="", "", IFERROR(INDEX('Currency Market'!$BE$10:$BL$178, MATCH($BJ626, 'Currency Market'!$BB$10:$BB$178, 0), MATCH($F626, 'Currency Market'!$BE$9:$BL$9, 0)), ""))</f>
        <v/>
      </c>
      <c r="BL626" s="43" t="str">
        <f>IF($F626="", "", IFERROR(INDEX('Currency Market'!$BE$10:$BL$178, MATCH($BJ626, 'Currency Market'!$BB$10:$BB$178, 0), MATCH($N626, 'Currency Market'!$BE$9:$BL$9, 0)), ""))</f>
        <v/>
      </c>
      <c r="BN626" s="68" t="str">
        <f t="shared" si="190"/>
        <v/>
      </c>
      <c r="BO626" s="57" t="str">
        <f t="shared" si="195"/>
        <v/>
      </c>
      <c r="BP626" s="58" t="str">
        <f t="shared" si="195"/>
        <v/>
      </c>
      <c r="BQ626" s="58" t="str">
        <f t="shared" si="195"/>
        <v/>
      </c>
      <c r="BR626" s="58" t="str">
        <f t="shared" si="195"/>
        <v/>
      </c>
      <c r="BS626" s="58" t="str">
        <f t="shared" si="195"/>
        <v/>
      </c>
      <c r="BT626" s="58" t="str">
        <f t="shared" si="195"/>
        <v/>
      </c>
      <c r="BU626" s="58" t="str">
        <f t="shared" si="195"/>
        <v/>
      </c>
      <c r="BV626" s="59" t="str">
        <f t="shared" si="195"/>
        <v/>
      </c>
      <c r="BX626" s="7" t="str">
        <f ca="1">IFERROR(INDEX('Currency Market'!$BX$10:$BX$178, MATCH($BJ626, 'Currency Market'!$BB$10:$BB$178, 0)), "")</f>
        <v/>
      </c>
      <c r="BZ626" s="65" t="str">
        <f t="shared" si="191"/>
        <v/>
      </c>
    </row>
    <row r="627" spans="1:78" x14ac:dyDescent="0.55000000000000004">
      <c r="A627" s="11"/>
      <c r="B627" s="175" t="str">
        <f t="shared" si="180"/>
        <v/>
      </c>
      <c r="C627" s="176"/>
      <c r="D627" s="176"/>
      <c r="E627" s="176"/>
      <c r="F627" s="269"/>
      <c r="G627" s="270"/>
      <c r="H627" s="271"/>
      <c r="I627" s="271"/>
      <c r="J627" s="271"/>
      <c r="K627" s="271"/>
      <c r="L627" s="271"/>
      <c r="M627" s="271"/>
      <c r="N627" s="270"/>
      <c r="O627" s="270"/>
      <c r="P627" s="272" t="str">
        <f t="shared" si="186"/>
        <v/>
      </c>
      <c r="Q627" s="267"/>
      <c r="R627" s="267"/>
      <c r="S627" s="267"/>
      <c r="T627" s="267"/>
      <c r="U627" s="267"/>
      <c r="V627" s="267" t="str">
        <f t="shared" si="181"/>
        <v/>
      </c>
      <c r="W627" s="267"/>
      <c r="X627" s="267"/>
      <c r="Y627" s="267"/>
      <c r="Z627" s="267"/>
      <c r="AA627" s="267" t="str">
        <f t="shared" si="187"/>
        <v/>
      </c>
      <c r="AB627" s="267"/>
      <c r="AC627" s="267"/>
      <c r="AD627" s="267"/>
      <c r="AE627" s="267"/>
      <c r="AF627" s="267"/>
      <c r="AG627" s="269"/>
      <c r="AH627" s="270"/>
      <c r="AI627" s="270"/>
      <c r="AJ627" s="270"/>
      <c r="AK627" s="270"/>
      <c r="AL627" s="273"/>
      <c r="AM627" s="11"/>
      <c r="AN627" s="175" t="str">
        <f t="shared" si="188"/>
        <v/>
      </c>
      <c r="AO627" s="176"/>
      <c r="AP627" s="267" t="str">
        <f t="shared" si="182"/>
        <v/>
      </c>
      <c r="AQ627" s="267"/>
      <c r="AR627" s="267"/>
      <c r="AS627" s="267"/>
      <c r="AT627" s="267"/>
      <c r="AU627" s="267"/>
      <c r="AV627" s="265" t="str">
        <f t="shared" si="189"/>
        <v/>
      </c>
      <c r="AW627" s="266"/>
      <c r="AX627" s="267" t="str">
        <f t="shared" si="183"/>
        <v/>
      </c>
      <c r="AY627" s="267"/>
      <c r="AZ627" s="267"/>
      <c r="BA627" s="267"/>
      <c r="BB627" s="267"/>
      <c r="BC627" s="268"/>
      <c r="BD627" s="11"/>
      <c r="BF627" s="7" t="str">
        <f t="shared" si="184"/>
        <v/>
      </c>
      <c r="BJ627" s="45" t="str">
        <f t="shared" ca="1" si="185"/>
        <v>20/09/2021 08:00</v>
      </c>
      <c r="BK627" s="44" t="str">
        <f>IF($F627="", "", IFERROR(INDEX('Currency Market'!$BE$10:$BL$178, MATCH($BJ627, 'Currency Market'!$BB$10:$BB$178, 0), MATCH($F627, 'Currency Market'!$BE$9:$BL$9, 0)), ""))</f>
        <v/>
      </c>
      <c r="BL627" s="43" t="str">
        <f>IF($F627="", "", IFERROR(INDEX('Currency Market'!$BE$10:$BL$178, MATCH($BJ627, 'Currency Market'!$BB$10:$BB$178, 0), MATCH($N627, 'Currency Market'!$BE$9:$BL$9, 0)), ""))</f>
        <v/>
      </c>
      <c r="BN627" s="68" t="str">
        <f t="shared" si="190"/>
        <v/>
      </c>
      <c r="BO627" s="57" t="str">
        <f t="shared" si="195"/>
        <v/>
      </c>
      <c r="BP627" s="58" t="str">
        <f t="shared" si="195"/>
        <v/>
      </c>
      <c r="BQ627" s="58" t="str">
        <f t="shared" si="195"/>
        <v/>
      </c>
      <c r="BR627" s="58" t="str">
        <f t="shared" si="195"/>
        <v/>
      </c>
      <c r="BS627" s="58" t="str">
        <f t="shared" si="195"/>
        <v/>
      </c>
      <c r="BT627" s="58" t="str">
        <f t="shared" si="195"/>
        <v/>
      </c>
      <c r="BU627" s="58" t="str">
        <f t="shared" si="195"/>
        <v/>
      </c>
      <c r="BV627" s="59" t="str">
        <f t="shared" si="195"/>
        <v/>
      </c>
      <c r="BX627" s="7" t="str">
        <f ca="1">IFERROR(INDEX('Currency Market'!$BX$10:$BX$178, MATCH($BJ627, 'Currency Market'!$BB$10:$BB$178, 0)), "")</f>
        <v/>
      </c>
      <c r="BZ627" s="65" t="str">
        <f t="shared" si="191"/>
        <v/>
      </c>
    </row>
    <row r="628" spans="1:78" x14ac:dyDescent="0.55000000000000004">
      <c r="A628" s="11"/>
      <c r="B628" s="175" t="str">
        <f t="shared" si="180"/>
        <v/>
      </c>
      <c r="C628" s="176"/>
      <c r="D628" s="176"/>
      <c r="E628" s="176"/>
      <c r="F628" s="269"/>
      <c r="G628" s="270"/>
      <c r="H628" s="271"/>
      <c r="I628" s="271"/>
      <c r="J628" s="271"/>
      <c r="K628" s="271"/>
      <c r="L628" s="271"/>
      <c r="M628" s="271"/>
      <c r="N628" s="270"/>
      <c r="O628" s="270"/>
      <c r="P628" s="272" t="str">
        <f t="shared" si="186"/>
        <v/>
      </c>
      <c r="Q628" s="267"/>
      <c r="R628" s="267"/>
      <c r="S628" s="267"/>
      <c r="T628" s="267"/>
      <c r="U628" s="267"/>
      <c r="V628" s="267" t="str">
        <f t="shared" si="181"/>
        <v/>
      </c>
      <c r="W628" s="267"/>
      <c r="X628" s="267"/>
      <c r="Y628" s="267"/>
      <c r="Z628" s="267"/>
      <c r="AA628" s="267" t="str">
        <f t="shared" si="187"/>
        <v/>
      </c>
      <c r="AB628" s="267"/>
      <c r="AC628" s="267"/>
      <c r="AD628" s="267"/>
      <c r="AE628" s="267"/>
      <c r="AF628" s="267"/>
      <c r="AG628" s="269"/>
      <c r="AH628" s="270"/>
      <c r="AI628" s="270"/>
      <c r="AJ628" s="270"/>
      <c r="AK628" s="270"/>
      <c r="AL628" s="273"/>
      <c r="AM628" s="11"/>
      <c r="AN628" s="175" t="str">
        <f t="shared" si="188"/>
        <v/>
      </c>
      <c r="AO628" s="176"/>
      <c r="AP628" s="267" t="str">
        <f t="shared" si="182"/>
        <v/>
      </c>
      <c r="AQ628" s="267"/>
      <c r="AR628" s="267"/>
      <c r="AS628" s="267"/>
      <c r="AT628" s="267"/>
      <c r="AU628" s="267"/>
      <c r="AV628" s="265" t="str">
        <f t="shared" si="189"/>
        <v/>
      </c>
      <c r="AW628" s="266"/>
      <c r="AX628" s="267" t="str">
        <f t="shared" si="183"/>
        <v/>
      </c>
      <c r="AY628" s="267"/>
      <c r="AZ628" s="267"/>
      <c r="BA628" s="267"/>
      <c r="BB628" s="267"/>
      <c r="BC628" s="268"/>
      <c r="BD628" s="11"/>
      <c r="BF628" s="7" t="str">
        <f t="shared" si="184"/>
        <v/>
      </c>
      <c r="BJ628" s="45" t="str">
        <f t="shared" ca="1" si="185"/>
        <v>20/09/2021 08:00</v>
      </c>
      <c r="BK628" s="44" t="str">
        <f>IF($F628="", "", IFERROR(INDEX('Currency Market'!$BE$10:$BL$178, MATCH($BJ628, 'Currency Market'!$BB$10:$BB$178, 0), MATCH($F628, 'Currency Market'!$BE$9:$BL$9, 0)), ""))</f>
        <v/>
      </c>
      <c r="BL628" s="43" t="str">
        <f>IF($F628="", "", IFERROR(INDEX('Currency Market'!$BE$10:$BL$178, MATCH($BJ628, 'Currency Market'!$BB$10:$BB$178, 0), MATCH($N628, 'Currency Market'!$BE$9:$BL$9, 0)), ""))</f>
        <v/>
      </c>
      <c r="BN628" s="68" t="str">
        <f t="shared" si="190"/>
        <v/>
      </c>
      <c r="BO628" s="57" t="str">
        <f t="shared" si="195"/>
        <v/>
      </c>
      <c r="BP628" s="58" t="str">
        <f t="shared" si="195"/>
        <v/>
      </c>
      <c r="BQ628" s="58" t="str">
        <f t="shared" si="195"/>
        <v/>
      </c>
      <c r="BR628" s="58" t="str">
        <f t="shared" si="195"/>
        <v/>
      </c>
      <c r="BS628" s="58" t="str">
        <f t="shared" si="195"/>
        <v/>
      </c>
      <c r="BT628" s="58" t="str">
        <f t="shared" si="195"/>
        <v/>
      </c>
      <c r="BU628" s="58" t="str">
        <f t="shared" si="195"/>
        <v/>
      </c>
      <c r="BV628" s="59" t="str">
        <f t="shared" si="195"/>
        <v/>
      </c>
      <c r="BX628" s="7" t="str">
        <f ca="1">IFERROR(INDEX('Currency Market'!$BX$10:$BX$178, MATCH($BJ628, 'Currency Market'!$BB$10:$BB$178, 0)), "")</f>
        <v/>
      </c>
      <c r="BZ628" s="65" t="str">
        <f t="shared" si="191"/>
        <v/>
      </c>
    </row>
    <row r="629" spans="1:78" x14ac:dyDescent="0.55000000000000004">
      <c r="A629" s="11"/>
      <c r="B629" s="175" t="str">
        <f t="shared" si="180"/>
        <v/>
      </c>
      <c r="C629" s="176"/>
      <c r="D629" s="176"/>
      <c r="E629" s="176"/>
      <c r="F629" s="269"/>
      <c r="G629" s="270"/>
      <c r="H629" s="271"/>
      <c r="I629" s="271"/>
      <c r="J629" s="271"/>
      <c r="K629" s="271"/>
      <c r="L629" s="271"/>
      <c r="M629" s="271"/>
      <c r="N629" s="270"/>
      <c r="O629" s="270"/>
      <c r="P629" s="272" t="str">
        <f t="shared" si="186"/>
        <v/>
      </c>
      <c r="Q629" s="267"/>
      <c r="R629" s="267"/>
      <c r="S629" s="267"/>
      <c r="T629" s="267"/>
      <c r="U629" s="267"/>
      <c r="V629" s="267" t="str">
        <f t="shared" si="181"/>
        <v/>
      </c>
      <c r="W629" s="267"/>
      <c r="X629" s="267"/>
      <c r="Y629" s="267"/>
      <c r="Z629" s="267"/>
      <c r="AA629" s="267" t="str">
        <f t="shared" si="187"/>
        <v/>
      </c>
      <c r="AB629" s="267"/>
      <c r="AC629" s="267"/>
      <c r="AD629" s="267"/>
      <c r="AE629" s="267"/>
      <c r="AF629" s="267"/>
      <c r="AG629" s="269"/>
      <c r="AH629" s="270"/>
      <c r="AI629" s="270"/>
      <c r="AJ629" s="270"/>
      <c r="AK629" s="270"/>
      <c r="AL629" s="273"/>
      <c r="AM629" s="11"/>
      <c r="AN629" s="175" t="str">
        <f t="shared" si="188"/>
        <v/>
      </c>
      <c r="AO629" s="176"/>
      <c r="AP629" s="267" t="str">
        <f t="shared" si="182"/>
        <v/>
      </c>
      <c r="AQ629" s="267"/>
      <c r="AR629" s="267"/>
      <c r="AS629" s="267"/>
      <c r="AT629" s="267"/>
      <c r="AU629" s="267"/>
      <c r="AV629" s="265" t="str">
        <f t="shared" si="189"/>
        <v/>
      </c>
      <c r="AW629" s="266"/>
      <c r="AX629" s="267" t="str">
        <f t="shared" si="183"/>
        <v/>
      </c>
      <c r="AY629" s="267"/>
      <c r="AZ629" s="267"/>
      <c r="BA629" s="267"/>
      <c r="BB629" s="267"/>
      <c r="BC629" s="268"/>
      <c r="BD629" s="11"/>
      <c r="BF629" s="7" t="str">
        <f t="shared" si="184"/>
        <v/>
      </c>
      <c r="BJ629" s="45" t="str">
        <f t="shared" ca="1" si="185"/>
        <v>20/09/2021 08:00</v>
      </c>
      <c r="BK629" s="44" t="str">
        <f>IF($F629="", "", IFERROR(INDEX('Currency Market'!$BE$10:$BL$178, MATCH($BJ629, 'Currency Market'!$BB$10:$BB$178, 0), MATCH($F629, 'Currency Market'!$BE$9:$BL$9, 0)), ""))</f>
        <v/>
      </c>
      <c r="BL629" s="43" t="str">
        <f>IF($F629="", "", IFERROR(INDEX('Currency Market'!$BE$10:$BL$178, MATCH($BJ629, 'Currency Market'!$BB$10:$BB$178, 0), MATCH($N629, 'Currency Market'!$BE$9:$BL$9, 0)), ""))</f>
        <v/>
      </c>
      <c r="BN629" s="68" t="str">
        <f t="shared" si="190"/>
        <v/>
      </c>
      <c r="BO629" s="57" t="str">
        <f t="shared" si="195"/>
        <v/>
      </c>
      <c r="BP629" s="58" t="str">
        <f t="shared" si="195"/>
        <v/>
      </c>
      <c r="BQ629" s="58" t="str">
        <f t="shared" si="195"/>
        <v/>
      </c>
      <c r="BR629" s="58" t="str">
        <f t="shared" si="195"/>
        <v/>
      </c>
      <c r="BS629" s="58" t="str">
        <f t="shared" si="195"/>
        <v/>
      </c>
      <c r="BT629" s="58" t="str">
        <f t="shared" si="195"/>
        <v/>
      </c>
      <c r="BU629" s="58" t="str">
        <f t="shared" si="195"/>
        <v/>
      </c>
      <c r="BV629" s="59" t="str">
        <f t="shared" si="195"/>
        <v/>
      </c>
      <c r="BX629" s="7" t="str">
        <f ca="1">IFERROR(INDEX('Currency Market'!$BX$10:$BX$178, MATCH($BJ629, 'Currency Market'!$BB$10:$BB$178, 0)), "")</f>
        <v/>
      </c>
      <c r="BZ629" s="65" t="str">
        <f t="shared" si="191"/>
        <v/>
      </c>
    </row>
    <row r="630" spans="1:78" x14ac:dyDescent="0.55000000000000004">
      <c r="A630" s="11"/>
      <c r="B630" s="175" t="str">
        <f t="shared" si="180"/>
        <v/>
      </c>
      <c r="C630" s="176"/>
      <c r="D630" s="176"/>
      <c r="E630" s="176"/>
      <c r="F630" s="269"/>
      <c r="G630" s="270"/>
      <c r="H630" s="271"/>
      <c r="I630" s="271"/>
      <c r="J630" s="271"/>
      <c r="K630" s="271"/>
      <c r="L630" s="271"/>
      <c r="M630" s="271"/>
      <c r="N630" s="270"/>
      <c r="O630" s="270"/>
      <c r="P630" s="272" t="str">
        <f t="shared" si="186"/>
        <v/>
      </c>
      <c r="Q630" s="267"/>
      <c r="R630" s="267"/>
      <c r="S630" s="267"/>
      <c r="T630" s="267"/>
      <c r="U630" s="267"/>
      <c r="V630" s="267" t="str">
        <f t="shared" si="181"/>
        <v/>
      </c>
      <c r="W630" s="267"/>
      <c r="X630" s="267"/>
      <c r="Y630" s="267"/>
      <c r="Z630" s="267"/>
      <c r="AA630" s="267" t="str">
        <f t="shared" si="187"/>
        <v/>
      </c>
      <c r="AB630" s="267"/>
      <c r="AC630" s="267"/>
      <c r="AD630" s="267"/>
      <c r="AE630" s="267"/>
      <c r="AF630" s="267"/>
      <c r="AG630" s="269"/>
      <c r="AH630" s="270"/>
      <c r="AI630" s="270"/>
      <c r="AJ630" s="270"/>
      <c r="AK630" s="270"/>
      <c r="AL630" s="273"/>
      <c r="AM630" s="11"/>
      <c r="AN630" s="175" t="str">
        <f t="shared" si="188"/>
        <v/>
      </c>
      <c r="AO630" s="176"/>
      <c r="AP630" s="267" t="str">
        <f t="shared" si="182"/>
        <v/>
      </c>
      <c r="AQ630" s="267"/>
      <c r="AR630" s="267"/>
      <c r="AS630" s="267"/>
      <c r="AT630" s="267"/>
      <c r="AU630" s="267"/>
      <c r="AV630" s="265" t="str">
        <f t="shared" si="189"/>
        <v/>
      </c>
      <c r="AW630" s="266"/>
      <c r="AX630" s="267" t="str">
        <f t="shared" si="183"/>
        <v/>
      </c>
      <c r="AY630" s="267"/>
      <c r="AZ630" s="267"/>
      <c r="BA630" s="267"/>
      <c r="BB630" s="267"/>
      <c r="BC630" s="268"/>
      <c r="BD630" s="11"/>
      <c r="BF630" s="7" t="str">
        <f t="shared" si="184"/>
        <v/>
      </c>
      <c r="BJ630" s="45" t="str">
        <f t="shared" ca="1" si="185"/>
        <v>20/09/2021 08:00</v>
      </c>
      <c r="BK630" s="44" t="str">
        <f>IF($F630="", "", IFERROR(INDEX('Currency Market'!$BE$10:$BL$178, MATCH($BJ630, 'Currency Market'!$BB$10:$BB$178, 0), MATCH($F630, 'Currency Market'!$BE$9:$BL$9, 0)), ""))</f>
        <v/>
      </c>
      <c r="BL630" s="43" t="str">
        <f>IF($F630="", "", IFERROR(INDEX('Currency Market'!$BE$10:$BL$178, MATCH($BJ630, 'Currency Market'!$BB$10:$BB$178, 0), MATCH($N630, 'Currency Market'!$BE$9:$BL$9, 0)), ""))</f>
        <v/>
      </c>
      <c r="BN630" s="68" t="str">
        <f t="shared" si="190"/>
        <v/>
      </c>
      <c r="BO630" s="57" t="str">
        <f t="shared" si="195"/>
        <v/>
      </c>
      <c r="BP630" s="58" t="str">
        <f t="shared" si="195"/>
        <v/>
      </c>
      <c r="BQ630" s="58" t="str">
        <f t="shared" si="195"/>
        <v/>
      </c>
      <c r="BR630" s="58" t="str">
        <f t="shared" si="195"/>
        <v/>
      </c>
      <c r="BS630" s="58" t="str">
        <f t="shared" si="195"/>
        <v/>
      </c>
      <c r="BT630" s="58" t="str">
        <f t="shared" si="195"/>
        <v/>
      </c>
      <c r="BU630" s="58" t="str">
        <f t="shared" si="195"/>
        <v/>
      </c>
      <c r="BV630" s="59" t="str">
        <f t="shared" si="195"/>
        <v/>
      </c>
      <c r="BX630" s="7" t="str">
        <f ca="1">IFERROR(INDEX('Currency Market'!$BX$10:$BX$178, MATCH($BJ630, 'Currency Market'!$BB$10:$BB$178, 0)), "")</f>
        <v/>
      </c>
      <c r="BZ630" s="65" t="str">
        <f t="shared" si="191"/>
        <v/>
      </c>
    </row>
    <row r="631" spans="1:78" x14ac:dyDescent="0.55000000000000004">
      <c r="A631" s="11"/>
      <c r="B631" s="175" t="str">
        <f t="shared" si="180"/>
        <v/>
      </c>
      <c r="C631" s="176"/>
      <c r="D631" s="176"/>
      <c r="E631" s="176"/>
      <c r="F631" s="269"/>
      <c r="G631" s="270"/>
      <c r="H631" s="271"/>
      <c r="I631" s="271"/>
      <c r="J631" s="271"/>
      <c r="K631" s="271"/>
      <c r="L631" s="271"/>
      <c r="M631" s="271"/>
      <c r="N631" s="270"/>
      <c r="O631" s="270"/>
      <c r="P631" s="272" t="str">
        <f t="shared" si="186"/>
        <v/>
      </c>
      <c r="Q631" s="267"/>
      <c r="R631" s="267"/>
      <c r="S631" s="267"/>
      <c r="T631" s="267"/>
      <c r="U631" s="267"/>
      <c r="V631" s="267" t="str">
        <f t="shared" si="181"/>
        <v/>
      </c>
      <c r="W631" s="267"/>
      <c r="X631" s="267"/>
      <c r="Y631" s="267"/>
      <c r="Z631" s="267"/>
      <c r="AA631" s="267" t="str">
        <f t="shared" si="187"/>
        <v/>
      </c>
      <c r="AB631" s="267"/>
      <c r="AC631" s="267"/>
      <c r="AD631" s="267"/>
      <c r="AE631" s="267"/>
      <c r="AF631" s="267"/>
      <c r="AG631" s="269"/>
      <c r="AH631" s="270"/>
      <c r="AI631" s="270"/>
      <c r="AJ631" s="270"/>
      <c r="AK631" s="270"/>
      <c r="AL631" s="273"/>
      <c r="AM631" s="11"/>
      <c r="AN631" s="175" t="str">
        <f t="shared" si="188"/>
        <v/>
      </c>
      <c r="AO631" s="176"/>
      <c r="AP631" s="267" t="str">
        <f t="shared" si="182"/>
        <v/>
      </c>
      <c r="AQ631" s="267"/>
      <c r="AR631" s="267"/>
      <c r="AS631" s="267"/>
      <c r="AT631" s="267"/>
      <c r="AU631" s="267"/>
      <c r="AV631" s="265" t="str">
        <f t="shared" si="189"/>
        <v/>
      </c>
      <c r="AW631" s="266"/>
      <c r="AX631" s="267" t="str">
        <f t="shared" si="183"/>
        <v/>
      </c>
      <c r="AY631" s="267"/>
      <c r="AZ631" s="267"/>
      <c r="BA631" s="267"/>
      <c r="BB631" s="267"/>
      <c r="BC631" s="268"/>
      <c r="BD631" s="11"/>
      <c r="BF631" s="7" t="str">
        <f t="shared" si="184"/>
        <v/>
      </c>
      <c r="BJ631" s="45" t="str">
        <f t="shared" ca="1" si="185"/>
        <v>20/09/2021 08:00</v>
      </c>
      <c r="BK631" s="44" t="str">
        <f>IF($F631="", "", IFERROR(INDEX('Currency Market'!$BE$10:$BL$178, MATCH($BJ631, 'Currency Market'!$BB$10:$BB$178, 0), MATCH($F631, 'Currency Market'!$BE$9:$BL$9, 0)), ""))</f>
        <v/>
      </c>
      <c r="BL631" s="43" t="str">
        <f>IF($F631="", "", IFERROR(INDEX('Currency Market'!$BE$10:$BL$178, MATCH($BJ631, 'Currency Market'!$BB$10:$BB$178, 0), MATCH($N631, 'Currency Market'!$BE$9:$BL$9, 0)), ""))</f>
        <v/>
      </c>
      <c r="BN631" s="68" t="str">
        <f t="shared" si="190"/>
        <v/>
      </c>
      <c r="BO631" s="57" t="str">
        <f t="shared" si="195"/>
        <v/>
      </c>
      <c r="BP631" s="58" t="str">
        <f t="shared" si="195"/>
        <v/>
      </c>
      <c r="BQ631" s="58" t="str">
        <f t="shared" si="195"/>
        <v/>
      </c>
      <c r="BR631" s="58" t="str">
        <f t="shared" si="195"/>
        <v/>
      </c>
      <c r="BS631" s="58" t="str">
        <f t="shared" si="195"/>
        <v/>
      </c>
      <c r="BT631" s="58" t="str">
        <f t="shared" si="195"/>
        <v/>
      </c>
      <c r="BU631" s="58" t="str">
        <f t="shared" si="195"/>
        <v/>
      </c>
      <c r="BV631" s="59" t="str">
        <f t="shared" si="195"/>
        <v/>
      </c>
      <c r="BX631" s="7" t="str">
        <f ca="1">IFERROR(INDEX('Currency Market'!$BX$10:$BX$178, MATCH($BJ631, 'Currency Market'!$BB$10:$BB$178, 0)), "")</f>
        <v/>
      </c>
      <c r="BZ631" s="65" t="str">
        <f t="shared" si="191"/>
        <v/>
      </c>
    </row>
    <row r="632" spans="1:78" x14ac:dyDescent="0.55000000000000004">
      <c r="A632" s="11"/>
      <c r="B632" s="175" t="str">
        <f t="shared" si="180"/>
        <v/>
      </c>
      <c r="C632" s="176"/>
      <c r="D632" s="176"/>
      <c r="E632" s="176"/>
      <c r="F632" s="269"/>
      <c r="G632" s="270"/>
      <c r="H632" s="271"/>
      <c r="I632" s="271"/>
      <c r="J632" s="271"/>
      <c r="K632" s="271"/>
      <c r="L632" s="271"/>
      <c r="M632" s="271"/>
      <c r="N632" s="270"/>
      <c r="O632" s="270"/>
      <c r="P632" s="272" t="str">
        <f t="shared" si="186"/>
        <v/>
      </c>
      <c r="Q632" s="267"/>
      <c r="R632" s="267"/>
      <c r="S632" s="267"/>
      <c r="T632" s="267"/>
      <c r="U632" s="267"/>
      <c r="V632" s="267" t="str">
        <f t="shared" si="181"/>
        <v/>
      </c>
      <c r="W632" s="267"/>
      <c r="X632" s="267"/>
      <c r="Y632" s="267"/>
      <c r="Z632" s="267"/>
      <c r="AA632" s="267" t="str">
        <f t="shared" si="187"/>
        <v/>
      </c>
      <c r="AB632" s="267"/>
      <c r="AC632" s="267"/>
      <c r="AD632" s="267"/>
      <c r="AE632" s="267"/>
      <c r="AF632" s="267"/>
      <c r="AG632" s="269"/>
      <c r="AH632" s="270"/>
      <c r="AI632" s="270"/>
      <c r="AJ632" s="270"/>
      <c r="AK632" s="270"/>
      <c r="AL632" s="273"/>
      <c r="AM632" s="11"/>
      <c r="AN632" s="175" t="str">
        <f t="shared" si="188"/>
        <v/>
      </c>
      <c r="AO632" s="176"/>
      <c r="AP632" s="267" t="str">
        <f t="shared" si="182"/>
        <v/>
      </c>
      <c r="AQ632" s="267"/>
      <c r="AR632" s="267"/>
      <c r="AS632" s="267"/>
      <c r="AT632" s="267"/>
      <c r="AU632" s="267"/>
      <c r="AV632" s="265" t="str">
        <f t="shared" si="189"/>
        <v/>
      </c>
      <c r="AW632" s="266"/>
      <c r="AX632" s="267" t="str">
        <f t="shared" si="183"/>
        <v/>
      </c>
      <c r="AY632" s="267"/>
      <c r="AZ632" s="267"/>
      <c r="BA632" s="267"/>
      <c r="BB632" s="267"/>
      <c r="BC632" s="268"/>
      <c r="BD632" s="11"/>
      <c r="BF632" s="7" t="str">
        <f t="shared" si="184"/>
        <v/>
      </c>
      <c r="BJ632" s="45" t="str">
        <f t="shared" ca="1" si="185"/>
        <v>20/09/2021 08:00</v>
      </c>
      <c r="BK632" s="44" t="str">
        <f>IF($F632="", "", IFERROR(INDEX('Currency Market'!$BE$10:$BL$178, MATCH($BJ632, 'Currency Market'!$BB$10:$BB$178, 0), MATCH($F632, 'Currency Market'!$BE$9:$BL$9, 0)), ""))</f>
        <v/>
      </c>
      <c r="BL632" s="43" t="str">
        <f>IF($F632="", "", IFERROR(INDEX('Currency Market'!$BE$10:$BL$178, MATCH($BJ632, 'Currency Market'!$BB$10:$BB$178, 0), MATCH($N632, 'Currency Market'!$BE$9:$BL$9, 0)), ""))</f>
        <v/>
      </c>
      <c r="BN632" s="68" t="str">
        <f t="shared" si="190"/>
        <v/>
      </c>
      <c r="BO632" s="57" t="str">
        <f t="shared" si="195"/>
        <v/>
      </c>
      <c r="BP632" s="58" t="str">
        <f t="shared" si="195"/>
        <v/>
      </c>
      <c r="BQ632" s="58" t="str">
        <f t="shared" si="195"/>
        <v/>
      </c>
      <c r="BR632" s="58" t="str">
        <f t="shared" si="195"/>
        <v/>
      </c>
      <c r="BS632" s="58" t="str">
        <f t="shared" si="195"/>
        <v/>
      </c>
      <c r="BT632" s="58" t="str">
        <f t="shared" si="195"/>
        <v/>
      </c>
      <c r="BU632" s="58" t="str">
        <f t="shared" si="195"/>
        <v/>
      </c>
      <c r="BV632" s="59" t="str">
        <f t="shared" si="195"/>
        <v/>
      </c>
      <c r="BX632" s="7" t="str">
        <f ca="1">IFERROR(INDEX('Currency Market'!$BX$10:$BX$178, MATCH($BJ632, 'Currency Market'!$BB$10:$BB$178, 0)), "")</f>
        <v/>
      </c>
      <c r="BZ632" s="65" t="str">
        <f t="shared" si="191"/>
        <v/>
      </c>
    </row>
    <row r="633" spans="1:78" x14ac:dyDescent="0.55000000000000004">
      <c r="A633" s="11"/>
      <c r="B633" s="175" t="str">
        <f t="shared" si="180"/>
        <v/>
      </c>
      <c r="C633" s="176"/>
      <c r="D633" s="176"/>
      <c r="E633" s="176"/>
      <c r="F633" s="269"/>
      <c r="G633" s="270"/>
      <c r="H633" s="271"/>
      <c r="I633" s="271"/>
      <c r="J633" s="271"/>
      <c r="K633" s="271"/>
      <c r="L633" s="271"/>
      <c r="M633" s="271"/>
      <c r="N633" s="270"/>
      <c r="O633" s="270"/>
      <c r="P633" s="272" t="str">
        <f t="shared" si="186"/>
        <v/>
      </c>
      <c r="Q633" s="267"/>
      <c r="R633" s="267"/>
      <c r="S633" s="267"/>
      <c r="T633" s="267"/>
      <c r="U633" s="267"/>
      <c r="V633" s="267" t="str">
        <f t="shared" si="181"/>
        <v/>
      </c>
      <c r="W633" s="267"/>
      <c r="X633" s="267"/>
      <c r="Y633" s="267"/>
      <c r="Z633" s="267"/>
      <c r="AA633" s="267" t="str">
        <f t="shared" si="187"/>
        <v/>
      </c>
      <c r="AB633" s="267"/>
      <c r="AC633" s="267"/>
      <c r="AD633" s="267"/>
      <c r="AE633" s="267"/>
      <c r="AF633" s="267"/>
      <c r="AG633" s="269"/>
      <c r="AH633" s="270"/>
      <c r="AI633" s="270"/>
      <c r="AJ633" s="270"/>
      <c r="AK633" s="270"/>
      <c r="AL633" s="273"/>
      <c r="AM633" s="11"/>
      <c r="AN633" s="175" t="str">
        <f t="shared" si="188"/>
        <v/>
      </c>
      <c r="AO633" s="176"/>
      <c r="AP633" s="267" t="str">
        <f t="shared" si="182"/>
        <v/>
      </c>
      <c r="AQ633" s="267"/>
      <c r="AR633" s="267"/>
      <c r="AS633" s="267"/>
      <c r="AT633" s="267"/>
      <c r="AU633" s="267"/>
      <c r="AV633" s="265" t="str">
        <f t="shared" si="189"/>
        <v/>
      </c>
      <c r="AW633" s="266"/>
      <c r="AX633" s="267" t="str">
        <f t="shared" si="183"/>
        <v/>
      </c>
      <c r="AY633" s="267"/>
      <c r="AZ633" s="267"/>
      <c r="BA633" s="267"/>
      <c r="BB633" s="267"/>
      <c r="BC633" s="268"/>
      <c r="BD633" s="11"/>
      <c r="BF633" s="7" t="str">
        <f t="shared" si="184"/>
        <v/>
      </c>
      <c r="BJ633" s="45" t="str">
        <f t="shared" ca="1" si="185"/>
        <v>20/09/2021 08:00</v>
      </c>
      <c r="BK633" s="44" t="str">
        <f>IF($F633="", "", IFERROR(INDEX('Currency Market'!$BE$10:$BL$178, MATCH($BJ633, 'Currency Market'!$BB$10:$BB$178, 0), MATCH($F633, 'Currency Market'!$BE$9:$BL$9, 0)), ""))</f>
        <v/>
      </c>
      <c r="BL633" s="43" t="str">
        <f>IF($F633="", "", IFERROR(INDEX('Currency Market'!$BE$10:$BL$178, MATCH($BJ633, 'Currency Market'!$BB$10:$BB$178, 0), MATCH($N633, 'Currency Market'!$BE$9:$BL$9, 0)), ""))</f>
        <v/>
      </c>
      <c r="BN633" s="68" t="str">
        <f t="shared" si="190"/>
        <v/>
      </c>
      <c r="BO633" s="57" t="str">
        <f t="shared" ref="BO633:BV642" si="196">IF($B633=$BF$4, IF($F633=BO$2, $H633*-1, IF($N633=BO$2, $AA633, "")), "")</f>
        <v/>
      </c>
      <c r="BP633" s="58" t="str">
        <f t="shared" si="196"/>
        <v/>
      </c>
      <c r="BQ633" s="58" t="str">
        <f t="shared" si="196"/>
        <v/>
      </c>
      <c r="BR633" s="58" t="str">
        <f t="shared" si="196"/>
        <v/>
      </c>
      <c r="BS633" s="58" t="str">
        <f t="shared" si="196"/>
        <v/>
      </c>
      <c r="BT633" s="58" t="str">
        <f t="shared" si="196"/>
        <v/>
      </c>
      <c r="BU633" s="58" t="str">
        <f t="shared" si="196"/>
        <v/>
      </c>
      <c r="BV633" s="59" t="str">
        <f t="shared" si="196"/>
        <v/>
      </c>
      <c r="BX633" s="7" t="str">
        <f ca="1">IFERROR(INDEX('Currency Market'!$BX$10:$BX$178, MATCH($BJ633, 'Currency Market'!$BB$10:$BB$178, 0)), "")</f>
        <v/>
      </c>
      <c r="BZ633" s="65" t="str">
        <f t="shared" si="191"/>
        <v/>
      </c>
    </row>
    <row r="634" spans="1:78" x14ac:dyDescent="0.55000000000000004">
      <c r="A634" s="11"/>
      <c r="B634" s="175" t="str">
        <f t="shared" si="180"/>
        <v/>
      </c>
      <c r="C634" s="176"/>
      <c r="D634" s="176"/>
      <c r="E634" s="176"/>
      <c r="F634" s="269"/>
      <c r="G634" s="270"/>
      <c r="H634" s="271"/>
      <c r="I634" s="271"/>
      <c r="J634" s="271"/>
      <c r="K634" s="271"/>
      <c r="L634" s="271"/>
      <c r="M634" s="271"/>
      <c r="N634" s="270"/>
      <c r="O634" s="270"/>
      <c r="P634" s="272" t="str">
        <f t="shared" si="186"/>
        <v/>
      </c>
      <c r="Q634" s="267"/>
      <c r="R634" s="267"/>
      <c r="S634" s="267"/>
      <c r="T634" s="267"/>
      <c r="U634" s="267"/>
      <c r="V634" s="267" t="str">
        <f t="shared" si="181"/>
        <v/>
      </c>
      <c r="W634" s="267"/>
      <c r="X634" s="267"/>
      <c r="Y634" s="267"/>
      <c r="Z634" s="267"/>
      <c r="AA634" s="267" t="str">
        <f t="shared" si="187"/>
        <v/>
      </c>
      <c r="AB634" s="267"/>
      <c r="AC634" s="267"/>
      <c r="AD634" s="267"/>
      <c r="AE634" s="267"/>
      <c r="AF634" s="267"/>
      <c r="AG634" s="269"/>
      <c r="AH634" s="270"/>
      <c r="AI634" s="270"/>
      <c r="AJ634" s="270"/>
      <c r="AK634" s="270"/>
      <c r="AL634" s="273"/>
      <c r="AM634" s="11"/>
      <c r="AN634" s="175" t="str">
        <f t="shared" si="188"/>
        <v/>
      </c>
      <c r="AO634" s="176"/>
      <c r="AP634" s="267" t="str">
        <f t="shared" si="182"/>
        <v/>
      </c>
      <c r="AQ634" s="267"/>
      <c r="AR634" s="267"/>
      <c r="AS634" s="267"/>
      <c r="AT634" s="267"/>
      <c r="AU634" s="267"/>
      <c r="AV634" s="265" t="str">
        <f t="shared" si="189"/>
        <v/>
      </c>
      <c r="AW634" s="266"/>
      <c r="AX634" s="267" t="str">
        <f t="shared" si="183"/>
        <v/>
      </c>
      <c r="AY634" s="267"/>
      <c r="AZ634" s="267"/>
      <c r="BA634" s="267"/>
      <c r="BB634" s="267"/>
      <c r="BC634" s="268"/>
      <c r="BD634" s="11"/>
      <c r="BF634" s="7" t="str">
        <f t="shared" si="184"/>
        <v/>
      </c>
      <c r="BJ634" s="45" t="str">
        <f t="shared" ca="1" si="185"/>
        <v>20/09/2021 08:00</v>
      </c>
      <c r="BK634" s="44" t="str">
        <f>IF($F634="", "", IFERROR(INDEX('Currency Market'!$BE$10:$BL$178, MATCH($BJ634, 'Currency Market'!$BB$10:$BB$178, 0), MATCH($F634, 'Currency Market'!$BE$9:$BL$9, 0)), ""))</f>
        <v/>
      </c>
      <c r="BL634" s="43" t="str">
        <f>IF($F634="", "", IFERROR(INDEX('Currency Market'!$BE$10:$BL$178, MATCH($BJ634, 'Currency Market'!$BB$10:$BB$178, 0), MATCH($N634, 'Currency Market'!$BE$9:$BL$9, 0)), ""))</f>
        <v/>
      </c>
      <c r="BN634" s="68" t="str">
        <f t="shared" si="190"/>
        <v/>
      </c>
      <c r="BO634" s="57" t="str">
        <f t="shared" si="196"/>
        <v/>
      </c>
      <c r="BP634" s="58" t="str">
        <f t="shared" si="196"/>
        <v/>
      </c>
      <c r="BQ634" s="58" t="str">
        <f t="shared" si="196"/>
        <v/>
      </c>
      <c r="BR634" s="58" t="str">
        <f t="shared" si="196"/>
        <v/>
      </c>
      <c r="BS634" s="58" t="str">
        <f t="shared" si="196"/>
        <v/>
      </c>
      <c r="BT634" s="58" t="str">
        <f t="shared" si="196"/>
        <v/>
      </c>
      <c r="BU634" s="58" t="str">
        <f t="shared" si="196"/>
        <v/>
      </c>
      <c r="BV634" s="59" t="str">
        <f t="shared" si="196"/>
        <v/>
      </c>
      <c r="BX634" s="7" t="str">
        <f ca="1">IFERROR(INDEX('Currency Market'!$BX$10:$BX$178, MATCH($BJ634, 'Currency Market'!$BB$10:$BB$178, 0)), "")</f>
        <v/>
      </c>
      <c r="BZ634" s="65" t="str">
        <f t="shared" si="191"/>
        <v/>
      </c>
    </row>
    <row r="635" spans="1:78" x14ac:dyDescent="0.55000000000000004">
      <c r="A635" s="11"/>
      <c r="B635" s="175" t="str">
        <f t="shared" si="180"/>
        <v/>
      </c>
      <c r="C635" s="176"/>
      <c r="D635" s="176"/>
      <c r="E635" s="176"/>
      <c r="F635" s="269"/>
      <c r="G635" s="270"/>
      <c r="H635" s="271"/>
      <c r="I635" s="271"/>
      <c r="J635" s="271"/>
      <c r="K635" s="271"/>
      <c r="L635" s="271"/>
      <c r="M635" s="271"/>
      <c r="N635" s="270"/>
      <c r="O635" s="270"/>
      <c r="P635" s="272" t="str">
        <f t="shared" si="186"/>
        <v/>
      </c>
      <c r="Q635" s="267"/>
      <c r="R635" s="267"/>
      <c r="S635" s="267"/>
      <c r="T635" s="267"/>
      <c r="U635" s="267"/>
      <c r="V635" s="267" t="str">
        <f t="shared" si="181"/>
        <v/>
      </c>
      <c r="W635" s="267"/>
      <c r="X635" s="267"/>
      <c r="Y635" s="267"/>
      <c r="Z635" s="267"/>
      <c r="AA635" s="267" t="str">
        <f t="shared" si="187"/>
        <v/>
      </c>
      <c r="AB635" s="267"/>
      <c r="AC635" s="267"/>
      <c r="AD635" s="267"/>
      <c r="AE635" s="267"/>
      <c r="AF635" s="267"/>
      <c r="AG635" s="269"/>
      <c r="AH635" s="270"/>
      <c r="AI635" s="270"/>
      <c r="AJ635" s="270"/>
      <c r="AK635" s="270"/>
      <c r="AL635" s="273"/>
      <c r="AM635" s="11"/>
      <c r="AN635" s="175" t="str">
        <f t="shared" si="188"/>
        <v/>
      </c>
      <c r="AO635" s="176"/>
      <c r="AP635" s="267" t="str">
        <f t="shared" si="182"/>
        <v/>
      </c>
      <c r="AQ635" s="267"/>
      <c r="AR635" s="267"/>
      <c r="AS635" s="267"/>
      <c r="AT635" s="267"/>
      <c r="AU635" s="267"/>
      <c r="AV635" s="265" t="str">
        <f t="shared" si="189"/>
        <v/>
      </c>
      <c r="AW635" s="266"/>
      <c r="AX635" s="267" t="str">
        <f t="shared" si="183"/>
        <v/>
      </c>
      <c r="AY635" s="267"/>
      <c r="AZ635" s="267"/>
      <c r="BA635" s="267"/>
      <c r="BB635" s="267"/>
      <c r="BC635" s="268"/>
      <c r="BD635" s="11"/>
      <c r="BF635" s="7" t="str">
        <f t="shared" si="184"/>
        <v/>
      </c>
      <c r="BJ635" s="45" t="str">
        <f t="shared" ca="1" si="185"/>
        <v>20/09/2021 08:00</v>
      </c>
      <c r="BK635" s="44" t="str">
        <f>IF($F635="", "", IFERROR(INDEX('Currency Market'!$BE$10:$BL$178, MATCH($BJ635, 'Currency Market'!$BB$10:$BB$178, 0), MATCH($F635, 'Currency Market'!$BE$9:$BL$9, 0)), ""))</f>
        <v/>
      </c>
      <c r="BL635" s="43" t="str">
        <f>IF($F635="", "", IFERROR(INDEX('Currency Market'!$BE$10:$BL$178, MATCH($BJ635, 'Currency Market'!$BB$10:$BB$178, 0), MATCH($N635, 'Currency Market'!$BE$9:$BL$9, 0)), ""))</f>
        <v/>
      </c>
      <c r="BN635" s="68" t="str">
        <f t="shared" si="190"/>
        <v/>
      </c>
      <c r="BO635" s="57" t="str">
        <f t="shared" si="196"/>
        <v/>
      </c>
      <c r="BP635" s="58" t="str">
        <f t="shared" si="196"/>
        <v/>
      </c>
      <c r="BQ635" s="58" t="str">
        <f t="shared" si="196"/>
        <v/>
      </c>
      <c r="BR635" s="58" t="str">
        <f t="shared" si="196"/>
        <v/>
      </c>
      <c r="BS635" s="58" t="str">
        <f t="shared" si="196"/>
        <v/>
      </c>
      <c r="BT635" s="58" t="str">
        <f t="shared" si="196"/>
        <v/>
      </c>
      <c r="BU635" s="58" t="str">
        <f t="shared" si="196"/>
        <v/>
      </c>
      <c r="BV635" s="59" t="str">
        <f t="shared" si="196"/>
        <v/>
      </c>
      <c r="BX635" s="7" t="str">
        <f ca="1">IFERROR(INDEX('Currency Market'!$BX$10:$BX$178, MATCH($BJ635, 'Currency Market'!$BB$10:$BB$178, 0)), "")</f>
        <v/>
      </c>
      <c r="BZ635" s="65" t="str">
        <f t="shared" si="191"/>
        <v/>
      </c>
    </row>
    <row r="636" spans="1:78" x14ac:dyDescent="0.55000000000000004">
      <c r="A636" s="11"/>
      <c r="B636" s="175" t="str">
        <f t="shared" si="180"/>
        <v/>
      </c>
      <c r="C636" s="176"/>
      <c r="D636" s="176"/>
      <c r="E636" s="176"/>
      <c r="F636" s="269"/>
      <c r="G636" s="270"/>
      <c r="H636" s="271"/>
      <c r="I636" s="271"/>
      <c r="J636" s="271"/>
      <c r="K636" s="271"/>
      <c r="L636" s="271"/>
      <c r="M636" s="271"/>
      <c r="N636" s="270"/>
      <c r="O636" s="270"/>
      <c r="P636" s="272" t="str">
        <f t="shared" si="186"/>
        <v/>
      </c>
      <c r="Q636" s="267"/>
      <c r="R636" s="267"/>
      <c r="S636" s="267"/>
      <c r="T636" s="267"/>
      <c r="U636" s="267"/>
      <c r="V636" s="267" t="str">
        <f t="shared" si="181"/>
        <v/>
      </c>
      <c r="W636" s="267"/>
      <c r="X636" s="267"/>
      <c r="Y636" s="267"/>
      <c r="Z636" s="267"/>
      <c r="AA636" s="267" t="str">
        <f t="shared" si="187"/>
        <v/>
      </c>
      <c r="AB636" s="267"/>
      <c r="AC636" s="267"/>
      <c r="AD636" s="267"/>
      <c r="AE636" s="267"/>
      <c r="AF636" s="267"/>
      <c r="AG636" s="269"/>
      <c r="AH636" s="270"/>
      <c r="AI636" s="270"/>
      <c r="AJ636" s="270"/>
      <c r="AK636" s="270"/>
      <c r="AL636" s="273"/>
      <c r="AM636" s="11"/>
      <c r="AN636" s="175" t="str">
        <f t="shared" si="188"/>
        <v/>
      </c>
      <c r="AO636" s="176"/>
      <c r="AP636" s="267" t="str">
        <f t="shared" si="182"/>
        <v/>
      </c>
      <c r="AQ636" s="267"/>
      <c r="AR636" s="267"/>
      <c r="AS636" s="267"/>
      <c r="AT636" s="267"/>
      <c r="AU636" s="267"/>
      <c r="AV636" s="265" t="str">
        <f t="shared" si="189"/>
        <v/>
      </c>
      <c r="AW636" s="266"/>
      <c r="AX636" s="267" t="str">
        <f t="shared" si="183"/>
        <v/>
      </c>
      <c r="AY636" s="267"/>
      <c r="AZ636" s="267"/>
      <c r="BA636" s="267"/>
      <c r="BB636" s="267"/>
      <c r="BC636" s="268"/>
      <c r="BD636" s="11"/>
      <c r="BF636" s="7" t="str">
        <f t="shared" si="184"/>
        <v/>
      </c>
      <c r="BJ636" s="45" t="str">
        <f t="shared" ca="1" si="185"/>
        <v>20/09/2021 08:00</v>
      </c>
      <c r="BK636" s="44" t="str">
        <f>IF($F636="", "", IFERROR(INDEX('Currency Market'!$BE$10:$BL$178, MATCH($BJ636, 'Currency Market'!$BB$10:$BB$178, 0), MATCH($F636, 'Currency Market'!$BE$9:$BL$9, 0)), ""))</f>
        <v/>
      </c>
      <c r="BL636" s="43" t="str">
        <f>IF($F636="", "", IFERROR(INDEX('Currency Market'!$BE$10:$BL$178, MATCH($BJ636, 'Currency Market'!$BB$10:$BB$178, 0), MATCH($N636, 'Currency Market'!$BE$9:$BL$9, 0)), ""))</f>
        <v/>
      </c>
      <c r="BN636" s="68" t="str">
        <f t="shared" si="190"/>
        <v/>
      </c>
      <c r="BO636" s="57" t="str">
        <f t="shared" si="196"/>
        <v/>
      </c>
      <c r="BP636" s="58" t="str">
        <f t="shared" si="196"/>
        <v/>
      </c>
      <c r="BQ636" s="58" t="str">
        <f t="shared" si="196"/>
        <v/>
      </c>
      <c r="BR636" s="58" t="str">
        <f t="shared" si="196"/>
        <v/>
      </c>
      <c r="BS636" s="58" t="str">
        <f t="shared" si="196"/>
        <v/>
      </c>
      <c r="BT636" s="58" t="str">
        <f t="shared" si="196"/>
        <v/>
      </c>
      <c r="BU636" s="58" t="str">
        <f t="shared" si="196"/>
        <v/>
      </c>
      <c r="BV636" s="59" t="str">
        <f t="shared" si="196"/>
        <v/>
      </c>
      <c r="BX636" s="7" t="str">
        <f ca="1">IFERROR(INDEX('Currency Market'!$BX$10:$BX$178, MATCH($BJ636, 'Currency Market'!$BB$10:$BB$178, 0)), "")</f>
        <v/>
      </c>
      <c r="BZ636" s="65" t="str">
        <f t="shared" si="191"/>
        <v/>
      </c>
    </row>
    <row r="637" spans="1:78" x14ac:dyDescent="0.55000000000000004">
      <c r="A637" s="11"/>
      <c r="B637" s="175" t="str">
        <f t="shared" si="180"/>
        <v/>
      </c>
      <c r="C637" s="176"/>
      <c r="D637" s="176"/>
      <c r="E637" s="176"/>
      <c r="F637" s="269"/>
      <c r="G637" s="270"/>
      <c r="H637" s="271"/>
      <c r="I637" s="271"/>
      <c r="J637" s="271"/>
      <c r="K637" s="271"/>
      <c r="L637" s="271"/>
      <c r="M637" s="271"/>
      <c r="N637" s="270"/>
      <c r="O637" s="270"/>
      <c r="P637" s="272" t="str">
        <f t="shared" si="186"/>
        <v/>
      </c>
      <c r="Q637" s="267"/>
      <c r="R637" s="267"/>
      <c r="S637" s="267"/>
      <c r="T637" s="267"/>
      <c r="U637" s="267"/>
      <c r="V637" s="267" t="str">
        <f t="shared" si="181"/>
        <v/>
      </c>
      <c r="W637" s="267"/>
      <c r="X637" s="267"/>
      <c r="Y637" s="267"/>
      <c r="Z637" s="267"/>
      <c r="AA637" s="267" t="str">
        <f t="shared" si="187"/>
        <v/>
      </c>
      <c r="AB637" s="267"/>
      <c r="AC637" s="267"/>
      <c r="AD637" s="267"/>
      <c r="AE637" s="267"/>
      <c r="AF637" s="267"/>
      <c r="AG637" s="269"/>
      <c r="AH637" s="270"/>
      <c r="AI637" s="270"/>
      <c r="AJ637" s="270"/>
      <c r="AK637" s="270"/>
      <c r="AL637" s="273"/>
      <c r="AM637" s="11"/>
      <c r="AN637" s="175" t="str">
        <f t="shared" si="188"/>
        <v/>
      </c>
      <c r="AO637" s="176"/>
      <c r="AP637" s="267" t="str">
        <f t="shared" si="182"/>
        <v/>
      </c>
      <c r="AQ637" s="267"/>
      <c r="AR637" s="267"/>
      <c r="AS637" s="267"/>
      <c r="AT637" s="267"/>
      <c r="AU637" s="267"/>
      <c r="AV637" s="265" t="str">
        <f t="shared" si="189"/>
        <v/>
      </c>
      <c r="AW637" s="266"/>
      <c r="AX637" s="267" t="str">
        <f t="shared" si="183"/>
        <v/>
      </c>
      <c r="AY637" s="267"/>
      <c r="AZ637" s="267"/>
      <c r="BA637" s="267"/>
      <c r="BB637" s="267"/>
      <c r="BC637" s="268"/>
      <c r="BD637" s="11"/>
      <c r="BF637" s="7" t="str">
        <f t="shared" si="184"/>
        <v/>
      </c>
      <c r="BJ637" s="45" t="str">
        <f t="shared" ca="1" si="185"/>
        <v>20/09/2021 08:00</v>
      </c>
      <c r="BK637" s="44" t="str">
        <f>IF($F637="", "", IFERROR(INDEX('Currency Market'!$BE$10:$BL$178, MATCH($BJ637, 'Currency Market'!$BB$10:$BB$178, 0), MATCH($F637, 'Currency Market'!$BE$9:$BL$9, 0)), ""))</f>
        <v/>
      </c>
      <c r="BL637" s="43" t="str">
        <f>IF($F637="", "", IFERROR(INDEX('Currency Market'!$BE$10:$BL$178, MATCH($BJ637, 'Currency Market'!$BB$10:$BB$178, 0), MATCH($N637, 'Currency Market'!$BE$9:$BL$9, 0)), ""))</f>
        <v/>
      </c>
      <c r="BN637" s="68" t="str">
        <f t="shared" si="190"/>
        <v/>
      </c>
      <c r="BO637" s="57" t="str">
        <f t="shared" si="196"/>
        <v/>
      </c>
      <c r="BP637" s="58" t="str">
        <f t="shared" si="196"/>
        <v/>
      </c>
      <c r="BQ637" s="58" t="str">
        <f t="shared" si="196"/>
        <v/>
      </c>
      <c r="BR637" s="58" t="str">
        <f t="shared" si="196"/>
        <v/>
      </c>
      <c r="BS637" s="58" t="str">
        <f t="shared" si="196"/>
        <v/>
      </c>
      <c r="BT637" s="58" t="str">
        <f t="shared" si="196"/>
        <v/>
      </c>
      <c r="BU637" s="58" t="str">
        <f t="shared" si="196"/>
        <v/>
      </c>
      <c r="BV637" s="59" t="str">
        <f t="shared" si="196"/>
        <v/>
      </c>
      <c r="BX637" s="7" t="str">
        <f ca="1">IFERROR(INDEX('Currency Market'!$BX$10:$BX$178, MATCH($BJ637, 'Currency Market'!$BB$10:$BB$178, 0)), "")</f>
        <v/>
      </c>
      <c r="BZ637" s="65" t="str">
        <f t="shared" si="191"/>
        <v/>
      </c>
    </row>
    <row r="638" spans="1:78" x14ac:dyDescent="0.55000000000000004">
      <c r="A638" s="11"/>
      <c r="B638" s="175" t="str">
        <f t="shared" si="180"/>
        <v/>
      </c>
      <c r="C638" s="176"/>
      <c r="D638" s="176"/>
      <c r="E638" s="176"/>
      <c r="F638" s="269"/>
      <c r="G638" s="270"/>
      <c r="H638" s="271"/>
      <c r="I638" s="271"/>
      <c r="J638" s="271"/>
      <c r="K638" s="271"/>
      <c r="L638" s="271"/>
      <c r="M638" s="271"/>
      <c r="N638" s="270"/>
      <c r="O638" s="270"/>
      <c r="P638" s="272" t="str">
        <f t="shared" si="186"/>
        <v/>
      </c>
      <c r="Q638" s="267"/>
      <c r="R638" s="267"/>
      <c r="S638" s="267"/>
      <c r="T638" s="267"/>
      <c r="U638" s="267"/>
      <c r="V638" s="267" t="str">
        <f t="shared" si="181"/>
        <v/>
      </c>
      <c r="W638" s="267"/>
      <c r="X638" s="267"/>
      <c r="Y638" s="267"/>
      <c r="Z638" s="267"/>
      <c r="AA638" s="267" t="str">
        <f t="shared" si="187"/>
        <v/>
      </c>
      <c r="AB638" s="267"/>
      <c r="AC638" s="267"/>
      <c r="AD638" s="267"/>
      <c r="AE638" s="267"/>
      <c r="AF638" s="267"/>
      <c r="AG638" s="269"/>
      <c r="AH638" s="270"/>
      <c r="AI638" s="270"/>
      <c r="AJ638" s="270"/>
      <c r="AK638" s="270"/>
      <c r="AL638" s="273"/>
      <c r="AM638" s="11"/>
      <c r="AN638" s="175" t="str">
        <f t="shared" si="188"/>
        <v/>
      </c>
      <c r="AO638" s="176"/>
      <c r="AP638" s="267" t="str">
        <f t="shared" si="182"/>
        <v/>
      </c>
      <c r="AQ638" s="267"/>
      <c r="AR638" s="267"/>
      <c r="AS638" s="267"/>
      <c r="AT638" s="267"/>
      <c r="AU638" s="267"/>
      <c r="AV638" s="265" t="str">
        <f t="shared" si="189"/>
        <v/>
      </c>
      <c r="AW638" s="266"/>
      <c r="AX638" s="267" t="str">
        <f t="shared" si="183"/>
        <v/>
      </c>
      <c r="AY638" s="267"/>
      <c r="AZ638" s="267"/>
      <c r="BA638" s="267"/>
      <c r="BB638" s="267"/>
      <c r="BC638" s="268"/>
      <c r="BD638" s="11"/>
      <c r="BF638" s="7" t="str">
        <f t="shared" si="184"/>
        <v/>
      </c>
      <c r="BJ638" s="45" t="str">
        <f t="shared" ca="1" si="185"/>
        <v>20/09/2021 08:00</v>
      </c>
      <c r="BK638" s="44" t="str">
        <f>IF($F638="", "", IFERROR(INDEX('Currency Market'!$BE$10:$BL$178, MATCH($BJ638, 'Currency Market'!$BB$10:$BB$178, 0), MATCH($F638, 'Currency Market'!$BE$9:$BL$9, 0)), ""))</f>
        <v/>
      </c>
      <c r="BL638" s="43" t="str">
        <f>IF($F638="", "", IFERROR(INDEX('Currency Market'!$BE$10:$BL$178, MATCH($BJ638, 'Currency Market'!$BB$10:$BB$178, 0), MATCH($N638, 'Currency Market'!$BE$9:$BL$9, 0)), ""))</f>
        <v/>
      </c>
      <c r="BN638" s="68" t="str">
        <f t="shared" si="190"/>
        <v/>
      </c>
      <c r="BO638" s="57" t="str">
        <f t="shared" si="196"/>
        <v/>
      </c>
      <c r="BP638" s="58" t="str">
        <f t="shared" si="196"/>
        <v/>
      </c>
      <c r="BQ638" s="58" t="str">
        <f t="shared" si="196"/>
        <v/>
      </c>
      <c r="BR638" s="58" t="str">
        <f t="shared" si="196"/>
        <v/>
      </c>
      <c r="BS638" s="58" t="str">
        <f t="shared" si="196"/>
        <v/>
      </c>
      <c r="BT638" s="58" t="str">
        <f t="shared" si="196"/>
        <v/>
      </c>
      <c r="BU638" s="58" t="str">
        <f t="shared" si="196"/>
        <v/>
      </c>
      <c r="BV638" s="59" t="str">
        <f t="shared" si="196"/>
        <v/>
      </c>
      <c r="BX638" s="7" t="str">
        <f ca="1">IFERROR(INDEX('Currency Market'!$BX$10:$BX$178, MATCH($BJ638, 'Currency Market'!$BB$10:$BB$178, 0)), "")</f>
        <v/>
      </c>
      <c r="BZ638" s="65" t="str">
        <f t="shared" si="191"/>
        <v/>
      </c>
    </row>
    <row r="639" spans="1:78" x14ac:dyDescent="0.55000000000000004">
      <c r="A639" s="11"/>
      <c r="B639" s="175" t="str">
        <f t="shared" si="180"/>
        <v/>
      </c>
      <c r="C639" s="176"/>
      <c r="D639" s="176"/>
      <c r="E639" s="176"/>
      <c r="F639" s="269"/>
      <c r="G639" s="270"/>
      <c r="H639" s="271"/>
      <c r="I639" s="271"/>
      <c r="J639" s="271"/>
      <c r="K639" s="271"/>
      <c r="L639" s="271"/>
      <c r="M639" s="271"/>
      <c r="N639" s="270"/>
      <c r="O639" s="270"/>
      <c r="P639" s="272" t="str">
        <f t="shared" si="186"/>
        <v/>
      </c>
      <c r="Q639" s="267"/>
      <c r="R639" s="267"/>
      <c r="S639" s="267"/>
      <c r="T639" s="267"/>
      <c r="U639" s="267"/>
      <c r="V639" s="267" t="str">
        <f t="shared" si="181"/>
        <v/>
      </c>
      <c r="W639" s="267"/>
      <c r="X639" s="267"/>
      <c r="Y639" s="267"/>
      <c r="Z639" s="267"/>
      <c r="AA639" s="267" t="str">
        <f t="shared" si="187"/>
        <v/>
      </c>
      <c r="AB639" s="267"/>
      <c r="AC639" s="267"/>
      <c r="AD639" s="267"/>
      <c r="AE639" s="267"/>
      <c r="AF639" s="267"/>
      <c r="AG639" s="269"/>
      <c r="AH639" s="270"/>
      <c r="AI639" s="270"/>
      <c r="AJ639" s="270"/>
      <c r="AK639" s="270"/>
      <c r="AL639" s="273"/>
      <c r="AM639" s="11"/>
      <c r="AN639" s="175" t="str">
        <f t="shared" si="188"/>
        <v/>
      </c>
      <c r="AO639" s="176"/>
      <c r="AP639" s="267" t="str">
        <f t="shared" si="182"/>
        <v/>
      </c>
      <c r="AQ639" s="267"/>
      <c r="AR639" s="267"/>
      <c r="AS639" s="267"/>
      <c r="AT639" s="267"/>
      <c r="AU639" s="267"/>
      <c r="AV639" s="265" t="str">
        <f t="shared" si="189"/>
        <v/>
      </c>
      <c r="AW639" s="266"/>
      <c r="AX639" s="267" t="str">
        <f t="shared" si="183"/>
        <v/>
      </c>
      <c r="AY639" s="267"/>
      <c r="AZ639" s="267"/>
      <c r="BA639" s="267"/>
      <c r="BB639" s="267"/>
      <c r="BC639" s="268"/>
      <c r="BD639" s="11"/>
      <c r="BF639" s="7" t="str">
        <f t="shared" si="184"/>
        <v/>
      </c>
      <c r="BJ639" s="45" t="str">
        <f t="shared" ca="1" si="185"/>
        <v>20/09/2021 08:00</v>
      </c>
      <c r="BK639" s="44" t="str">
        <f>IF($F639="", "", IFERROR(INDEX('Currency Market'!$BE$10:$BL$178, MATCH($BJ639, 'Currency Market'!$BB$10:$BB$178, 0), MATCH($F639, 'Currency Market'!$BE$9:$BL$9, 0)), ""))</f>
        <v/>
      </c>
      <c r="BL639" s="43" t="str">
        <f>IF($F639="", "", IFERROR(INDEX('Currency Market'!$BE$10:$BL$178, MATCH($BJ639, 'Currency Market'!$BB$10:$BB$178, 0), MATCH($N639, 'Currency Market'!$BE$9:$BL$9, 0)), ""))</f>
        <v/>
      </c>
      <c r="BN639" s="68" t="str">
        <f t="shared" si="190"/>
        <v/>
      </c>
      <c r="BO639" s="57" t="str">
        <f t="shared" si="196"/>
        <v/>
      </c>
      <c r="BP639" s="58" t="str">
        <f t="shared" si="196"/>
        <v/>
      </c>
      <c r="BQ639" s="58" t="str">
        <f t="shared" si="196"/>
        <v/>
      </c>
      <c r="BR639" s="58" t="str">
        <f t="shared" si="196"/>
        <v/>
      </c>
      <c r="BS639" s="58" t="str">
        <f t="shared" si="196"/>
        <v/>
      </c>
      <c r="BT639" s="58" t="str">
        <f t="shared" si="196"/>
        <v/>
      </c>
      <c r="BU639" s="58" t="str">
        <f t="shared" si="196"/>
        <v/>
      </c>
      <c r="BV639" s="59" t="str">
        <f t="shared" si="196"/>
        <v/>
      </c>
      <c r="BX639" s="7" t="str">
        <f ca="1">IFERROR(INDEX('Currency Market'!$BX$10:$BX$178, MATCH($BJ639, 'Currency Market'!$BB$10:$BB$178, 0)), "")</f>
        <v/>
      </c>
      <c r="BZ639" s="65" t="str">
        <f t="shared" si="191"/>
        <v/>
      </c>
    </row>
    <row r="640" spans="1:78" x14ac:dyDescent="0.55000000000000004">
      <c r="A640" s="11"/>
      <c r="B640" s="175" t="str">
        <f t="shared" si="180"/>
        <v/>
      </c>
      <c r="C640" s="176"/>
      <c r="D640" s="176"/>
      <c r="E640" s="176"/>
      <c r="F640" s="269"/>
      <c r="G640" s="270"/>
      <c r="H640" s="271"/>
      <c r="I640" s="271"/>
      <c r="J640" s="271"/>
      <c r="K640" s="271"/>
      <c r="L640" s="271"/>
      <c r="M640" s="271"/>
      <c r="N640" s="270"/>
      <c r="O640" s="270"/>
      <c r="P640" s="272" t="str">
        <f t="shared" si="186"/>
        <v/>
      </c>
      <c r="Q640" s="267"/>
      <c r="R640" s="267"/>
      <c r="S640" s="267"/>
      <c r="T640" s="267"/>
      <c r="U640" s="267"/>
      <c r="V640" s="267" t="str">
        <f t="shared" si="181"/>
        <v/>
      </c>
      <c r="W640" s="267"/>
      <c r="X640" s="267"/>
      <c r="Y640" s="267"/>
      <c r="Z640" s="267"/>
      <c r="AA640" s="267" t="str">
        <f t="shared" si="187"/>
        <v/>
      </c>
      <c r="AB640" s="267"/>
      <c r="AC640" s="267"/>
      <c r="AD640" s="267"/>
      <c r="AE640" s="267"/>
      <c r="AF640" s="267"/>
      <c r="AG640" s="269"/>
      <c r="AH640" s="270"/>
      <c r="AI640" s="270"/>
      <c r="AJ640" s="270"/>
      <c r="AK640" s="270"/>
      <c r="AL640" s="273"/>
      <c r="AM640" s="11"/>
      <c r="AN640" s="175" t="str">
        <f t="shared" si="188"/>
        <v/>
      </c>
      <c r="AO640" s="176"/>
      <c r="AP640" s="267" t="str">
        <f t="shared" si="182"/>
        <v/>
      </c>
      <c r="AQ640" s="267"/>
      <c r="AR640" s="267"/>
      <c r="AS640" s="267"/>
      <c r="AT640" s="267"/>
      <c r="AU640" s="267"/>
      <c r="AV640" s="265" t="str">
        <f t="shared" si="189"/>
        <v/>
      </c>
      <c r="AW640" s="266"/>
      <c r="AX640" s="267" t="str">
        <f t="shared" si="183"/>
        <v/>
      </c>
      <c r="AY640" s="267"/>
      <c r="AZ640" s="267"/>
      <c r="BA640" s="267"/>
      <c r="BB640" s="267"/>
      <c r="BC640" s="268"/>
      <c r="BD640" s="11"/>
      <c r="BF640" s="7" t="str">
        <f t="shared" si="184"/>
        <v/>
      </c>
      <c r="BJ640" s="45" t="str">
        <f t="shared" ca="1" si="185"/>
        <v>20/09/2021 08:00</v>
      </c>
      <c r="BK640" s="44" t="str">
        <f>IF($F640="", "", IFERROR(INDEX('Currency Market'!$BE$10:$BL$178, MATCH($BJ640, 'Currency Market'!$BB$10:$BB$178, 0), MATCH($F640, 'Currency Market'!$BE$9:$BL$9, 0)), ""))</f>
        <v/>
      </c>
      <c r="BL640" s="43" t="str">
        <f>IF($F640="", "", IFERROR(INDEX('Currency Market'!$BE$10:$BL$178, MATCH($BJ640, 'Currency Market'!$BB$10:$BB$178, 0), MATCH($N640, 'Currency Market'!$BE$9:$BL$9, 0)), ""))</f>
        <v/>
      </c>
      <c r="BN640" s="68" t="str">
        <f t="shared" si="190"/>
        <v/>
      </c>
      <c r="BO640" s="57" t="str">
        <f t="shared" si="196"/>
        <v/>
      </c>
      <c r="BP640" s="58" t="str">
        <f t="shared" si="196"/>
        <v/>
      </c>
      <c r="BQ640" s="58" t="str">
        <f t="shared" si="196"/>
        <v/>
      </c>
      <c r="BR640" s="58" t="str">
        <f t="shared" si="196"/>
        <v/>
      </c>
      <c r="BS640" s="58" t="str">
        <f t="shared" si="196"/>
        <v/>
      </c>
      <c r="BT640" s="58" t="str">
        <f t="shared" si="196"/>
        <v/>
      </c>
      <c r="BU640" s="58" t="str">
        <f t="shared" si="196"/>
        <v/>
      </c>
      <c r="BV640" s="59" t="str">
        <f t="shared" si="196"/>
        <v/>
      </c>
      <c r="BX640" s="7" t="str">
        <f ca="1">IFERROR(INDEX('Currency Market'!$BX$10:$BX$178, MATCH($BJ640, 'Currency Market'!$BB$10:$BB$178, 0)), "")</f>
        <v/>
      </c>
      <c r="BZ640" s="65" t="str">
        <f t="shared" si="191"/>
        <v/>
      </c>
    </row>
    <row r="641" spans="1:78" x14ac:dyDescent="0.55000000000000004">
      <c r="A641" s="11"/>
      <c r="B641" s="175" t="str">
        <f t="shared" si="180"/>
        <v/>
      </c>
      <c r="C641" s="176"/>
      <c r="D641" s="176"/>
      <c r="E641" s="176"/>
      <c r="F641" s="269"/>
      <c r="G641" s="270"/>
      <c r="H641" s="271"/>
      <c r="I641" s="271"/>
      <c r="J641" s="271"/>
      <c r="K641" s="271"/>
      <c r="L641" s="271"/>
      <c r="M641" s="271"/>
      <c r="N641" s="270"/>
      <c r="O641" s="270"/>
      <c r="P641" s="272" t="str">
        <f t="shared" si="186"/>
        <v/>
      </c>
      <c r="Q641" s="267"/>
      <c r="R641" s="267"/>
      <c r="S641" s="267"/>
      <c r="T641" s="267"/>
      <c r="U641" s="267"/>
      <c r="V641" s="267" t="str">
        <f t="shared" si="181"/>
        <v/>
      </c>
      <c r="W641" s="267"/>
      <c r="X641" s="267"/>
      <c r="Y641" s="267"/>
      <c r="Z641" s="267"/>
      <c r="AA641" s="267" t="str">
        <f t="shared" si="187"/>
        <v/>
      </c>
      <c r="AB641" s="267"/>
      <c r="AC641" s="267"/>
      <c r="AD641" s="267"/>
      <c r="AE641" s="267"/>
      <c r="AF641" s="267"/>
      <c r="AG641" s="269"/>
      <c r="AH641" s="270"/>
      <c r="AI641" s="270"/>
      <c r="AJ641" s="270"/>
      <c r="AK641" s="270"/>
      <c r="AL641" s="273"/>
      <c r="AM641" s="11"/>
      <c r="AN641" s="175" t="str">
        <f t="shared" si="188"/>
        <v/>
      </c>
      <c r="AO641" s="176"/>
      <c r="AP641" s="267" t="str">
        <f t="shared" si="182"/>
        <v/>
      </c>
      <c r="AQ641" s="267"/>
      <c r="AR641" s="267"/>
      <c r="AS641" s="267"/>
      <c r="AT641" s="267"/>
      <c r="AU641" s="267"/>
      <c r="AV641" s="265" t="str">
        <f t="shared" si="189"/>
        <v/>
      </c>
      <c r="AW641" s="266"/>
      <c r="AX641" s="267" t="str">
        <f t="shared" si="183"/>
        <v/>
      </c>
      <c r="AY641" s="267"/>
      <c r="AZ641" s="267"/>
      <c r="BA641" s="267"/>
      <c r="BB641" s="267"/>
      <c r="BC641" s="268"/>
      <c r="BD641" s="11"/>
      <c r="BF641" s="7" t="str">
        <f t="shared" si="184"/>
        <v/>
      </c>
      <c r="BJ641" s="45" t="str">
        <f t="shared" ca="1" si="185"/>
        <v>20/09/2021 08:00</v>
      </c>
      <c r="BK641" s="44" t="str">
        <f>IF($F641="", "", IFERROR(INDEX('Currency Market'!$BE$10:$BL$178, MATCH($BJ641, 'Currency Market'!$BB$10:$BB$178, 0), MATCH($F641, 'Currency Market'!$BE$9:$BL$9, 0)), ""))</f>
        <v/>
      </c>
      <c r="BL641" s="43" t="str">
        <f>IF($F641="", "", IFERROR(INDEX('Currency Market'!$BE$10:$BL$178, MATCH($BJ641, 'Currency Market'!$BB$10:$BB$178, 0), MATCH($N641, 'Currency Market'!$BE$9:$BL$9, 0)), ""))</f>
        <v/>
      </c>
      <c r="BN641" s="68" t="str">
        <f t="shared" si="190"/>
        <v/>
      </c>
      <c r="BO641" s="57" t="str">
        <f t="shared" si="196"/>
        <v/>
      </c>
      <c r="BP641" s="58" t="str">
        <f t="shared" si="196"/>
        <v/>
      </c>
      <c r="BQ641" s="58" t="str">
        <f t="shared" si="196"/>
        <v/>
      </c>
      <c r="BR641" s="58" t="str">
        <f t="shared" si="196"/>
        <v/>
      </c>
      <c r="BS641" s="58" t="str">
        <f t="shared" si="196"/>
        <v/>
      </c>
      <c r="BT641" s="58" t="str">
        <f t="shared" si="196"/>
        <v/>
      </c>
      <c r="BU641" s="58" t="str">
        <f t="shared" si="196"/>
        <v/>
      </c>
      <c r="BV641" s="59" t="str">
        <f t="shared" si="196"/>
        <v/>
      </c>
      <c r="BX641" s="7" t="str">
        <f ca="1">IFERROR(INDEX('Currency Market'!$BX$10:$BX$178, MATCH($BJ641, 'Currency Market'!$BB$10:$BB$178, 0)), "")</f>
        <v/>
      </c>
      <c r="BZ641" s="65" t="str">
        <f t="shared" si="191"/>
        <v/>
      </c>
    </row>
    <row r="642" spans="1:78" x14ac:dyDescent="0.55000000000000004">
      <c r="A642" s="11"/>
      <c r="B642" s="175" t="str">
        <f t="shared" si="180"/>
        <v/>
      </c>
      <c r="C642" s="176"/>
      <c r="D642" s="176"/>
      <c r="E642" s="176"/>
      <c r="F642" s="269"/>
      <c r="G642" s="270"/>
      <c r="H642" s="271"/>
      <c r="I642" s="271"/>
      <c r="J642" s="271"/>
      <c r="K642" s="271"/>
      <c r="L642" s="271"/>
      <c r="M642" s="271"/>
      <c r="N642" s="270"/>
      <c r="O642" s="270"/>
      <c r="P642" s="272" t="str">
        <f t="shared" si="186"/>
        <v/>
      </c>
      <c r="Q642" s="267"/>
      <c r="R642" s="267"/>
      <c r="S642" s="267"/>
      <c r="T642" s="267"/>
      <c r="U642" s="267"/>
      <c r="V642" s="267" t="str">
        <f t="shared" si="181"/>
        <v/>
      </c>
      <c r="W642" s="267"/>
      <c r="X642" s="267"/>
      <c r="Y642" s="267"/>
      <c r="Z642" s="267"/>
      <c r="AA642" s="267" t="str">
        <f t="shared" si="187"/>
        <v/>
      </c>
      <c r="AB642" s="267"/>
      <c r="AC642" s="267"/>
      <c r="AD642" s="267"/>
      <c r="AE642" s="267"/>
      <c r="AF642" s="267"/>
      <c r="AG642" s="269"/>
      <c r="AH642" s="270"/>
      <c r="AI642" s="270"/>
      <c r="AJ642" s="270"/>
      <c r="AK642" s="270"/>
      <c r="AL642" s="273"/>
      <c r="AM642" s="11"/>
      <c r="AN642" s="175" t="str">
        <f t="shared" si="188"/>
        <v/>
      </c>
      <c r="AO642" s="176"/>
      <c r="AP642" s="267" t="str">
        <f t="shared" si="182"/>
        <v/>
      </c>
      <c r="AQ642" s="267"/>
      <c r="AR642" s="267"/>
      <c r="AS642" s="267"/>
      <c r="AT642" s="267"/>
      <c r="AU642" s="267"/>
      <c r="AV642" s="265" t="str">
        <f t="shared" si="189"/>
        <v/>
      </c>
      <c r="AW642" s="266"/>
      <c r="AX642" s="267" t="str">
        <f t="shared" si="183"/>
        <v/>
      </c>
      <c r="AY642" s="267"/>
      <c r="AZ642" s="267"/>
      <c r="BA642" s="267"/>
      <c r="BB642" s="267"/>
      <c r="BC642" s="268"/>
      <c r="BD642" s="11"/>
      <c r="BF642" s="7" t="str">
        <f t="shared" si="184"/>
        <v/>
      </c>
      <c r="BJ642" s="45" t="str">
        <f t="shared" ca="1" si="185"/>
        <v>20/09/2021 08:00</v>
      </c>
      <c r="BK642" s="44" t="str">
        <f>IF($F642="", "", IFERROR(INDEX('Currency Market'!$BE$10:$BL$178, MATCH($BJ642, 'Currency Market'!$BB$10:$BB$178, 0), MATCH($F642, 'Currency Market'!$BE$9:$BL$9, 0)), ""))</f>
        <v/>
      </c>
      <c r="BL642" s="43" t="str">
        <f>IF($F642="", "", IFERROR(INDEX('Currency Market'!$BE$10:$BL$178, MATCH($BJ642, 'Currency Market'!$BB$10:$BB$178, 0), MATCH($N642, 'Currency Market'!$BE$9:$BL$9, 0)), ""))</f>
        <v/>
      </c>
      <c r="BN642" s="68" t="str">
        <f t="shared" si="190"/>
        <v/>
      </c>
      <c r="BO642" s="57" t="str">
        <f t="shared" si="196"/>
        <v/>
      </c>
      <c r="BP642" s="58" t="str">
        <f t="shared" si="196"/>
        <v/>
      </c>
      <c r="BQ642" s="58" t="str">
        <f t="shared" si="196"/>
        <v/>
      </c>
      <c r="BR642" s="58" t="str">
        <f t="shared" si="196"/>
        <v/>
      </c>
      <c r="BS642" s="58" t="str">
        <f t="shared" si="196"/>
        <v/>
      </c>
      <c r="BT642" s="58" t="str">
        <f t="shared" si="196"/>
        <v/>
      </c>
      <c r="BU642" s="58" t="str">
        <f t="shared" si="196"/>
        <v/>
      </c>
      <c r="BV642" s="59" t="str">
        <f t="shared" si="196"/>
        <v/>
      </c>
      <c r="BX642" s="7" t="str">
        <f ca="1">IFERROR(INDEX('Currency Market'!$BX$10:$BX$178, MATCH($BJ642, 'Currency Market'!$BB$10:$BB$178, 0)), "")</f>
        <v/>
      </c>
      <c r="BZ642" s="65" t="str">
        <f t="shared" si="191"/>
        <v/>
      </c>
    </row>
    <row r="643" spans="1:78" x14ac:dyDescent="0.55000000000000004">
      <c r="A643" s="11"/>
      <c r="B643" s="175" t="str">
        <f t="shared" si="180"/>
        <v/>
      </c>
      <c r="C643" s="176"/>
      <c r="D643" s="176"/>
      <c r="E643" s="176"/>
      <c r="F643" s="269"/>
      <c r="G643" s="270"/>
      <c r="H643" s="271"/>
      <c r="I643" s="271"/>
      <c r="J643" s="271"/>
      <c r="K643" s="271"/>
      <c r="L643" s="271"/>
      <c r="M643" s="271"/>
      <c r="N643" s="270"/>
      <c r="O643" s="270"/>
      <c r="P643" s="272" t="str">
        <f t="shared" si="186"/>
        <v/>
      </c>
      <c r="Q643" s="267"/>
      <c r="R643" s="267"/>
      <c r="S643" s="267"/>
      <c r="T643" s="267"/>
      <c r="U643" s="267"/>
      <c r="V643" s="267" t="str">
        <f t="shared" si="181"/>
        <v/>
      </c>
      <c r="W643" s="267"/>
      <c r="X643" s="267"/>
      <c r="Y643" s="267"/>
      <c r="Z643" s="267"/>
      <c r="AA643" s="267" t="str">
        <f t="shared" si="187"/>
        <v/>
      </c>
      <c r="AB643" s="267"/>
      <c r="AC643" s="267"/>
      <c r="AD643" s="267"/>
      <c r="AE643" s="267"/>
      <c r="AF643" s="267"/>
      <c r="AG643" s="269"/>
      <c r="AH643" s="270"/>
      <c r="AI643" s="270"/>
      <c r="AJ643" s="270"/>
      <c r="AK643" s="270"/>
      <c r="AL643" s="273"/>
      <c r="AM643" s="11"/>
      <c r="AN643" s="175" t="str">
        <f t="shared" si="188"/>
        <v/>
      </c>
      <c r="AO643" s="176"/>
      <c r="AP643" s="267" t="str">
        <f t="shared" si="182"/>
        <v/>
      </c>
      <c r="AQ643" s="267"/>
      <c r="AR643" s="267"/>
      <c r="AS643" s="267"/>
      <c r="AT643" s="267"/>
      <c r="AU643" s="267"/>
      <c r="AV643" s="265" t="str">
        <f t="shared" si="189"/>
        <v/>
      </c>
      <c r="AW643" s="266"/>
      <c r="AX643" s="267" t="str">
        <f t="shared" si="183"/>
        <v/>
      </c>
      <c r="AY643" s="267"/>
      <c r="AZ643" s="267"/>
      <c r="BA643" s="267"/>
      <c r="BB643" s="267"/>
      <c r="BC643" s="268"/>
      <c r="BD643" s="11"/>
      <c r="BF643" s="7" t="str">
        <f t="shared" si="184"/>
        <v/>
      </c>
      <c r="BJ643" s="45" t="str">
        <f t="shared" ca="1" si="185"/>
        <v>20/09/2021 08:00</v>
      </c>
      <c r="BK643" s="44" t="str">
        <f>IF($F643="", "", IFERROR(INDEX('Currency Market'!$BE$10:$BL$178, MATCH($BJ643, 'Currency Market'!$BB$10:$BB$178, 0), MATCH($F643, 'Currency Market'!$BE$9:$BL$9, 0)), ""))</f>
        <v/>
      </c>
      <c r="BL643" s="43" t="str">
        <f>IF($F643="", "", IFERROR(INDEX('Currency Market'!$BE$10:$BL$178, MATCH($BJ643, 'Currency Market'!$BB$10:$BB$178, 0), MATCH($N643, 'Currency Market'!$BE$9:$BL$9, 0)), ""))</f>
        <v/>
      </c>
      <c r="BN643" s="68" t="str">
        <f t="shared" si="190"/>
        <v/>
      </c>
      <c r="BO643" s="57" t="str">
        <f t="shared" ref="BO643:BV652" si="197">IF($B643=$BF$4, IF($F643=BO$2, $H643*-1, IF($N643=BO$2, $AA643, "")), "")</f>
        <v/>
      </c>
      <c r="BP643" s="58" t="str">
        <f t="shared" si="197"/>
        <v/>
      </c>
      <c r="BQ643" s="58" t="str">
        <f t="shared" si="197"/>
        <v/>
      </c>
      <c r="BR643" s="58" t="str">
        <f t="shared" si="197"/>
        <v/>
      </c>
      <c r="BS643" s="58" t="str">
        <f t="shared" si="197"/>
        <v/>
      </c>
      <c r="BT643" s="58" t="str">
        <f t="shared" si="197"/>
        <v/>
      </c>
      <c r="BU643" s="58" t="str">
        <f t="shared" si="197"/>
        <v/>
      </c>
      <c r="BV643" s="59" t="str">
        <f t="shared" si="197"/>
        <v/>
      </c>
      <c r="BX643" s="7" t="str">
        <f ca="1">IFERROR(INDEX('Currency Market'!$BX$10:$BX$178, MATCH($BJ643, 'Currency Market'!$BB$10:$BB$178, 0)), "")</f>
        <v/>
      </c>
      <c r="BZ643" s="65" t="str">
        <f t="shared" si="191"/>
        <v/>
      </c>
    </row>
    <row r="644" spans="1:78" x14ac:dyDescent="0.55000000000000004">
      <c r="A644" s="11"/>
      <c r="B644" s="175" t="str">
        <f t="shared" si="180"/>
        <v/>
      </c>
      <c r="C644" s="176"/>
      <c r="D644" s="176"/>
      <c r="E644" s="176"/>
      <c r="F644" s="269"/>
      <c r="G644" s="270"/>
      <c r="H644" s="271"/>
      <c r="I644" s="271"/>
      <c r="J644" s="271"/>
      <c r="K644" s="271"/>
      <c r="L644" s="271"/>
      <c r="M644" s="271"/>
      <c r="N644" s="270"/>
      <c r="O644" s="270"/>
      <c r="P644" s="272" t="str">
        <f t="shared" si="186"/>
        <v/>
      </c>
      <c r="Q644" s="267"/>
      <c r="R644" s="267"/>
      <c r="S644" s="267"/>
      <c r="T644" s="267"/>
      <c r="U644" s="267"/>
      <c r="V644" s="267" t="str">
        <f t="shared" si="181"/>
        <v/>
      </c>
      <c r="W644" s="267"/>
      <c r="X644" s="267"/>
      <c r="Y644" s="267"/>
      <c r="Z644" s="267"/>
      <c r="AA644" s="267" t="str">
        <f t="shared" si="187"/>
        <v/>
      </c>
      <c r="AB644" s="267"/>
      <c r="AC644" s="267"/>
      <c r="AD644" s="267"/>
      <c r="AE644" s="267"/>
      <c r="AF644" s="267"/>
      <c r="AG644" s="269"/>
      <c r="AH644" s="270"/>
      <c r="AI644" s="270"/>
      <c r="AJ644" s="270"/>
      <c r="AK644" s="270"/>
      <c r="AL644" s="273"/>
      <c r="AM644" s="11"/>
      <c r="AN644" s="175" t="str">
        <f t="shared" si="188"/>
        <v/>
      </c>
      <c r="AO644" s="176"/>
      <c r="AP644" s="267" t="str">
        <f t="shared" si="182"/>
        <v/>
      </c>
      <c r="AQ644" s="267"/>
      <c r="AR644" s="267"/>
      <c r="AS644" s="267"/>
      <c r="AT644" s="267"/>
      <c r="AU644" s="267"/>
      <c r="AV644" s="265" t="str">
        <f t="shared" si="189"/>
        <v/>
      </c>
      <c r="AW644" s="266"/>
      <c r="AX644" s="267" t="str">
        <f t="shared" si="183"/>
        <v/>
      </c>
      <c r="AY644" s="267"/>
      <c r="AZ644" s="267"/>
      <c r="BA644" s="267"/>
      <c r="BB644" s="267"/>
      <c r="BC644" s="268"/>
      <c r="BD644" s="11"/>
      <c r="BF644" s="7" t="str">
        <f t="shared" si="184"/>
        <v/>
      </c>
      <c r="BJ644" s="45" t="str">
        <f t="shared" ca="1" si="185"/>
        <v>20/09/2021 08:00</v>
      </c>
      <c r="BK644" s="44" t="str">
        <f>IF($F644="", "", IFERROR(INDEX('Currency Market'!$BE$10:$BL$178, MATCH($BJ644, 'Currency Market'!$BB$10:$BB$178, 0), MATCH($F644, 'Currency Market'!$BE$9:$BL$9, 0)), ""))</f>
        <v/>
      </c>
      <c r="BL644" s="43" t="str">
        <f>IF($F644="", "", IFERROR(INDEX('Currency Market'!$BE$10:$BL$178, MATCH($BJ644, 'Currency Market'!$BB$10:$BB$178, 0), MATCH($N644, 'Currency Market'!$BE$9:$BL$9, 0)), ""))</f>
        <v/>
      </c>
      <c r="BN644" s="68" t="str">
        <f t="shared" si="190"/>
        <v/>
      </c>
      <c r="BO644" s="57" t="str">
        <f t="shared" si="197"/>
        <v/>
      </c>
      <c r="BP644" s="58" t="str">
        <f t="shared" si="197"/>
        <v/>
      </c>
      <c r="BQ644" s="58" t="str">
        <f t="shared" si="197"/>
        <v/>
      </c>
      <c r="BR644" s="58" t="str">
        <f t="shared" si="197"/>
        <v/>
      </c>
      <c r="BS644" s="58" t="str">
        <f t="shared" si="197"/>
        <v/>
      </c>
      <c r="BT644" s="58" t="str">
        <f t="shared" si="197"/>
        <v/>
      </c>
      <c r="BU644" s="58" t="str">
        <f t="shared" si="197"/>
        <v/>
      </c>
      <c r="BV644" s="59" t="str">
        <f t="shared" si="197"/>
        <v/>
      </c>
      <c r="BX644" s="7" t="str">
        <f ca="1">IFERROR(INDEX('Currency Market'!$BX$10:$BX$178, MATCH($BJ644, 'Currency Market'!$BB$10:$BB$178, 0)), "")</f>
        <v/>
      </c>
      <c r="BZ644" s="65" t="str">
        <f t="shared" si="191"/>
        <v/>
      </c>
    </row>
    <row r="645" spans="1:78" x14ac:dyDescent="0.55000000000000004">
      <c r="A645" s="11"/>
      <c r="B645" s="175" t="str">
        <f t="shared" si="180"/>
        <v/>
      </c>
      <c r="C645" s="176"/>
      <c r="D645" s="176"/>
      <c r="E645" s="176"/>
      <c r="F645" s="269"/>
      <c r="G645" s="270"/>
      <c r="H645" s="271"/>
      <c r="I645" s="271"/>
      <c r="J645" s="271"/>
      <c r="K645" s="271"/>
      <c r="L645" s="271"/>
      <c r="M645" s="271"/>
      <c r="N645" s="270"/>
      <c r="O645" s="270"/>
      <c r="P645" s="272" t="str">
        <f t="shared" si="186"/>
        <v/>
      </c>
      <c r="Q645" s="267"/>
      <c r="R645" s="267"/>
      <c r="S645" s="267"/>
      <c r="T645" s="267"/>
      <c r="U645" s="267"/>
      <c r="V645" s="267" t="str">
        <f t="shared" si="181"/>
        <v/>
      </c>
      <c r="W645" s="267"/>
      <c r="X645" s="267"/>
      <c r="Y645" s="267"/>
      <c r="Z645" s="267"/>
      <c r="AA645" s="267" t="str">
        <f t="shared" si="187"/>
        <v/>
      </c>
      <c r="AB645" s="267"/>
      <c r="AC645" s="267"/>
      <c r="AD645" s="267"/>
      <c r="AE645" s="267"/>
      <c r="AF645" s="267"/>
      <c r="AG645" s="269"/>
      <c r="AH645" s="270"/>
      <c r="AI645" s="270"/>
      <c r="AJ645" s="270"/>
      <c r="AK645" s="270"/>
      <c r="AL645" s="273"/>
      <c r="AM645" s="11"/>
      <c r="AN645" s="175" t="str">
        <f t="shared" si="188"/>
        <v/>
      </c>
      <c r="AO645" s="176"/>
      <c r="AP645" s="267" t="str">
        <f t="shared" si="182"/>
        <v/>
      </c>
      <c r="AQ645" s="267"/>
      <c r="AR645" s="267"/>
      <c r="AS645" s="267"/>
      <c r="AT645" s="267"/>
      <c r="AU645" s="267"/>
      <c r="AV645" s="265" t="str">
        <f t="shared" si="189"/>
        <v/>
      </c>
      <c r="AW645" s="266"/>
      <c r="AX645" s="267" t="str">
        <f t="shared" si="183"/>
        <v/>
      </c>
      <c r="AY645" s="267"/>
      <c r="AZ645" s="267"/>
      <c r="BA645" s="267"/>
      <c r="BB645" s="267"/>
      <c r="BC645" s="268"/>
      <c r="BD645" s="11"/>
      <c r="BF645" s="7" t="str">
        <f t="shared" si="184"/>
        <v/>
      </c>
      <c r="BJ645" s="45" t="str">
        <f t="shared" ca="1" si="185"/>
        <v>20/09/2021 08:00</v>
      </c>
      <c r="BK645" s="44" t="str">
        <f>IF($F645="", "", IFERROR(INDEX('Currency Market'!$BE$10:$BL$178, MATCH($BJ645, 'Currency Market'!$BB$10:$BB$178, 0), MATCH($F645, 'Currency Market'!$BE$9:$BL$9, 0)), ""))</f>
        <v/>
      </c>
      <c r="BL645" s="43" t="str">
        <f>IF($F645="", "", IFERROR(INDEX('Currency Market'!$BE$10:$BL$178, MATCH($BJ645, 'Currency Market'!$BB$10:$BB$178, 0), MATCH($N645, 'Currency Market'!$BE$9:$BL$9, 0)), ""))</f>
        <v/>
      </c>
      <c r="BN645" s="68" t="str">
        <f t="shared" si="190"/>
        <v/>
      </c>
      <c r="BO645" s="57" t="str">
        <f t="shared" si="197"/>
        <v/>
      </c>
      <c r="BP645" s="58" t="str">
        <f t="shared" si="197"/>
        <v/>
      </c>
      <c r="BQ645" s="58" t="str">
        <f t="shared" si="197"/>
        <v/>
      </c>
      <c r="BR645" s="58" t="str">
        <f t="shared" si="197"/>
        <v/>
      </c>
      <c r="BS645" s="58" t="str">
        <f t="shared" si="197"/>
        <v/>
      </c>
      <c r="BT645" s="58" t="str">
        <f t="shared" si="197"/>
        <v/>
      </c>
      <c r="BU645" s="58" t="str">
        <f t="shared" si="197"/>
        <v/>
      </c>
      <c r="BV645" s="59" t="str">
        <f t="shared" si="197"/>
        <v/>
      </c>
      <c r="BX645" s="7" t="str">
        <f ca="1">IFERROR(INDEX('Currency Market'!$BX$10:$BX$178, MATCH($BJ645, 'Currency Market'!$BB$10:$BB$178, 0)), "")</f>
        <v/>
      </c>
      <c r="BZ645" s="65" t="str">
        <f t="shared" si="191"/>
        <v/>
      </c>
    </row>
    <row r="646" spans="1:78" x14ac:dyDescent="0.55000000000000004">
      <c r="A646" s="11"/>
      <c r="B646" s="175" t="str">
        <f t="shared" si="180"/>
        <v/>
      </c>
      <c r="C646" s="176"/>
      <c r="D646" s="176"/>
      <c r="E646" s="176"/>
      <c r="F646" s="269"/>
      <c r="G646" s="270"/>
      <c r="H646" s="271"/>
      <c r="I646" s="271"/>
      <c r="J646" s="271"/>
      <c r="K646" s="271"/>
      <c r="L646" s="271"/>
      <c r="M646" s="271"/>
      <c r="N646" s="270"/>
      <c r="O646" s="270"/>
      <c r="P646" s="272" t="str">
        <f t="shared" si="186"/>
        <v/>
      </c>
      <c r="Q646" s="267"/>
      <c r="R646" s="267"/>
      <c r="S646" s="267"/>
      <c r="T646" s="267"/>
      <c r="U646" s="267"/>
      <c r="V646" s="267" t="str">
        <f t="shared" si="181"/>
        <v/>
      </c>
      <c r="W646" s="267"/>
      <c r="X646" s="267"/>
      <c r="Y646" s="267"/>
      <c r="Z646" s="267"/>
      <c r="AA646" s="267" t="str">
        <f t="shared" si="187"/>
        <v/>
      </c>
      <c r="AB646" s="267"/>
      <c r="AC646" s="267"/>
      <c r="AD646" s="267"/>
      <c r="AE646" s="267"/>
      <c r="AF646" s="267"/>
      <c r="AG646" s="269"/>
      <c r="AH646" s="270"/>
      <c r="AI646" s="270"/>
      <c r="AJ646" s="270"/>
      <c r="AK646" s="270"/>
      <c r="AL646" s="273"/>
      <c r="AM646" s="11"/>
      <c r="AN646" s="175" t="str">
        <f t="shared" si="188"/>
        <v/>
      </c>
      <c r="AO646" s="176"/>
      <c r="AP646" s="267" t="str">
        <f t="shared" si="182"/>
        <v/>
      </c>
      <c r="AQ646" s="267"/>
      <c r="AR646" s="267"/>
      <c r="AS646" s="267"/>
      <c r="AT646" s="267"/>
      <c r="AU646" s="267"/>
      <c r="AV646" s="265" t="str">
        <f t="shared" si="189"/>
        <v/>
      </c>
      <c r="AW646" s="266"/>
      <c r="AX646" s="267" t="str">
        <f t="shared" si="183"/>
        <v/>
      </c>
      <c r="AY646" s="267"/>
      <c r="AZ646" s="267"/>
      <c r="BA646" s="267"/>
      <c r="BB646" s="267"/>
      <c r="BC646" s="268"/>
      <c r="BD646" s="11"/>
      <c r="BF646" s="7" t="str">
        <f t="shared" si="184"/>
        <v/>
      </c>
      <c r="BJ646" s="45" t="str">
        <f t="shared" ca="1" si="185"/>
        <v>20/09/2021 08:00</v>
      </c>
      <c r="BK646" s="44" t="str">
        <f>IF($F646="", "", IFERROR(INDEX('Currency Market'!$BE$10:$BL$178, MATCH($BJ646, 'Currency Market'!$BB$10:$BB$178, 0), MATCH($F646, 'Currency Market'!$BE$9:$BL$9, 0)), ""))</f>
        <v/>
      </c>
      <c r="BL646" s="43" t="str">
        <f>IF($F646="", "", IFERROR(INDEX('Currency Market'!$BE$10:$BL$178, MATCH($BJ646, 'Currency Market'!$BB$10:$BB$178, 0), MATCH($N646, 'Currency Market'!$BE$9:$BL$9, 0)), ""))</f>
        <v/>
      </c>
      <c r="BN646" s="68" t="str">
        <f t="shared" si="190"/>
        <v/>
      </c>
      <c r="BO646" s="57" t="str">
        <f t="shared" si="197"/>
        <v/>
      </c>
      <c r="BP646" s="58" t="str">
        <f t="shared" si="197"/>
        <v/>
      </c>
      <c r="BQ646" s="58" t="str">
        <f t="shared" si="197"/>
        <v/>
      </c>
      <c r="BR646" s="58" t="str">
        <f t="shared" si="197"/>
        <v/>
      </c>
      <c r="BS646" s="58" t="str">
        <f t="shared" si="197"/>
        <v/>
      </c>
      <c r="BT646" s="58" t="str">
        <f t="shared" si="197"/>
        <v/>
      </c>
      <c r="BU646" s="58" t="str">
        <f t="shared" si="197"/>
        <v/>
      </c>
      <c r="BV646" s="59" t="str">
        <f t="shared" si="197"/>
        <v/>
      </c>
      <c r="BX646" s="7" t="str">
        <f ca="1">IFERROR(INDEX('Currency Market'!$BX$10:$BX$178, MATCH($BJ646, 'Currency Market'!$BB$10:$BB$178, 0)), "")</f>
        <v/>
      </c>
      <c r="BZ646" s="65" t="str">
        <f t="shared" si="191"/>
        <v/>
      </c>
    </row>
    <row r="647" spans="1:78" x14ac:dyDescent="0.55000000000000004">
      <c r="A647" s="11"/>
      <c r="B647" s="175" t="str">
        <f t="shared" si="180"/>
        <v/>
      </c>
      <c r="C647" s="176"/>
      <c r="D647" s="176"/>
      <c r="E647" s="176"/>
      <c r="F647" s="269"/>
      <c r="G647" s="270"/>
      <c r="H647" s="271"/>
      <c r="I647" s="271"/>
      <c r="J647" s="271"/>
      <c r="K647" s="271"/>
      <c r="L647" s="271"/>
      <c r="M647" s="271"/>
      <c r="N647" s="270"/>
      <c r="O647" s="270"/>
      <c r="P647" s="272" t="str">
        <f t="shared" si="186"/>
        <v/>
      </c>
      <c r="Q647" s="267"/>
      <c r="R647" s="267"/>
      <c r="S647" s="267"/>
      <c r="T647" s="267"/>
      <c r="U647" s="267"/>
      <c r="V647" s="267" t="str">
        <f t="shared" si="181"/>
        <v/>
      </c>
      <c r="W647" s="267"/>
      <c r="X647" s="267"/>
      <c r="Y647" s="267"/>
      <c r="Z647" s="267"/>
      <c r="AA647" s="267" t="str">
        <f t="shared" si="187"/>
        <v/>
      </c>
      <c r="AB647" s="267"/>
      <c r="AC647" s="267"/>
      <c r="AD647" s="267"/>
      <c r="AE647" s="267"/>
      <c r="AF647" s="267"/>
      <c r="AG647" s="269"/>
      <c r="AH647" s="270"/>
      <c r="AI647" s="270"/>
      <c r="AJ647" s="270"/>
      <c r="AK647" s="270"/>
      <c r="AL647" s="273"/>
      <c r="AM647" s="11"/>
      <c r="AN647" s="175" t="str">
        <f t="shared" si="188"/>
        <v/>
      </c>
      <c r="AO647" s="176"/>
      <c r="AP647" s="267" t="str">
        <f t="shared" si="182"/>
        <v/>
      </c>
      <c r="AQ647" s="267"/>
      <c r="AR647" s="267"/>
      <c r="AS647" s="267"/>
      <c r="AT647" s="267"/>
      <c r="AU647" s="267"/>
      <c r="AV647" s="265" t="str">
        <f t="shared" si="189"/>
        <v/>
      </c>
      <c r="AW647" s="266"/>
      <c r="AX647" s="267" t="str">
        <f t="shared" si="183"/>
        <v/>
      </c>
      <c r="AY647" s="267"/>
      <c r="AZ647" s="267"/>
      <c r="BA647" s="267"/>
      <c r="BB647" s="267"/>
      <c r="BC647" s="268"/>
      <c r="BD647" s="11"/>
      <c r="BF647" s="7" t="str">
        <f t="shared" si="184"/>
        <v/>
      </c>
      <c r="BJ647" s="45" t="str">
        <f t="shared" ca="1" si="185"/>
        <v>20/09/2021 08:00</v>
      </c>
      <c r="BK647" s="44" t="str">
        <f>IF($F647="", "", IFERROR(INDEX('Currency Market'!$BE$10:$BL$178, MATCH($BJ647, 'Currency Market'!$BB$10:$BB$178, 0), MATCH($F647, 'Currency Market'!$BE$9:$BL$9, 0)), ""))</f>
        <v/>
      </c>
      <c r="BL647" s="43" t="str">
        <f>IF($F647="", "", IFERROR(INDEX('Currency Market'!$BE$10:$BL$178, MATCH($BJ647, 'Currency Market'!$BB$10:$BB$178, 0), MATCH($N647, 'Currency Market'!$BE$9:$BL$9, 0)), ""))</f>
        <v/>
      </c>
      <c r="BN647" s="68" t="str">
        <f t="shared" si="190"/>
        <v/>
      </c>
      <c r="BO647" s="57" t="str">
        <f t="shared" si="197"/>
        <v/>
      </c>
      <c r="BP647" s="58" t="str">
        <f t="shared" si="197"/>
        <v/>
      </c>
      <c r="BQ647" s="58" t="str">
        <f t="shared" si="197"/>
        <v/>
      </c>
      <c r="BR647" s="58" t="str">
        <f t="shared" si="197"/>
        <v/>
      </c>
      <c r="BS647" s="58" t="str">
        <f t="shared" si="197"/>
        <v/>
      </c>
      <c r="BT647" s="58" t="str">
        <f t="shared" si="197"/>
        <v/>
      </c>
      <c r="BU647" s="58" t="str">
        <f t="shared" si="197"/>
        <v/>
      </c>
      <c r="BV647" s="59" t="str">
        <f t="shared" si="197"/>
        <v/>
      </c>
      <c r="BX647" s="7" t="str">
        <f ca="1">IFERROR(INDEX('Currency Market'!$BX$10:$BX$178, MATCH($BJ647, 'Currency Market'!$BB$10:$BB$178, 0)), "")</f>
        <v/>
      </c>
      <c r="BZ647" s="65" t="str">
        <f t="shared" si="191"/>
        <v/>
      </c>
    </row>
    <row r="648" spans="1:78" x14ac:dyDescent="0.55000000000000004">
      <c r="A648" s="11"/>
      <c r="B648" s="175" t="str">
        <f t="shared" si="180"/>
        <v/>
      </c>
      <c r="C648" s="176"/>
      <c r="D648" s="176"/>
      <c r="E648" s="176"/>
      <c r="F648" s="269"/>
      <c r="G648" s="270"/>
      <c r="H648" s="271"/>
      <c r="I648" s="271"/>
      <c r="J648" s="271"/>
      <c r="K648" s="271"/>
      <c r="L648" s="271"/>
      <c r="M648" s="271"/>
      <c r="N648" s="270"/>
      <c r="O648" s="270"/>
      <c r="P648" s="272" t="str">
        <f t="shared" si="186"/>
        <v/>
      </c>
      <c r="Q648" s="267"/>
      <c r="R648" s="267"/>
      <c r="S648" s="267"/>
      <c r="T648" s="267"/>
      <c r="U648" s="267"/>
      <c r="V648" s="267" t="str">
        <f t="shared" si="181"/>
        <v/>
      </c>
      <c r="W648" s="267"/>
      <c r="X648" s="267"/>
      <c r="Y648" s="267"/>
      <c r="Z648" s="267"/>
      <c r="AA648" s="267" t="str">
        <f t="shared" si="187"/>
        <v/>
      </c>
      <c r="AB648" s="267"/>
      <c r="AC648" s="267"/>
      <c r="AD648" s="267"/>
      <c r="AE648" s="267"/>
      <c r="AF648" s="267"/>
      <c r="AG648" s="269"/>
      <c r="AH648" s="270"/>
      <c r="AI648" s="270"/>
      <c r="AJ648" s="270"/>
      <c r="AK648" s="270"/>
      <c r="AL648" s="273"/>
      <c r="AM648" s="11"/>
      <c r="AN648" s="175" t="str">
        <f t="shared" si="188"/>
        <v/>
      </c>
      <c r="AO648" s="176"/>
      <c r="AP648" s="267" t="str">
        <f t="shared" si="182"/>
        <v/>
      </c>
      <c r="AQ648" s="267"/>
      <c r="AR648" s="267"/>
      <c r="AS648" s="267"/>
      <c r="AT648" s="267"/>
      <c r="AU648" s="267"/>
      <c r="AV648" s="265" t="str">
        <f t="shared" si="189"/>
        <v/>
      </c>
      <c r="AW648" s="266"/>
      <c r="AX648" s="267" t="str">
        <f t="shared" si="183"/>
        <v/>
      </c>
      <c r="AY648" s="267"/>
      <c r="AZ648" s="267"/>
      <c r="BA648" s="267"/>
      <c r="BB648" s="267"/>
      <c r="BC648" s="268"/>
      <c r="BD648" s="11"/>
      <c r="BF648" s="7" t="str">
        <f t="shared" si="184"/>
        <v/>
      </c>
      <c r="BJ648" s="45" t="str">
        <f t="shared" ca="1" si="185"/>
        <v>20/09/2021 08:00</v>
      </c>
      <c r="BK648" s="44" t="str">
        <f>IF($F648="", "", IFERROR(INDEX('Currency Market'!$BE$10:$BL$178, MATCH($BJ648, 'Currency Market'!$BB$10:$BB$178, 0), MATCH($F648, 'Currency Market'!$BE$9:$BL$9, 0)), ""))</f>
        <v/>
      </c>
      <c r="BL648" s="43" t="str">
        <f>IF($F648="", "", IFERROR(INDEX('Currency Market'!$BE$10:$BL$178, MATCH($BJ648, 'Currency Market'!$BB$10:$BB$178, 0), MATCH($N648, 'Currency Market'!$BE$9:$BL$9, 0)), ""))</f>
        <v/>
      </c>
      <c r="BN648" s="68" t="str">
        <f t="shared" si="190"/>
        <v/>
      </c>
      <c r="BO648" s="57" t="str">
        <f t="shared" si="197"/>
        <v/>
      </c>
      <c r="BP648" s="58" t="str">
        <f t="shared" si="197"/>
        <v/>
      </c>
      <c r="BQ648" s="58" t="str">
        <f t="shared" si="197"/>
        <v/>
      </c>
      <c r="BR648" s="58" t="str">
        <f t="shared" si="197"/>
        <v/>
      </c>
      <c r="BS648" s="58" t="str">
        <f t="shared" si="197"/>
        <v/>
      </c>
      <c r="BT648" s="58" t="str">
        <f t="shared" si="197"/>
        <v/>
      </c>
      <c r="BU648" s="58" t="str">
        <f t="shared" si="197"/>
        <v/>
      </c>
      <c r="BV648" s="59" t="str">
        <f t="shared" si="197"/>
        <v/>
      </c>
      <c r="BX648" s="7" t="str">
        <f ca="1">IFERROR(INDEX('Currency Market'!$BX$10:$BX$178, MATCH($BJ648, 'Currency Market'!$BB$10:$BB$178, 0)), "")</f>
        <v/>
      </c>
      <c r="BZ648" s="65" t="str">
        <f t="shared" si="191"/>
        <v/>
      </c>
    </row>
    <row r="649" spans="1:78" x14ac:dyDescent="0.55000000000000004">
      <c r="A649" s="11"/>
      <c r="B649" s="175" t="str">
        <f t="shared" si="180"/>
        <v/>
      </c>
      <c r="C649" s="176"/>
      <c r="D649" s="176"/>
      <c r="E649" s="176"/>
      <c r="F649" s="269"/>
      <c r="G649" s="270"/>
      <c r="H649" s="271"/>
      <c r="I649" s="271"/>
      <c r="J649" s="271"/>
      <c r="K649" s="271"/>
      <c r="L649" s="271"/>
      <c r="M649" s="271"/>
      <c r="N649" s="270"/>
      <c r="O649" s="270"/>
      <c r="P649" s="272" t="str">
        <f t="shared" si="186"/>
        <v/>
      </c>
      <c r="Q649" s="267"/>
      <c r="R649" s="267"/>
      <c r="S649" s="267"/>
      <c r="T649" s="267"/>
      <c r="U649" s="267"/>
      <c r="V649" s="267" t="str">
        <f t="shared" si="181"/>
        <v/>
      </c>
      <c r="W649" s="267"/>
      <c r="X649" s="267"/>
      <c r="Y649" s="267"/>
      <c r="Z649" s="267"/>
      <c r="AA649" s="267" t="str">
        <f t="shared" si="187"/>
        <v/>
      </c>
      <c r="AB649" s="267"/>
      <c r="AC649" s="267"/>
      <c r="AD649" s="267"/>
      <c r="AE649" s="267"/>
      <c r="AF649" s="267"/>
      <c r="AG649" s="269"/>
      <c r="AH649" s="270"/>
      <c r="AI649" s="270"/>
      <c r="AJ649" s="270"/>
      <c r="AK649" s="270"/>
      <c r="AL649" s="273"/>
      <c r="AM649" s="11"/>
      <c r="AN649" s="175" t="str">
        <f t="shared" si="188"/>
        <v/>
      </c>
      <c r="AO649" s="176"/>
      <c r="AP649" s="267" t="str">
        <f t="shared" si="182"/>
        <v/>
      </c>
      <c r="AQ649" s="267"/>
      <c r="AR649" s="267"/>
      <c r="AS649" s="267"/>
      <c r="AT649" s="267"/>
      <c r="AU649" s="267"/>
      <c r="AV649" s="265" t="str">
        <f t="shared" si="189"/>
        <v/>
      </c>
      <c r="AW649" s="266"/>
      <c r="AX649" s="267" t="str">
        <f t="shared" si="183"/>
        <v/>
      </c>
      <c r="AY649" s="267"/>
      <c r="AZ649" s="267"/>
      <c r="BA649" s="267"/>
      <c r="BB649" s="267"/>
      <c r="BC649" s="268"/>
      <c r="BD649" s="11"/>
      <c r="BF649" s="7" t="str">
        <f t="shared" si="184"/>
        <v/>
      </c>
      <c r="BJ649" s="45" t="str">
        <f t="shared" ca="1" si="185"/>
        <v>20/09/2021 08:00</v>
      </c>
      <c r="BK649" s="44" t="str">
        <f>IF($F649="", "", IFERROR(INDEX('Currency Market'!$BE$10:$BL$178, MATCH($BJ649, 'Currency Market'!$BB$10:$BB$178, 0), MATCH($F649, 'Currency Market'!$BE$9:$BL$9, 0)), ""))</f>
        <v/>
      </c>
      <c r="BL649" s="43" t="str">
        <f>IF($F649="", "", IFERROR(INDEX('Currency Market'!$BE$10:$BL$178, MATCH($BJ649, 'Currency Market'!$BB$10:$BB$178, 0), MATCH($N649, 'Currency Market'!$BE$9:$BL$9, 0)), ""))</f>
        <v/>
      </c>
      <c r="BN649" s="68" t="str">
        <f t="shared" si="190"/>
        <v/>
      </c>
      <c r="BO649" s="57" t="str">
        <f t="shared" si="197"/>
        <v/>
      </c>
      <c r="BP649" s="58" t="str">
        <f t="shared" si="197"/>
        <v/>
      </c>
      <c r="BQ649" s="58" t="str">
        <f t="shared" si="197"/>
        <v/>
      </c>
      <c r="BR649" s="58" t="str">
        <f t="shared" si="197"/>
        <v/>
      </c>
      <c r="BS649" s="58" t="str">
        <f t="shared" si="197"/>
        <v/>
      </c>
      <c r="BT649" s="58" t="str">
        <f t="shared" si="197"/>
        <v/>
      </c>
      <c r="BU649" s="58" t="str">
        <f t="shared" si="197"/>
        <v/>
      </c>
      <c r="BV649" s="59" t="str">
        <f t="shared" si="197"/>
        <v/>
      </c>
      <c r="BX649" s="7" t="str">
        <f ca="1">IFERROR(INDEX('Currency Market'!$BX$10:$BX$178, MATCH($BJ649, 'Currency Market'!$BB$10:$BB$178, 0)), "")</f>
        <v/>
      </c>
      <c r="BZ649" s="65" t="str">
        <f t="shared" si="191"/>
        <v/>
      </c>
    </row>
    <row r="650" spans="1:78" x14ac:dyDescent="0.55000000000000004">
      <c r="A650" s="11"/>
      <c r="B650" s="175" t="str">
        <f t="shared" si="180"/>
        <v/>
      </c>
      <c r="C650" s="176"/>
      <c r="D650" s="176"/>
      <c r="E650" s="176"/>
      <c r="F650" s="269"/>
      <c r="G650" s="270"/>
      <c r="H650" s="271"/>
      <c r="I650" s="271"/>
      <c r="J650" s="271"/>
      <c r="K650" s="271"/>
      <c r="L650" s="271"/>
      <c r="M650" s="271"/>
      <c r="N650" s="270"/>
      <c r="O650" s="270"/>
      <c r="P650" s="272" t="str">
        <f t="shared" si="186"/>
        <v/>
      </c>
      <c r="Q650" s="267"/>
      <c r="R650" s="267"/>
      <c r="S650" s="267"/>
      <c r="T650" s="267"/>
      <c r="U650" s="267"/>
      <c r="V650" s="267" t="str">
        <f t="shared" si="181"/>
        <v/>
      </c>
      <c r="W650" s="267"/>
      <c r="X650" s="267"/>
      <c r="Y650" s="267"/>
      <c r="Z650" s="267"/>
      <c r="AA650" s="267" t="str">
        <f t="shared" si="187"/>
        <v/>
      </c>
      <c r="AB650" s="267"/>
      <c r="AC650" s="267"/>
      <c r="AD650" s="267"/>
      <c r="AE650" s="267"/>
      <c r="AF650" s="267"/>
      <c r="AG650" s="269"/>
      <c r="AH650" s="270"/>
      <c r="AI650" s="270"/>
      <c r="AJ650" s="270"/>
      <c r="AK650" s="270"/>
      <c r="AL650" s="273"/>
      <c r="AM650" s="11"/>
      <c r="AN650" s="175" t="str">
        <f t="shared" si="188"/>
        <v/>
      </c>
      <c r="AO650" s="176"/>
      <c r="AP650" s="267" t="str">
        <f t="shared" si="182"/>
        <v/>
      </c>
      <c r="AQ650" s="267"/>
      <c r="AR650" s="267"/>
      <c r="AS650" s="267"/>
      <c r="AT650" s="267"/>
      <c r="AU650" s="267"/>
      <c r="AV650" s="265" t="str">
        <f t="shared" si="189"/>
        <v/>
      </c>
      <c r="AW650" s="266"/>
      <c r="AX650" s="267" t="str">
        <f t="shared" si="183"/>
        <v/>
      </c>
      <c r="AY650" s="267"/>
      <c r="AZ650" s="267"/>
      <c r="BA650" s="267"/>
      <c r="BB650" s="267"/>
      <c r="BC650" s="268"/>
      <c r="BD650" s="11"/>
      <c r="BF650" s="7" t="str">
        <f t="shared" si="184"/>
        <v/>
      </c>
      <c r="BJ650" s="45" t="str">
        <f t="shared" ca="1" si="185"/>
        <v>20/09/2021 08:00</v>
      </c>
      <c r="BK650" s="44" t="str">
        <f>IF($F650="", "", IFERROR(INDEX('Currency Market'!$BE$10:$BL$178, MATCH($BJ650, 'Currency Market'!$BB$10:$BB$178, 0), MATCH($F650, 'Currency Market'!$BE$9:$BL$9, 0)), ""))</f>
        <v/>
      </c>
      <c r="BL650" s="43" t="str">
        <f>IF($F650="", "", IFERROR(INDEX('Currency Market'!$BE$10:$BL$178, MATCH($BJ650, 'Currency Market'!$BB$10:$BB$178, 0), MATCH($N650, 'Currency Market'!$BE$9:$BL$9, 0)), ""))</f>
        <v/>
      </c>
      <c r="BN650" s="68" t="str">
        <f t="shared" si="190"/>
        <v/>
      </c>
      <c r="BO650" s="57" t="str">
        <f t="shared" si="197"/>
        <v/>
      </c>
      <c r="BP650" s="58" t="str">
        <f t="shared" si="197"/>
        <v/>
      </c>
      <c r="BQ650" s="58" t="str">
        <f t="shared" si="197"/>
        <v/>
      </c>
      <c r="BR650" s="58" t="str">
        <f t="shared" si="197"/>
        <v/>
      </c>
      <c r="BS650" s="58" t="str">
        <f t="shared" si="197"/>
        <v/>
      </c>
      <c r="BT650" s="58" t="str">
        <f t="shared" si="197"/>
        <v/>
      </c>
      <c r="BU650" s="58" t="str">
        <f t="shared" si="197"/>
        <v/>
      </c>
      <c r="BV650" s="59" t="str">
        <f t="shared" si="197"/>
        <v/>
      </c>
      <c r="BX650" s="7" t="str">
        <f ca="1">IFERROR(INDEX('Currency Market'!$BX$10:$BX$178, MATCH($BJ650, 'Currency Market'!$BB$10:$BB$178, 0)), "")</f>
        <v/>
      </c>
      <c r="BZ650" s="65" t="str">
        <f t="shared" si="191"/>
        <v/>
      </c>
    </row>
    <row r="651" spans="1:78" x14ac:dyDescent="0.55000000000000004">
      <c r="A651" s="11"/>
      <c r="B651" s="175" t="str">
        <f t="shared" si="180"/>
        <v/>
      </c>
      <c r="C651" s="176"/>
      <c r="D651" s="176"/>
      <c r="E651" s="176"/>
      <c r="F651" s="269"/>
      <c r="G651" s="270"/>
      <c r="H651" s="271"/>
      <c r="I651" s="271"/>
      <c r="J651" s="271"/>
      <c r="K651" s="271"/>
      <c r="L651" s="271"/>
      <c r="M651" s="271"/>
      <c r="N651" s="270"/>
      <c r="O651" s="270"/>
      <c r="P651" s="272" t="str">
        <f t="shared" si="186"/>
        <v/>
      </c>
      <c r="Q651" s="267"/>
      <c r="R651" s="267"/>
      <c r="S651" s="267"/>
      <c r="T651" s="267"/>
      <c r="U651" s="267"/>
      <c r="V651" s="267" t="str">
        <f t="shared" si="181"/>
        <v/>
      </c>
      <c r="W651" s="267"/>
      <c r="X651" s="267"/>
      <c r="Y651" s="267"/>
      <c r="Z651" s="267"/>
      <c r="AA651" s="267" t="str">
        <f t="shared" si="187"/>
        <v/>
      </c>
      <c r="AB651" s="267"/>
      <c r="AC651" s="267"/>
      <c r="AD651" s="267"/>
      <c r="AE651" s="267"/>
      <c r="AF651" s="267"/>
      <c r="AG651" s="269"/>
      <c r="AH651" s="270"/>
      <c r="AI651" s="270"/>
      <c r="AJ651" s="270"/>
      <c r="AK651" s="270"/>
      <c r="AL651" s="273"/>
      <c r="AM651" s="11"/>
      <c r="AN651" s="175" t="str">
        <f t="shared" si="188"/>
        <v/>
      </c>
      <c r="AO651" s="176"/>
      <c r="AP651" s="267" t="str">
        <f t="shared" si="182"/>
        <v/>
      </c>
      <c r="AQ651" s="267"/>
      <c r="AR651" s="267"/>
      <c r="AS651" s="267"/>
      <c r="AT651" s="267"/>
      <c r="AU651" s="267"/>
      <c r="AV651" s="265" t="str">
        <f t="shared" si="189"/>
        <v/>
      </c>
      <c r="AW651" s="266"/>
      <c r="AX651" s="267" t="str">
        <f t="shared" si="183"/>
        <v/>
      </c>
      <c r="AY651" s="267"/>
      <c r="AZ651" s="267"/>
      <c r="BA651" s="267"/>
      <c r="BB651" s="267"/>
      <c r="BC651" s="268"/>
      <c r="BD651" s="11"/>
      <c r="BF651" s="7" t="str">
        <f t="shared" si="184"/>
        <v/>
      </c>
      <c r="BJ651" s="45" t="str">
        <f t="shared" ca="1" si="185"/>
        <v>20/09/2021 08:00</v>
      </c>
      <c r="BK651" s="44" t="str">
        <f>IF($F651="", "", IFERROR(INDEX('Currency Market'!$BE$10:$BL$178, MATCH($BJ651, 'Currency Market'!$BB$10:$BB$178, 0), MATCH($F651, 'Currency Market'!$BE$9:$BL$9, 0)), ""))</f>
        <v/>
      </c>
      <c r="BL651" s="43" t="str">
        <f>IF($F651="", "", IFERROR(INDEX('Currency Market'!$BE$10:$BL$178, MATCH($BJ651, 'Currency Market'!$BB$10:$BB$178, 0), MATCH($N651, 'Currency Market'!$BE$9:$BL$9, 0)), ""))</f>
        <v/>
      </c>
      <c r="BN651" s="68" t="str">
        <f t="shared" si="190"/>
        <v/>
      </c>
      <c r="BO651" s="57" t="str">
        <f t="shared" si="197"/>
        <v/>
      </c>
      <c r="BP651" s="58" t="str">
        <f t="shared" si="197"/>
        <v/>
      </c>
      <c r="BQ651" s="58" t="str">
        <f t="shared" si="197"/>
        <v/>
      </c>
      <c r="BR651" s="58" t="str">
        <f t="shared" si="197"/>
        <v/>
      </c>
      <c r="BS651" s="58" t="str">
        <f t="shared" si="197"/>
        <v/>
      </c>
      <c r="BT651" s="58" t="str">
        <f t="shared" si="197"/>
        <v/>
      </c>
      <c r="BU651" s="58" t="str">
        <f t="shared" si="197"/>
        <v/>
      </c>
      <c r="BV651" s="59" t="str">
        <f t="shared" si="197"/>
        <v/>
      </c>
      <c r="BX651" s="7" t="str">
        <f ca="1">IFERROR(INDEX('Currency Market'!$BX$10:$BX$178, MATCH($BJ651, 'Currency Market'!$BB$10:$BB$178, 0)), "")</f>
        <v/>
      </c>
      <c r="BZ651" s="65" t="str">
        <f t="shared" si="191"/>
        <v/>
      </c>
    </row>
    <row r="652" spans="1:78" x14ac:dyDescent="0.55000000000000004">
      <c r="A652" s="11"/>
      <c r="B652" s="175" t="str">
        <f t="shared" si="180"/>
        <v/>
      </c>
      <c r="C652" s="176"/>
      <c r="D652" s="176"/>
      <c r="E652" s="176"/>
      <c r="F652" s="269"/>
      <c r="G652" s="270"/>
      <c r="H652" s="271"/>
      <c r="I652" s="271"/>
      <c r="J652" s="271"/>
      <c r="K652" s="271"/>
      <c r="L652" s="271"/>
      <c r="M652" s="271"/>
      <c r="N652" s="270"/>
      <c r="O652" s="270"/>
      <c r="P652" s="272" t="str">
        <f t="shared" si="186"/>
        <v/>
      </c>
      <c r="Q652" s="267"/>
      <c r="R652" s="267"/>
      <c r="S652" s="267"/>
      <c r="T652" s="267"/>
      <c r="U652" s="267"/>
      <c r="V652" s="267" t="str">
        <f t="shared" si="181"/>
        <v/>
      </c>
      <c r="W652" s="267"/>
      <c r="X652" s="267"/>
      <c r="Y652" s="267"/>
      <c r="Z652" s="267"/>
      <c r="AA652" s="267" t="str">
        <f t="shared" si="187"/>
        <v/>
      </c>
      <c r="AB652" s="267"/>
      <c r="AC652" s="267"/>
      <c r="AD652" s="267"/>
      <c r="AE652" s="267"/>
      <c r="AF652" s="267"/>
      <c r="AG652" s="269"/>
      <c r="AH652" s="270"/>
      <c r="AI652" s="270"/>
      <c r="AJ652" s="270"/>
      <c r="AK652" s="270"/>
      <c r="AL652" s="273"/>
      <c r="AM652" s="11"/>
      <c r="AN652" s="175" t="str">
        <f t="shared" si="188"/>
        <v/>
      </c>
      <c r="AO652" s="176"/>
      <c r="AP652" s="267" t="str">
        <f t="shared" si="182"/>
        <v/>
      </c>
      <c r="AQ652" s="267"/>
      <c r="AR652" s="267"/>
      <c r="AS652" s="267"/>
      <c r="AT652" s="267"/>
      <c r="AU652" s="267"/>
      <c r="AV652" s="265" t="str">
        <f t="shared" si="189"/>
        <v/>
      </c>
      <c r="AW652" s="266"/>
      <c r="AX652" s="267" t="str">
        <f t="shared" si="183"/>
        <v/>
      </c>
      <c r="AY652" s="267"/>
      <c r="AZ652" s="267"/>
      <c r="BA652" s="267"/>
      <c r="BB652" s="267"/>
      <c r="BC652" s="268"/>
      <c r="BD652" s="11"/>
      <c r="BF652" s="7" t="str">
        <f t="shared" si="184"/>
        <v/>
      </c>
      <c r="BJ652" s="45" t="str">
        <f t="shared" ca="1" si="185"/>
        <v>20/09/2021 08:00</v>
      </c>
      <c r="BK652" s="44" t="str">
        <f>IF($F652="", "", IFERROR(INDEX('Currency Market'!$BE$10:$BL$178, MATCH($BJ652, 'Currency Market'!$BB$10:$BB$178, 0), MATCH($F652, 'Currency Market'!$BE$9:$BL$9, 0)), ""))</f>
        <v/>
      </c>
      <c r="BL652" s="43" t="str">
        <f>IF($F652="", "", IFERROR(INDEX('Currency Market'!$BE$10:$BL$178, MATCH($BJ652, 'Currency Market'!$BB$10:$BB$178, 0), MATCH($N652, 'Currency Market'!$BE$9:$BL$9, 0)), ""))</f>
        <v/>
      </c>
      <c r="BN652" s="68" t="str">
        <f t="shared" si="190"/>
        <v/>
      </c>
      <c r="BO652" s="57" t="str">
        <f t="shared" si="197"/>
        <v/>
      </c>
      <c r="BP652" s="58" t="str">
        <f t="shared" si="197"/>
        <v/>
      </c>
      <c r="BQ652" s="58" t="str">
        <f t="shared" si="197"/>
        <v/>
      </c>
      <c r="BR652" s="58" t="str">
        <f t="shared" si="197"/>
        <v/>
      </c>
      <c r="BS652" s="58" t="str">
        <f t="shared" si="197"/>
        <v/>
      </c>
      <c r="BT652" s="58" t="str">
        <f t="shared" si="197"/>
        <v/>
      </c>
      <c r="BU652" s="58" t="str">
        <f t="shared" si="197"/>
        <v/>
      </c>
      <c r="BV652" s="59" t="str">
        <f t="shared" si="197"/>
        <v/>
      </c>
      <c r="BX652" s="7" t="str">
        <f ca="1">IFERROR(INDEX('Currency Market'!$BX$10:$BX$178, MATCH($BJ652, 'Currency Market'!$BB$10:$BB$178, 0)), "")</f>
        <v/>
      </c>
      <c r="BZ652" s="65" t="str">
        <f t="shared" si="191"/>
        <v/>
      </c>
    </row>
    <row r="653" spans="1:78" x14ac:dyDescent="0.55000000000000004">
      <c r="A653" s="11"/>
      <c r="B653" s="175" t="str">
        <f t="shared" ref="B653:B716" si="198">IF(AND(F653="", H653="", N653=""), "", IF($AG653="", $BF$3, $BF$4))</f>
        <v/>
      </c>
      <c r="C653" s="176"/>
      <c r="D653" s="176"/>
      <c r="E653" s="176"/>
      <c r="F653" s="269"/>
      <c r="G653" s="270"/>
      <c r="H653" s="271"/>
      <c r="I653" s="271"/>
      <c r="J653" s="271"/>
      <c r="K653" s="271"/>
      <c r="L653" s="271"/>
      <c r="M653" s="271"/>
      <c r="N653" s="270"/>
      <c r="O653" s="270"/>
      <c r="P653" s="272" t="str">
        <f t="shared" si="186"/>
        <v/>
      </c>
      <c r="Q653" s="267"/>
      <c r="R653" s="267"/>
      <c r="S653" s="267"/>
      <c r="T653" s="267"/>
      <c r="U653" s="267"/>
      <c r="V653" s="267" t="str">
        <f t="shared" ref="V653:V716" si="199">IFERROR(ROUND($P653*$BJ$7, 2), "")</f>
        <v/>
      </c>
      <c r="W653" s="267"/>
      <c r="X653" s="267"/>
      <c r="Y653" s="267"/>
      <c r="Z653" s="267"/>
      <c r="AA653" s="267" t="str">
        <f t="shared" si="187"/>
        <v/>
      </c>
      <c r="AB653" s="267"/>
      <c r="AC653" s="267"/>
      <c r="AD653" s="267"/>
      <c r="AE653" s="267"/>
      <c r="AF653" s="267"/>
      <c r="AG653" s="269"/>
      <c r="AH653" s="270"/>
      <c r="AI653" s="270"/>
      <c r="AJ653" s="270"/>
      <c r="AK653" s="270"/>
      <c r="AL653" s="273"/>
      <c r="AM653" s="11"/>
      <c r="AN653" s="175" t="str">
        <f t="shared" si="188"/>
        <v/>
      </c>
      <c r="AO653" s="176"/>
      <c r="AP653" s="267" t="str">
        <f t="shared" ref="AP653:AP716" si="200">IF($B653=$BF$3, IF(OR(F653="", H653=""), "", IFERROR(INDEX($BO$7:$BV$7, $BM$7, MATCH(F653, $BO$2:$BV$2, 0))-H653, "")), "")</f>
        <v/>
      </c>
      <c r="AQ653" s="267"/>
      <c r="AR653" s="267"/>
      <c r="AS653" s="267"/>
      <c r="AT653" s="267"/>
      <c r="AU653" s="267"/>
      <c r="AV653" s="265" t="str">
        <f t="shared" si="189"/>
        <v/>
      </c>
      <c r="AW653" s="266"/>
      <c r="AX653" s="267" t="str">
        <f t="shared" ref="AX653:AX716" si="201">IF($B653=$BF$3, IF(OR(N653="", AA653=""), "", IFERROR(INDEX($BO$7:$BV$7, $BM$7, MATCH(N653, $BO$2:$BV$2, 0))+AA653, "")), "")</f>
        <v/>
      </c>
      <c r="AY653" s="267"/>
      <c r="AZ653" s="267"/>
      <c r="BA653" s="267"/>
      <c r="BB653" s="267"/>
      <c r="BC653" s="268"/>
      <c r="BD653" s="11"/>
      <c r="BF653" s="7" t="str">
        <f t="shared" ref="BF653:BF716" si="202">IF(AND($B653=$BF$3, $AP653&gt;=0, $AX653&gt;=0), $BJ$4, "")</f>
        <v/>
      </c>
      <c r="BJ653" s="45" t="str">
        <f t="shared" ref="BJ653:BJ716" ca="1" si="203">IF($AG653="", $BJ$4, $AG653)</f>
        <v>20/09/2021 08:00</v>
      </c>
      <c r="BK653" s="44" t="str">
        <f>IF($F653="", "", IFERROR(INDEX('Currency Market'!$BE$10:$BL$178, MATCH($BJ653, 'Currency Market'!$BB$10:$BB$178, 0), MATCH($F653, 'Currency Market'!$BE$9:$BL$9, 0)), ""))</f>
        <v/>
      </c>
      <c r="BL653" s="43" t="str">
        <f>IF($F653="", "", IFERROR(INDEX('Currency Market'!$BE$10:$BL$178, MATCH($BJ653, 'Currency Market'!$BB$10:$BB$178, 0), MATCH($N653, 'Currency Market'!$BE$9:$BL$9, 0)), ""))</f>
        <v/>
      </c>
      <c r="BN653" s="68" t="str">
        <f t="shared" si="190"/>
        <v/>
      </c>
      <c r="BO653" s="57" t="str">
        <f t="shared" ref="BO653:BV662" si="204">IF($B653=$BF$4, IF($F653=BO$2, $H653*-1, IF($N653=BO$2, $AA653, "")), "")</f>
        <v/>
      </c>
      <c r="BP653" s="58" t="str">
        <f t="shared" si="204"/>
        <v/>
      </c>
      <c r="BQ653" s="58" t="str">
        <f t="shared" si="204"/>
        <v/>
      </c>
      <c r="BR653" s="58" t="str">
        <f t="shared" si="204"/>
        <v/>
      </c>
      <c r="BS653" s="58" t="str">
        <f t="shared" si="204"/>
        <v/>
      </c>
      <c r="BT653" s="58" t="str">
        <f t="shared" si="204"/>
        <v/>
      </c>
      <c r="BU653" s="58" t="str">
        <f t="shared" si="204"/>
        <v/>
      </c>
      <c r="BV653" s="59" t="str">
        <f t="shared" si="204"/>
        <v/>
      </c>
      <c r="BX653" s="7" t="str">
        <f ca="1">IFERROR(INDEX('Currency Market'!$BX$10:$BX$178, MATCH($BJ653, 'Currency Market'!$BB$10:$BB$178, 0)), "")</f>
        <v/>
      </c>
      <c r="BZ653" s="65" t="str">
        <f t="shared" si="191"/>
        <v/>
      </c>
    </row>
    <row r="654" spans="1:78" x14ac:dyDescent="0.55000000000000004">
      <c r="A654" s="11"/>
      <c r="B654" s="175" t="str">
        <f t="shared" si="198"/>
        <v/>
      </c>
      <c r="C654" s="176"/>
      <c r="D654" s="176"/>
      <c r="E654" s="176"/>
      <c r="F654" s="269"/>
      <c r="G654" s="270"/>
      <c r="H654" s="271"/>
      <c r="I654" s="271"/>
      <c r="J654" s="271"/>
      <c r="K654" s="271"/>
      <c r="L654" s="271"/>
      <c r="M654" s="271"/>
      <c r="N654" s="270"/>
      <c r="O654" s="270"/>
      <c r="P654" s="272" t="str">
        <f t="shared" ref="P654:P717" si="205">IF(OR(F654="", H654="", N654=""), "", IFERROR(ROUND($H654*$BK654/$BL654, 2), ""))</f>
        <v/>
      </c>
      <c r="Q654" s="267"/>
      <c r="R654" s="267"/>
      <c r="S654" s="267"/>
      <c r="T654" s="267"/>
      <c r="U654" s="267"/>
      <c r="V654" s="267" t="str">
        <f t="shared" si="199"/>
        <v/>
      </c>
      <c r="W654" s="267"/>
      <c r="X654" s="267"/>
      <c r="Y654" s="267"/>
      <c r="Z654" s="267"/>
      <c r="AA654" s="267" t="str">
        <f t="shared" ref="AA654:AA717" si="206">IF(OR(P654="", V654=""), "", P654-V654)</f>
        <v/>
      </c>
      <c r="AB654" s="267"/>
      <c r="AC654" s="267"/>
      <c r="AD654" s="267"/>
      <c r="AE654" s="267"/>
      <c r="AF654" s="267"/>
      <c r="AG654" s="269"/>
      <c r="AH654" s="270"/>
      <c r="AI654" s="270"/>
      <c r="AJ654" s="270"/>
      <c r="AK654" s="270"/>
      <c r="AL654" s="273"/>
      <c r="AM654" s="11"/>
      <c r="AN654" s="175" t="str">
        <f t="shared" ref="AN654:AN717" si="207">IF(AP654="", "", IF(F654="", "", F654))</f>
        <v/>
      </c>
      <c r="AO654" s="176"/>
      <c r="AP654" s="267" t="str">
        <f t="shared" si="200"/>
        <v/>
      </c>
      <c r="AQ654" s="267"/>
      <c r="AR654" s="267"/>
      <c r="AS654" s="267"/>
      <c r="AT654" s="267"/>
      <c r="AU654" s="267"/>
      <c r="AV654" s="265" t="str">
        <f t="shared" ref="AV654:AV717" si="208">IF(AX654="", "", IF(N654="", "", N654))</f>
        <v/>
      </c>
      <c r="AW654" s="266"/>
      <c r="AX654" s="267" t="str">
        <f t="shared" si="201"/>
        <v/>
      </c>
      <c r="AY654" s="267"/>
      <c r="AZ654" s="267"/>
      <c r="BA654" s="267"/>
      <c r="BB654" s="267"/>
      <c r="BC654" s="268"/>
      <c r="BD654" s="11"/>
      <c r="BF654" s="7" t="str">
        <f t="shared" si="202"/>
        <v/>
      </c>
      <c r="BJ654" s="45" t="str">
        <f t="shared" ca="1" si="203"/>
        <v>20/09/2021 08:00</v>
      </c>
      <c r="BK654" s="44" t="str">
        <f>IF($F654="", "", IFERROR(INDEX('Currency Market'!$BE$10:$BL$178, MATCH($BJ654, 'Currency Market'!$BB$10:$BB$178, 0), MATCH($F654, 'Currency Market'!$BE$9:$BL$9, 0)), ""))</f>
        <v/>
      </c>
      <c r="BL654" s="43" t="str">
        <f>IF($F654="", "", IFERROR(INDEX('Currency Market'!$BE$10:$BL$178, MATCH($BJ654, 'Currency Market'!$BB$10:$BB$178, 0), MATCH($N654, 'Currency Market'!$BE$9:$BL$9, 0)), ""))</f>
        <v/>
      </c>
      <c r="BN654" s="68" t="str">
        <f t="shared" ref="BN654:BN717" si="209">IF(OR(NOT(F654=""), NOT(H654=""), NOT(N654=""), NOT(AG654="")), "X", "")</f>
        <v/>
      </c>
      <c r="BO654" s="57" t="str">
        <f t="shared" si="204"/>
        <v/>
      </c>
      <c r="BP654" s="58" t="str">
        <f t="shared" si="204"/>
        <v/>
      </c>
      <c r="BQ654" s="58" t="str">
        <f t="shared" si="204"/>
        <v/>
      </c>
      <c r="BR654" s="58" t="str">
        <f t="shared" si="204"/>
        <v/>
      </c>
      <c r="BS654" s="58" t="str">
        <f t="shared" si="204"/>
        <v/>
      </c>
      <c r="BT654" s="58" t="str">
        <f t="shared" si="204"/>
        <v/>
      </c>
      <c r="BU654" s="58" t="str">
        <f t="shared" si="204"/>
        <v/>
      </c>
      <c r="BV654" s="59" t="str">
        <f t="shared" si="204"/>
        <v/>
      </c>
      <c r="BX654" s="7" t="str">
        <f ca="1">IFERROR(INDEX('Currency Market'!$BX$10:$BX$178, MATCH($BJ654, 'Currency Market'!$BB$10:$BB$178, 0)), "")</f>
        <v/>
      </c>
      <c r="BZ654" s="65" t="str">
        <f t="shared" ref="BZ654:BZ717" si="210">IF($B654=$BF$4, IF(OR($V654="", $BL654=""), "", IFERROR(ROUND($V654*$BL654/$BX654, 2), "")), "")</f>
        <v/>
      </c>
    </row>
    <row r="655" spans="1:78" x14ac:dyDescent="0.55000000000000004">
      <c r="A655" s="11"/>
      <c r="B655" s="175" t="str">
        <f t="shared" si="198"/>
        <v/>
      </c>
      <c r="C655" s="176"/>
      <c r="D655" s="176"/>
      <c r="E655" s="176"/>
      <c r="F655" s="269"/>
      <c r="G655" s="270"/>
      <c r="H655" s="271"/>
      <c r="I655" s="271"/>
      <c r="J655" s="271"/>
      <c r="K655" s="271"/>
      <c r="L655" s="271"/>
      <c r="M655" s="271"/>
      <c r="N655" s="270"/>
      <c r="O655" s="270"/>
      <c r="P655" s="272" t="str">
        <f t="shared" si="205"/>
        <v/>
      </c>
      <c r="Q655" s="267"/>
      <c r="R655" s="267"/>
      <c r="S655" s="267"/>
      <c r="T655" s="267"/>
      <c r="U655" s="267"/>
      <c r="V655" s="267" t="str">
        <f t="shared" si="199"/>
        <v/>
      </c>
      <c r="W655" s="267"/>
      <c r="X655" s="267"/>
      <c r="Y655" s="267"/>
      <c r="Z655" s="267"/>
      <c r="AA655" s="267" t="str">
        <f t="shared" si="206"/>
        <v/>
      </c>
      <c r="AB655" s="267"/>
      <c r="AC655" s="267"/>
      <c r="AD655" s="267"/>
      <c r="AE655" s="267"/>
      <c r="AF655" s="267"/>
      <c r="AG655" s="269"/>
      <c r="AH655" s="270"/>
      <c r="AI655" s="270"/>
      <c r="AJ655" s="270"/>
      <c r="AK655" s="270"/>
      <c r="AL655" s="273"/>
      <c r="AM655" s="11"/>
      <c r="AN655" s="175" t="str">
        <f t="shared" si="207"/>
        <v/>
      </c>
      <c r="AO655" s="176"/>
      <c r="AP655" s="267" t="str">
        <f t="shared" si="200"/>
        <v/>
      </c>
      <c r="AQ655" s="267"/>
      <c r="AR655" s="267"/>
      <c r="AS655" s="267"/>
      <c r="AT655" s="267"/>
      <c r="AU655" s="267"/>
      <c r="AV655" s="265" t="str">
        <f t="shared" si="208"/>
        <v/>
      </c>
      <c r="AW655" s="266"/>
      <c r="AX655" s="267" t="str">
        <f t="shared" si="201"/>
        <v/>
      </c>
      <c r="AY655" s="267"/>
      <c r="AZ655" s="267"/>
      <c r="BA655" s="267"/>
      <c r="BB655" s="267"/>
      <c r="BC655" s="268"/>
      <c r="BD655" s="11"/>
      <c r="BF655" s="7" t="str">
        <f t="shared" si="202"/>
        <v/>
      </c>
      <c r="BJ655" s="45" t="str">
        <f t="shared" ca="1" si="203"/>
        <v>20/09/2021 08:00</v>
      </c>
      <c r="BK655" s="44" t="str">
        <f>IF($F655="", "", IFERROR(INDEX('Currency Market'!$BE$10:$BL$178, MATCH($BJ655, 'Currency Market'!$BB$10:$BB$178, 0), MATCH($F655, 'Currency Market'!$BE$9:$BL$9, 0)), ""))</f>
        <v/>
      </c>
      <c r="BL655" s="43" t="str">
        <f>IF($F655="", "", IFERROR(INDEX('Currency Market'!$BE$10:$BL$178, MATCH($BJ655, 'Currency Market'!$BB$10:$BB$178, 0), MATCH($N655, 'Currency Market'!$BE$9:$BL$9, 0)), ""))</f>
        <v/>
      </c>
      <c r="BN655" s="68" t="str">
        <f t="shared" si="209"/>
        <v/>
      </c>
      <c r="BO655" s="57" t="str">
        <f t="shared" si="204"/>
        <v/>
      </c>
      <c r="BP655" s="58" t="str">
        <f t="shared" si="204"/>
        <v/>
      </c>
      <c r="BQ655" s="58" t="str">
        <f t="shared" si="204"/>
        <v/>
      </c>
      <c r="BR655" s="58" t="str">
        <f t="shared" si="204"/>
        <v/>
      </c>
      <c r="BS655" s="58" t="str">
        <f t="shared" si="204"/>
        <v/>
      </c>
      <c r="BT655" s="58" t="str">
        <f t="shared" si="204"/>
        <v/>
      </c>
      <c r="BU655" s="58" t="str">
        <f t="shared" si="204"/>
        <v/>
      </c>
      <c r="BV655" s="59" t="str">
        <f t="shared" si="204"/>
        <v/>
      </c>
      <c r="BX655" s="7" t="str">
        <f ca="1">IFERROR(INDEX('Currency Market'!$BX$10:$BX$178, MATCH($BJ655, 'Currency Market'!$BB$10:$BB$178, 0)), "")</f>
        <v/>
      </c>
      <c r="BZ655" s="65" t="str">
        <f t="shared" si="210"/>
        <v/>
      </c>
    </row>
    <row r="656" spans="1:78" x14ac:dyDescent="0.55000000000000004">
      <c r="A656" s="11"/>
      <c r="B656" s="175" t="str">
        <f t="shared" si="198"/>
        <v/>
      </c>
      <c r="C656" s="176"/>
      <c r="D656" s="176"/>
      <c r="E656" s="176"/>
      <c r="F656" s="269"/>
      <c r="G656" s="270"/>
      <c r="H656" s="271"/>
      <c r="I656" s="271"/>
      <c r="J656" s="271"/>
      <c r="K656" s="271"/>
      <c r="L656" s="271"/>
      <c r="M656" s="271"/>
      <c r="N656" s="270"/>
      <c r="O656" s="270"/>
      <c r="P656" s="272" t="str">
        <f t="shared" si="205"/>
        <v/>
      </c>
      <c r="Q656" s="267"/>
      <c r="R656" s="267"/>
      <c r="S656" s="267"/>
      <c r="T656" s="267"/>
      <c r="U656" s="267"/>
      <c r="V656" s="267" t="str">
        <f t="shared" si="199"/>
        <v/>
      </c>
      <c r="W656" s="267"/>
      <c r="X656" s="267"/>
      <c r="Y656" s="267"/>
      <c r="Z656" s="267"/>
      <c r="AA656" s="267" t="str">
        <f t="shared" si="206"/>
        <v/>
      </c>
      <c r="AB656" s="267"/>
      <c r="AC656" s="267"/>
      <c r="AD656" s="267"/>
      <c r="AE656" s="267"/>
      <c r="AF656" s="267"/>
      <c r="AG656" s="269"/>
      <c r="AH656" s="270"/>
      <c r="AI656" s="270"/>
      <c r="AJ656" s="270"/>
      <c r="AK656" s="270"/>
      <c r="AL656" s="273"/>
      <c r="AM656" s="11"/>
      <c r="AN656" s="175" t="str">
        <f t="shared" si="207"/>
        <v/>
      </c>
      <c r="AO656" s="176"/>
      <c r="AP656" s="267" t="str">
        <f t="shared" si="200"/>
        <v/>
      </c>
      <c r="AQ656" s="267"/>
      <c r="AR656" s="267"/>
      <c r="AS656" s="267"/>
      <c r="AT656" s="267"/>
      <c r="AU656" s="267"/>
      <c r="AV656" s="265" t="str">
        <f t="shared" si="208"/>
        <v/>
      </c>
      <c r="AW656" s="266"/>
      <c r="AX656" s="267" t="str">
        <f t="shared" si="201"/>
        <v/>
      </c>
      <c r="AY656" s="267"/>
      <c r="AZ656" s="267"/>
      <c r="BA656" s="267"/>
      <c r="BB656" s="267"/>
      <c r="BC656" s="268"/>
      <c r="BD656" s="11"/>
      <c r="BF656" s="7" t="str">
        <f t="shared" si="202"/>
        <v/>
      </c>
      <c r="BJ656" s="45" t="str">
        <f t="shared" ca="1" si="203"/>
        <v>20/09/2021 08:00</v>
      </c>
      <c r="BK656" s="44" t="str">
        <f>IF($F656="", "", IFERROR(INDEX('Currency Market'!$BE$10:$BL$178, MATCH($BJ656, 'Currency Market'!$BB$10:$BB$178, 0), MATCH($F656, 'Currency Market'!$BE$9:$BL$9, 0)), ""))</f>
        <v/>
      </c>
      <c r="BL656" s="43" t="str">
        <f>IF($F656="", "", IFERROR(INDEX('Currency Market'!$BE$10:$BL$178, MATCH($BJ656, 'Currency Market'!$BB$10:$BB$178, 0), MATCH($N656, 'Currency Market'!$BE$9:$BL$9, 0)), ""))</f>
        <v/>
      </c>
      <c r="BN656" s="68" t="str">
        <f t="shared" si="209"/>
        <v/>
      </c>
      <c r="BO656" s="57" t="str">
        <f t="shared" si="204"/>
        <v/>
      </c>
      <c r="BP656" s="58" t="str">
        <f t="shared" si="204"/>
        <v/>
      </c>
      <c r="BQ656" s="58" t="str">
        <f t="shared" si="204"/>
        <v/>
      </c>
      <c r="BR656" s="58" t="str">
        <f t="shared" si="204"/>
        <v/>
      </c>
      <c r="BS656" s="58" t="str">
        <f t="shared" si="204"/>
        <v/>
      </c>
      <c r="BT656" s="58" t="str">
        <f t="shared" si="204"/>
        <v/>
      </c>
      <c r="BU656" s="58" t="str">
        <f t="shared" si="204"/>
        <v/>
      </c>
      <c r="BV656" s="59" t="str">
        <f t="shared" si="204"/>
        <v/>
      </c>
      <c r="BX656" s="7" t="str">
        <f ca="1">IFERROR(INDEX('Currency Market'!$BX$10:$BX$178, MATCH($BJ656, 'Currency Market'!$BB$10:$BB$178, 0)), "")</f>
        <v/>
      </c>
      <c r="BZ656" s="65" t="str">
        <f t="shared" si="210"/>
        <v/>
      </c>
    </row>
    <row r="657" spans="1:78" x14ac:dyDescent="0.55000000000000004">
      <c r="A657" s="11"/>
      <c r="B657" s="175" t="str">
        <f t="shared" si="198"/>
        <v/>
      </c>
      <c r="C657" s="176"/>
      <c r="D657" s="176"/>
      <c r="E657" s="176"/>
      <c r="F657" s="269"/>
      <c r="G657" s="270"/>
      <c r="H657" s="271"/>
      <c r="I657" s="271"/>
      <c r="J657" s="271"/>
      <c r="K657" s="271"/>
      <c r="L657" s="271"/>
      <c r="M657" s="271"/>
      <c r="N657" s="270"/>
      <c r="O657" s="270"/>
      <c r="P657" s="272" t="str">
        <f t="shared" si="205"/>
        <v/>
      </c>
      <c r="Q657" s="267"/>
      <c r="R657" s="267"/>
      <c r="S657" s="267"/>
      <c r="T657" s="267"/>
      <c r="U657" s="267"/>
      <c r="V657" s="267" t="str">
        <f t="shared" si="199"/>
        <v/>
      </c>
      <c r="W657" s="267"/>
      <c r="X657" s="267"/>
      <c r="Y657" s="267"/>
      <c r="Z657" s="267"/>
      <c r="AA657" s="267" t="str">
        <f t="shared" si="206"/>
        <v/>
      </c>
      <c r="AB657" s="267"/>
      <c r="AC657" s="267"/>
      <c r="AD657" s="267"/>
      <c r="AE657" s="267"/>
      <c r="AF657" s="267"/>
      <c r="AG657" s="269"/>
      <c r="AH657" s="270"/>
      <c r="AI657" s="270"/>
      <c r="AJ657" s="270"/>
      <c r="AK657" s="270"/>
      <c r="AL657" s="273"/>
      <c r="AM657" s="11"/>
      <c r="AN657" s="175" t="str">
        <f t="shared" si="207"/>
        <v/>
      </c>
      <c r="AO657" s="176"/>
      <c r="AP657" s="267" t="str">
        <f t="shared" si="200"/>
        <v/>
      </c>
      <c r="AQ657" s="267"/>
      <c r="AR657" s="267"/>
      <c r="AS657" s="267"/>
      <c r="AT657" s="267"/>
      <c r="AU657" s="267"/>
      <c r="AV657" s="265" t="str">
        <f t="shared" si="208"/>
        <v/>
      </c>
      <c r="AW657" s="266"/>
      <c r="AX657" s="267" t="str">
        <f t="shared" si="201"/>
        <v/>
      </c>
      <c r="AY657" s="267"/>
      <c r="AZ657" s="267"/>
      <c r="BA657" s="267"/>
      <c r="BB657" s="267"/>
      <c r="BC657" s="268"/>
      <c r="BD657" s="11"/>
      <c r="BF657" s="7" t="str">
        <f t="shared" si="202"/>
        <v/>
      </c>
      <c r="BJ657" s="45" t="str">
        <f t="shared" ca="1" si="203"/>
        <v>20/09/2021 08:00</v>
      </c>
      <c r="BK657" s="44" t="str">
        <f>IF($F657="", "", IFERROR(INDEX('Currency Market'!$BE$10:$BL$178, MATCH($BJ657, 'Currency Market'!$BB$10:$BB$178, 0), MATCH($F657, 'Currency Market'!$BE$9:$BL$9, 0)), ""))</f>
        <v/>
      </c>
      <c r="BL657" s="43" t="str">
        <f>IF($F657="", "", IFERROR(INDEX('Currency Market'!$BE$10:$BL$178, MATCH($BJ657, 'Currency Market'!$BB$10:$BB$178, 0), MATCH($N657, 'Currency Market'!$BE$9:$BL$9, 0)), ""))</f>
        <v/>
      </c>
      <c r="BN657" s="68" t="str">
        <f t="shared" si="209"/>
        <v/>
      </c>
      <c r="BO657" s="57" t="str">
        <f t="shared" si="204"/>
        <v/>
      </c>
      <c r="BP657" s="58" t="str">
        <f t="shared" si="204"/>
        <v/>
      </c>
      <c r="BQ657" s="58" t="str">
        <f t="shared" si="204"/>
        <v/>
      </c>
      <c r="BR657" s="58" t="str">
        <f t="shared" si="204"/>
        <v/>
      </c>
      <c r="BS657" s="58" t="str">
        <f t="shared" si="204"/>
        <v/>
      </c>
      <c r="BT657" s="58" t="str">
        <f t="shared" si="204"/>
        <v/>
      </c>
      <c r="BU657" s="58" t="str">
        <f t="shared" si="204"/>
        <v/>
      </c>
      <c r="BV657" s="59" t="str">
        <f t="shared" si="204"/>
        <v/>
      </c>
      <c r="BX657" s="7" t="str">
        <f ca="1">IFERROR(INDEX('Currency Market'!$BX$10:$BX$178, MATCH($BJ657, 'Currency Market'!$BB$10:$BB$178, 0)), "")</f>
        <v/>
      </c>
      <c r="BZ657" s="65" t="str">
        <f t="shared" si="210"/>
        <v/>
      </c>
    </row>
    <row r="658" spans="1:78" x14ac:dyDescent="0.55000000000000004">
      <c r="A658" s="11"/>
      <c r="B658" s="175" t="str">
        <f t="shared" si="198"/>
        <v/>
      </c>
      <c r="C658" s="176"/>
      <c r="D658" s="176"/>
      <c r="E658" s="176"/>
      <c r="F658" s="269"/>
      <c r="G658" s="270"/>
      <c r="H658" s="271"/>
      <c r="I658" s="271"/>
      <c r="J658" s="271"/>
      <c r="K658" s="271"/>
      <c r="L658" s="271"/>
      <c r="M658" s="271"/>
      <c r="N658" s="270"/>
      <c r="O658" s="270"/>
      <c r="P658" s="272" t="str">
        <f t="shared" si="205"/>
        <v/>
      </c>
      <c r="Q658" s="267"/>
      <c r="R658" s="267"/>
      <c r="S658" s="267"/>
      <c r="T658" s="267"/>
      <c r="U658" s="267"/>
      <c r="V658" s="267" t="str">
        <f t="shared" si="199"/>
        <v/>
      </c>
      <c r="W658" s="267"/>
      <c r="X658" s="267"/>
      <c r="Y658" s="267"/>
      <c r="Z658" s="267"/>
      <c r="AA658" s="267" t="str">
        <f t="shared" si="206"/>
        <v/>
      </c>
      <c r="AB658" s="267"/>
      <c r="AC658" s="267"/>
      <c r="AD658" s="267"/>
      <c r="AE658" s="267"/>
      <c r="AF658" s="267"/>
      <c r="AG658" s="269"/>
      <c r="AH658" s="270"/>
      <c r="AI658" s="270"/>
      <c r="AJ658" s="270"/>
      <c r="AK658" s="270"/>
      <c r="AL658" s="273"/>
      <c r="AM658" s="11"/>
      <c r="AN658" s="175" t="str">
        <f t="shared" si="207"/>
        <v/>
      </c>
      <c r="AO658" s="176"/>
      <c r="AP658" s="267" t="str">
        <f t="shared" si="200"/>
        <v/>
      </c>
      <c r="AQ658" s="267"/>
      <c r="AR658" s="267"/>
      <c r="AS658" s="267"/>
      <c r="AT658" s="267"/>
      <c r="AU658" s="267"/>
      <c r="AV658" s="265" t="str">
        <f t="shared" si="208"/>
        <v/>
      </c>
      <c r="AW658" s="266"/>
      <c r="AX658" s="267" t="str">
        <f t="shared" si="201"/>
        <v/>
      </c>
      <c r="AY658" s="267"/>
      <c r="AZ658" s="267"/>
      <c r="BA658" s="267"/>
      <c r="BB658" s="267"/>
      <c r="BC658" s="268"/>
      <c r="BD658" s="11"/>
      <c r="BF658" s="7" t="str">
        <f t="shared" si="202"/>
        <v/>
      </c>
      <c r="BJ658" s="45" t="str">
        <f t="shared" ca="1" si="203"/>
        <v>20/09/2021 08:00</v>
      </c>
      <c r="BK658" s="44" t="str">
        <f>IF($F658="", "", IFERROR(INDEX('Currency Market'!$BE$10:$BL$178, MATCH($BJ658, 'Currency Market'!$BB$10:$BB$178, 0), MATCH($F658, 'Currency Market'!$BE$9:$BL$9, 0)), ""))</f>
        <v/>
      </c>
      <c r="BL658" s="43" t="str">
        <f>IF($F658="", "", IFERROR(INDEX('Currency Market'!$BE$10:$BL$178, MATCH($BJ658, 'Currency Market'!$BB$10:$BB$178, 0), MATCH($N658, 'Currency Market'!$BE$9:$BL$9, 0)), ""))</f>
        <v/>
      </c>
      <c r="BN658" s="68" t="str">
        <f t="shared" si="209"/>
        <v/>
      </c>
      <c r="BO658" s="57" t="str">
        <f t="shared" si="204"/>
        <v/>
      </c>
      <c r="BP658" s="58" t="str">
        <f t="shared" si="204"/>
        <v/>
      </c>
      <c r="BQ658" s="58" t="str">
        <f t="shared" si="204"/>
        <v/>
      </c>
      <c r="BR658" s="58" t="str">
        <f t="shared" si="204"/>
        <v/>
      </c>
      <c r="BS658" s="58" t="str">
        <f t="shared" si="204"/>
        <v/>
      </c>
      <c r="BT658" s="58" t="str">
        <f t="shared" si="204"/>
        <v/>
      </c>
      <c r="BU658" s="58" t="str">
        <f t="shared" si="204"/>
        <v/>
      </c>
      <c r="BV658" s="59" t="str">
        <f t="shared" si="204"/>
        <v/>
      </c>
      <c r="BX658" s="7" t="str">
        <f ca="1">IFERROR(INDEX('Currency Market'!$BX$10:$BX$178, MATCH($BJ658, 'Currency Market'!$BB$10:$BB$178, 0)), "")</f>
        <v/>
      </c>
      <c r="BZ658" s="65" t="str">
        <f t="shared" si="210"/>
        <v/>
      </c>
    </row>
    <row r="659" spans="1:78" x14ac:dyDescent="0.55000000000000004">
      <c r="A659" s="11"/>
      <c r="B659" s="175" t="str">
        <f t="shared" si="198"/>
        <v/>
      </c>
      <c r="C659" s="176"/>
      <c r="D659" s="176"/>
      <c r="E659" s="176"/>
      <c r="F659" s="269"/>
      <c r="G659" s="270"/>
      <c r="H659" s="271"/>
      <c r="I659" s="271"/>
      <c r="J659" s="271"/>
      <c r="K659" s="271"/>
      <c r="L659" s="271"/>
      <c r="M659" s="271"/>
      <c r="N659" s="270"/>
      <c r="O659" s="270"/>
      <c r="P659" s="272" t="str">
        <f t="shared" si="205"/>
        <v/>
      </c>
      <c r="Q659" s="267"/>
      <c r="R659" s="267"/>
      <c r="S659" s="267"/>
      <c r="T659" s="267"/>
      <c r="U659" s="267"/>
      <c r="V659" s="267" t="str">
        <f t="shared" si="199"/>
        <v/>
      </c>
      <c r="W659" s="267"/>
      <c r="X659" s="267"/>
      <c r="Y659" s="267"/>
      <c r="Z659" s="267"/>
      <c r="AA659" s="267" t="str">
        <f t="shared" si="206"/>
        <v/>
      </c>
      <c r="AB659" s="267"/>
      <c r="AC659" s="267"/>
      <c r="AD659" s="267"/>
      <c r="AE659" s="267"/>
      <c r="AF659" s="267"/>
      <c r="AG659" s="269"/>
      <c r="AH659" s="270"/>
      <c r="AI659" s="270"/>
      <c r="AJ659" s="270"/>
      <c r="AK659" s="270"/>
      <c r="AL659" s="273"/>
      <c r="AM659" s="11"/>
      <c r="AN659" s="175" t="str">
        <f t="shared" si="207"/>
        <v/>
      </c>
      <c r="AO659" s="176"/>
      <c r="AP659" s="267" t="str">
        <f t="shared" si="200"/>
        <v/>
      </c>
      <c r="AQ659" s="267"/>
      <c r="AR659" s="267"/>
      <c r="AS659" s="267"/>
      <c r="AT659" s="267"/>
      <c r="AU659" s="267"/>
      <c r="AV659" s="265" t="str">
        <f t="shared" si="208"/>
        <v/>
      </c>
      <c r="AW659" s="266"/>
      <c r="AX659" s="267" t="str">
        <f t="shared" si="201"/>
        <v/>
      </c>
      <c r="AY659" s="267"/>
      <c r="AZ659" s="267"/>
      <c r="BA659" s="267"/>
      <c r="BB659" s="267"/>
      <c r="BC659" s="268"/>
      <c r="BD659" s="11"/>
      <c r="BF659" s="7" t="str">
        <f t="shared" si="202"/>
        <v/>
      </c>
      <c r="BJ659" s="45" t="str">
        <f t="shared" ca="1" si="203"/>
        <v>20/09/2021 08:00</v>
      </c>
      <c r="BK659" s="44" t="str">
        <f>IF($F659="", "", IFERROR(INDEX('Currency Market'!$BE$10:$BL$178, MATCH($BJ659, 'Currency Market'!$BB$10:$BB$178, 0), MATCH($F659, 'Currency Market'!$BE$9:$BL$9, 0)), ""))</f>
        <v/>
      </c>
      <c r="BL659" s="43" t="str">
        <f>IF($F659="", "", IFERROR(INDEX('Currency Market'!$BE$10:$BL$178, MATCH($BJ659, 'Currency Market'!$BB$10:$BB$178, 0), MATCH($N659, 'Currency Market'!$BE$9:$BL$9, 0)), ""))</f>
        <v/>
      </c>
      <c r="BN659" s="68" t="str">
        <f t="shared" si="209"/>
        <v/>
      </c>
      <c r="BO659" s="57" t="str">
        <f t="shared" si="204"/>
        <v/>
      </c>
      <c r="BP659" s="58" t="str">
        <f t="shared" si="204"/>
        <v/>
      </c>
      <c r="BQ659" s="58" t="str">
        <f t="shared" si="204"/>
        <v/>
      </c>
      <c r="BR659" s="58" t="str">
        <f t="shared" si="204"/>
        <v/>
      </c>
      <c r="BS659" s="58" t="str">
        <f t="shared" si="204"/>
        <v/>
      </c>
      <c r="BT659" s="58" t="str">
        <f t="shared" si="204"/>
        <v/>
      </c>
      <c r="BU659" s="58" t="str">
        <f t="shared" si="204"/>
        <v/>
      </c>
      <c r="BV659" s="59" t="str">
        <f t="shared" si="204"/>
        <v/>
      </c>
      <c r="BX659" s="7" t="str">
        <f ca="1">IFERROR(INDEX('Currency Market'!$BX$10:$BX$178, MATCH($BJ659, 'Currency Market'!$BB$10:$BB$178, 0)), "")</f>
        <v/>
      </c>
      <c r="BZ659" s="65" t="str">
        <f t="shared" si="210"/>
        <v/>
      </c>
    </row>
    <row r="660" spans="1:78" x14ac:dyDescent="0.55000000000000004">
      <c r="A660" s="11"/>
      <c r="B660" s="175" t="str">
        <f t="shared" si="198"/>
        <v/>
      </c>
      <c r="C660" s="176"/>
      <c r="D660" s="176"/>
      <c r="E660" s="176"/>
      <c r="F660" s="269"/>
      <c r="G660" s="270"/>
      <c r="H660" s="271"/>
      <c r="I660" s="271"/>
      <c r="J660" s="271"/>
      <c r="K660" s="271"/>
      <c r="L660" s="271"/>
      <c r="M660" s="271"/>
      <c r="N660" s="270"/>
      <c r="O660" s="270"/>
      <c r="P660" s="272" t="str">
        <f t="shared" si="205"/>
        <v/>
      </c>
      <c r="Q660" s="267"/>
      <c r="R660" s="267"/>
      <c r="S660" s="267"/>
      <c r="T660" s="267"/>
      <c r="U660" s="267"/>
      <c r="V660" s="267" t="str">
        <f t="shared" si="199"/>
        <v/>
      </c>
      <c r="W660" s="267"/>
      <c r="X660" s="267"/>
      <c r="Y660" s="267"/>
      <c r="Z660" s="267"/>
      <c r="AA660" s="267" t="str">
        <f t="shared" si="206"/>
        <v/>
      </c>
      <c r="AB660" s="267"/>
      <c r="AC660" s="267"/>
      <c r="AD660" s="267"/>
      <c r="AE660" s="267"/>
      <c r="AF660" s="267"/>
      <c r="AG660" s="269"/>
      <c r="AH660" s="270"/>
      <c r="AI660" s="270"/>
      <c r="AJ660" s="270"/>
      <c r="AK660" s="270"/>
      <c r="AL660" s="273"/>
      <c r="AM660" s="11"/>
      <c r="AN660" s="175" t="str">
        <f t="shared" si="207"/>
        <v/>
      </c>
      <c r="AO660" s="176"/>
      <c r="AP660" s="267" t="str">
        <f t="shared" si="200"/>
        <v/>
      </c>
      <c r="AQ660" s="267"/>
      <c r="AR660" s="267"/>
      <c r="AS660" s="267"/>
      <c r="AT660" s="267"/>
      <c r="AU660" s="267"/>
      <c r="AV660" s="265" t="str">
        <f t="shared" si="208"/>
        <v/>
      </c>
      <c r="AW660" s="266"/>
      <c r="AX660" s="267" t="str">
        <f t="shared" si="201"/>
        <v/>
      </c>
      <c r="AY660" s="267"/>
      <c r="AZ660" s="267"/>
      <c r="BA660" s="267"/>
      <c r="BB660" s="267"/>
      <c r="BC660" s="268"/>
      <c r="BD660" s="11"/>
      <c r="BF660" s="7" t="str">
        <f t="shared" si="202"/>
        <v/>
      </c>
      <c r="BJ660" s="45" t="str">
        <f t="shared" ca="1" si="203"/>
        <v>20/09/2021 08:00</v>
      </c>
      <c r="BK660" s="44" t="str">
        <f>IF($F660="", "", IFERROR(INDEX('Currency Market'!$BE$10:$BL$178, MATCH($BJ660, 'Currency Market'!$BB$10:$BB$178, 0), MATCH($F660, 'Currency Market'!$BE$9:$BL$9, 0)), ""))</f>
        <v/>
      </c>
      <c r="BL660" s="43" t="str">
        <f>IF($F660="", "", IFERROR(INDEX('Currency Market'!$BE$10:$BL$178, MATCH($BJ660, 'Currency Market'!$BB$10:$BB$178, 0), MATCH($N660, 'Currency Market'!$BE$9:$BL$9, 0)), ""))</f>
        <v/>
      </c>
      <c r="BN660" s="68" t="str">
        <f t="shared" si="209"/>
        <v/>
      </c>
      <c r="BO660" s="57" t="str">
        <f t="shared" si="204"/>
        <v/>
      </c>
      <c r="BP660" s="58" t="str">
        <f t="shared" si="204"/>
        <v/>
      </c>
      <c r="BQ660" s="58" t="str">
        <f t="shared" si="204"/>
        <v/>
      </c>
      <c r="BR660" s="58" t="str">
        <f t="shared" si="204"/>
        <v/>
      </c>
      <c r="BS660" s="58" t="str">
        <f t="shared" si="204"/>
        <v/>
      </c>
      <c r="BT660" s="58" t="str">
        <f t="shared" si="204"/>
        <v/>
      </c>
      <c r="BU660" s="58" t="str">
        <f t="shared" si="204"/>
        <v/>
      </c>
      <c r="BV660" s="59" t="str">
        <f t="shared" si="204"/>
        <v/>
      </c>
      <c r="BX660" s="7" t="str">
        <f ca="1">IFERROR(INDEX('Currency Market'!$BX$10:$BX$178, MATCH($BJ660, 'Currency Market'!$BB$10:$BB$178, 0)), "")</f>
        <v/>
      </c>
      <c r="BZ660" s="65" t="str">
        <f t="shared" si="210"/>
        <v/>
      </c>
    </row>
    <row r="661" spans="1:78" x14ac:dyDescent="0.55000000000000004">
      <c r="A661" s="11"/>
      <c r="B661" s="175" t="str">
        <f t="shared" si="198"/>
        <v/>
      </c>
      <c r="C661" s="176"/>
      <c r="D661" s="176"/>
      <c r="E661" s="176"/>
      <c r="F661" s="269"/>
      <c r="G661" s="270"/>
      <c r="H661" s="271"/>
      <c r="I661" s="271"/>
      <c r="J661" s="271"/>
      <c r="K661" s="271"/>
      <c r="L661" s="271"/>
      <c r="M661" s="271"/>
      <c r="N661" s="270"/>
      <c r="O661" s="270"/>
      <c r="P661" s="272" t="str">
        <f t="shared" si="205"/>
        <v/>
      </c>
      <c r="Q661" s="267"/>
      <c r="R661" s="267"/>
      <c r="S661" s="267"/>
      <c r="T661" s="267"/>
      <c r="U661" s="267"/>
      <c r="V661" s="267" t="str">
        <f t="shared" si="199"/>
        <v/>
      </c>
      <c r="W661" s="267"/>
      <c r="X661" s="267"/>
      <c r="Y661" s="267"/>
      <c r="Z661" s="267"/>
      <c r="AA661" s="267" t="str">
        <f t="shared" si="206"/>
        <v/>
      </c>
      <c r="AB661" s="267"/>
      <c r="AC661" s="267"/>
      <c r="AD661" s="267"/>
      <c r="AE661" s="267"/>
      <c r="AF661" s="267"/>
      <c r="AG661" s="269"/>
      <c r="AH661" s="270"/>
      <c r="AI661" s="270"/>
      <c r="AJ661" s="270"/>
      <c r="AK661" s="270"/>
      <c r="AL661" s="273"/>
      <c r="AM661" s="11"/>
      <c r="AN661" s="175" t="str">
        <f t="shared" si="207"/>
        <v/>
      </c>
      <c r="AO661" s="176"/>
      <c r="AP661" s="267" t="str">
        <f t="shared" si="200"/>
        <v/>
      </c>
      <c r="AQ661" s="267"/>
      <c r="AR661" s="267"/>
      <c r="AS661" s="267"/>
      <c r="AT661" s="267"/>
      <c r="AU661" s="267"/>
      <c r="AV661" s="265" t="str">
        <f t="shared" si="208"/>
        <v/>
      </c>
      <c r="AW661" s="266"/>
      <c r="AX661" s="267" t="str">
        <f t="shared" si="201"/>
        <v/>
      </c>
      <c r="AY661" s="267"/>
      <c r="AZ661" s="267"/>
      <c r="BA661" s="267"/>
      <c r="BB661" s="267"/>
      <c r="BC661" s="268"/>
      <c r="BD661" s="11"/>
      <c r="BF661" s="7" t="str">
        <f t="shared" si="202"/>
        <v/>
      </c>
      <c r="BJ661" s="45" t="str">
        <f t="shared" ca="1" si="203"/>
        <v>20/09/2021 08:00</v>
      </c>
      <c r="BK661" s="44" t="str">
        <f>IF($F661="", "", IFERROR(INDEX('Currency Market'!$BE$10:$BL$178, MATCH($BJ661, 'Currency Market'!$BB$10:$BB$178, 0), MATCH($F661, 'Currency Market'!$BE$9:$BL$9, 0)), ""))</f>
        <v/>
      </c>
      <c r="BL661" s="43" t="str">
        <f>IF($F661="", "", IFERROR(INDEX('Currency Market'!$BE$10:$BL$178, MATCH($BJ661, 'Currency Market'!$BB$10:$BB$178, 0), MATCH($N661, 'Currency Market'!$BE$9:$BL$9, 0)), ""))</f>
        <v/>
      </c>
      <c r="BN661" s="68" t="str">
        <f t="shared" si="209"/>
        <v/>
      </c>
      <c r="BO661" s="57" t="str">
        <f t="shared" si="204"/>
        <v/>
      </c>
      <c r="BP661" s="58" t="str">
        <f t="shared" si="204"/>
        <v/>
      </c>
      <c r="BQ661" s="58" t="str">
        <f t="shared" si="204"/>
        <v/>
      </c>
      <c r="BR661" s="58" t="str">
        <f t="shared" si="204"/>
        <v/>
      </c>
      <c r="BS661" s="58" t="str">
        <f t="shared" si="204"/>
        <v/>
      </c>
      <c r="BT661" s="58" t="str">
        <f t="shared" si="204"/>
        <v/>
      </c>
      <c r="BU661" s="58" t="str">
        <f t="shared" si="204"/>
        <v/>
      </c>
      <c r="BV661" s="59" t="str">
        <f t="shared" si="204"/>
        <v/>
      </c>
      <c r="BX661" s="7" t="str">
        <f ca="1">IFERROR(INDEX('Currency Market'!$BX$10:$BX$178, MATCH($BJ661, 'Currency Market'!$BB$10:$BB$178, 0)), "")</f>
        <v/>
      </c>
      <c r="BZ661" s="65" t="str">
        <f t="shared" si="210"/>
        <v/>
      </c>
    </row>
    <row r="662" spans="1:78" x14ac:dyDescent="0.55000000000000004">
      <c r="A662" s="11"/>
      <c r="B662" s="175" t="str">
        <f t="shared" si="198"/>
        <v/>
      </c>
      <c r="C662" s="176"/>
      <c r="D662" s="176"/>
      <c r="E662" s="176"/>
      <c r="F662" s="269"/>
      <c r="G662" s="270"/>
      <c r="H662" s="271"/>
      <c r="I662" s="271"/>
      <c r="J662" s="271"/>
      <c r="K662" s="271"/>
      <c r="L662" s="271"/>
      <c r="M662" s="271"/>
      <c r="N662" s="270"/>
      <c r="O662" s="270"/>
      <c r="P662" s="272" t="str">
        <f t="shared" si="205"/>
        <v/>
      </c>
      <c r="Q662" s="267"/>
      <c r="R662" s="267"/>
      <c r="S662" s="267"/>
      <c r="T662" s="267"/>
      <c r="U662" s="267"/>
      <c r="V662" s="267" t="str">
        <f t="shared" si="199"/>
        <v/>
      </c>
      <c r="W662" s="267"/>
      <c r="X662" s="267"/>
      <c r="Y662" s="267"/>
      <c r="Z662" s="267"/>
      <c r="AA662" s="267" t="str">
        <f t="shared" si="206"/>
        <v/>
      </c>
      <c r="AB662" s="267"/>
      <c r="AC662" s="267"/>
      <c r="AD662" s="267"/>
      <c r="AE662" s="267"/>
      <c r="AF662" s="267"/>
      <c r="AG662" s="269"/>
      <c r="AH662" s="270"/>
      <c r="AI662" s="270"/>
      <c r="AJ662" s="270"/>
      <c r="AK662" s="270"/>
      <c r="AL662" s="273"/>
      <c r="AM662" s="11"/>
      <c r="AN662" s="175" t="str">
        <f t="shared" si="207"/>
        <v/>
      </c>
      <c r="AO662" s="176"/>
      <c r="AP662" s="267" t="str">
        <f t="shared" si="200"/>
        <v/>
      </c>
      <c r="AQ662" s="267"/>
      <c r="AR662" s="267"/>
      <c r="AS662" s="267"/>
      <c r="AT662" s="267"/>
      <c r="AU662" s="267"/>
      <c r="AV662" s="265" t="str">
        <f t="shared" si="208"/>
        <v/>
      </c>
      <c r="AW662" s="266"/>
      <c r="AX662" s="267" t="str">
        <f t="shared" si="201"/>
        <v/>
      </c>
      <c r="AY662" s="267"/>
      <c r="AZ662" s="267"/>
      <c r="BA662" s="267"/>
      <c r="BB662" s="267"/>
      <c r="BC662" s="268"/>
      <c r="BD662" s="11"/>
      <c r="BF662" s="7" t="str">
        <f t="shared" si="202"/>
        <v/>
      </c>
      <c r="BJ662" s="45" t="str">
        <f t="shared" ca="1" si="203"/>
        <v>20/09/2021 08:00</v>
      </c>
      <c r="BK662" s="44" t="str">
        <f>IF($F662="", "", IFERROR(INDEX('Currency Market'!$BE$10:$BL$178, MATCH($BJ662, 'Currency Market'!$BB$10:$BB$178, 0), MATCH($F662, 'Currency Market'!$BE$9:$BL$9, 0)), ""))</f>
        <v/>
      </c>
      <c r="BL662" s="43" t="str">
        <f>IF($F662="", "", IFERROR(INDEX('Currency Market'!$BE$10:$BL$178, MATCH($BJ662, 'Currency Market'!$BB$10:$BB$178, 0), MATCH($N662, 'Currency Market'!$BE$9:$BL$9, 0)), ""))</f>
        <v/>
      </c>
      <c r="BN662" s="68" t="str">
        <f t="shared" si="209"/>
        <v/>
      </c>
      <c r="BO662" s="57" t="str">
        <f t="shared" si="204"/>
        <v/>
      </c>
      <c r="BP662" s="58" t="str">
        <f t="shared" si="204"/>
        <v/>
      </c>
      <c r="BQ662" s="58" t="str">
        <f t="shared" si="204"/>
        <v/>
      </c>
      <c r="BR662" s="58" t="str">
        <f t="shared" si="204"/>
        <v/>
      </c>
      <c r="BS662" s="58" t="str">
        <f t="shared" si="204"/>
        <v/>
      </c>
      <c r="BT662" s="58" t="str">
        <f t="shared" si="204"/>
        <v/>
      </c>
      <c r="BU662" s="58" t="str">
        <f t="shared" si="204"/>
        <v/>
      </c>
      <c r="BV662" s="59" t="str">
        <f t="shared" si="204"/>
        <v/>
      </c>
      <c r="BX662" s="7" t="str">
        <f ca="1">IFERROR(INDEX('Currency Market'!$BX$10:$BX$178, MATCH($BJ662, 'Currency Market'!$BB$10:$BB$178, 0)), "")</f>
        <v/>
      </c>
      <c r="BZ662" s="65" t="str">
        <f t="shared" si="210"/>
        <v/>
      </c>
    </row>
    <row r="663" spans="1:78" x14ac:dyDescent="0.55000000000000004">
      <c r="A663" s="11"/>
      <c r="B663" s="175" t="str">
        <f t="shared" si="198"/>
        <v/>
      </c>
      <c r="C663" s="176"/>
      <c r="D663" s="176"/>
      <c r="E663" s="176"/>
      <c r="F663" s="269"/>
      <c r="G663" s="270"/>
      <c r="H663" s="271"/>
      <c r="I663" s="271"/>
      <c r="J663" s="271"/>
      <c r="K663" s="271"/>
      <c r="L663" s="271"/>
      <c r="M663" s="271"/>
      <c r="N663" s="270"/>
      <c r="O663" s="270"/>
      <c r="P663" s="272" t="str">
        <f t="shared" si="205"/>
        <v/>
      </c>
      <c r="Q663" s="267"/>
      <c r="R663" s="267"/>
      <c r="S663" s="267"/>
      <c r="T663" s="267"/>
      <c r="U663" s="267"/>
      <c r="V663" s="267" t="str">
        <f t="shared" si="199"/>
        <v/>
      </c>
      <c r="W663" s="267"/>
      <c r="X663" s="267"/>
      <c r="Y663" s="267"/>
      <c r="Z663" s="267"/>
      <c r="AA663" s="267" t="str">
        <f t="shared" si="206"/>
        <v/>
      </c>
      <c r="AB663" s="267"/>
      <c r="AC663" s="267"/>
      <c r="AD663" s="267"/>
      <c r="AE663" s="267"/>
      <c r="AF663" s="267"/>
      <c r="AG663" s="269"/>
      <c r="AH663" s="270"/>
      <c r="AI663" s="270"/>
      <c r="AJ663" s="270"/>
      <c r="AK663" s="270"/>
      <c r="AL663" s="273"/>
      <c r="AM663" s="11"/>
      <c r="AN663" s="175" t="str">
        <f t="shared" si="207"/>
        <v/>
      </c>
      <c r="AO663" s="176"/>
      <c r="AP663" s="267" t="str">
        <f t="shared" si="200"/>
        <v/>
      </c>
      <c r="AQ663" s="267"/>
      <c r="AR663" s="267"/>
      <c r="AS663" s="267"/>
      <c r="AT663" s="267"/>
      <c r="AU663" s="267"/>
      <c r="AV663" s="265" t="str">
        <f t="shared" si="208"/>
        <v/>
      </c>
      <c r="AW663" s="266"/>
      <c r="AX663" s="267" t="str">
        <f t="shared" si="201"/>
        <v/>
      </c>
      <c r="AY663" s="267"/>
      <c r="AZ663" s="267"/>
      <c r="BA663" s="267"/>
      <c r="BB663" s="267"/>
      <c r="BC663" s="268"/>
      <c r="BD663" s="11"/>
      <c r="BF663" s="7" t="str">
        <f t="shared" si="202"/>
        <v/>
      </c>
      <c r="BJ663" s="45" t="str">
        <f t="shared" ca="1" si="203"/>
        <v>20/09/2021 08:00</v>
      </c>
      <c r="BK663" s="44" t="str">
        <f>IF($F663="", "", IFERROR(INDEX('Currency Market'!$BE$10:$BL$178, MATCH($BJ663, 'Currency Market'!$BB$10:$BB$178, 0), MATCH($F663, 'Currency Market'!$BE$9:$BL$9, 0)), ""))</f>
        <v/>
      </c>
      <c r="BL663" s="43" t="str">
        <f>IF($F663="", "", IFERROR(INDEX('Currency Market'!$BE$10:$BL$178, MATCH($BJ663, 'Currency Market'!$BB$10:$BB$178, 0), MATCH($N663, 'Currency Market'!$BE$9:$BL$9, 0)), ""))</f>
        <v/>
      </c>
      <c r="BN663" s="68" t="str">
        <f t="shared" si="209"/>
        <v/>
      </c>
      <c r="BO663" s="57" t="str">
        <f t="shared" ref="BO663:BV672" si="211">IF($B663=$BF$4, IF($F663=BO$2, $H663*-1, IF($N663=BO$2, $AA663, "")), "")</f>
        <v/>
      </c>
      <c r="BP663" s="58" t="str">
        <f t="shared" si="211"/>
        <v/>
      </c>
      <c r="BQ663" s="58" t="str">
        <f t="shared" si="211"/>
        <v/>
      </c>
      <c r="BR663" s="58" t="str">
        <f t="shared" si="211"/>
        <v/>
      </c>
      <c r="BS663" s="58" t="str">
        <f t="shared" si="211"/>
        <v/>
      </c>
      <c r="BT663" s="58" t="str">
        <f t="shared" si="211"/>
        <v/>
      </c>
      <c r="BU663" s="58" t="str">
        <f t="shared" si="211"/>
        <v/>
      </c>
      <c r="BV663" s="59" t="str">
        <f t="shared" si="211"/>
        <v/>
      </c>
      <c r="BX663" s="7" t="str">
        <f ca="1">IFERROR(INDEX('Currency Market'!$BX$10:$BX$178, MATCH($BJ663, 'Currency Market'!$BB$10:$BB$178, 0)), "")</f>
        <v/>
      </c>
      <c r="BZ663" s="65" t="str">
        <f t="shared" si="210"/>
        <v/>
      </c>
    </row>
    <row r="664" spans="1:78" x14ac:dyDescent="0.55000000000000004">
      <c r="A664" s="11"/>
      <c r="B664" s="175" t="str">
        <f t="shared" si="198"/>
        <v/>
      </c>
      <c r="C664" s="176"/>
      <c r="D664" s="176"/>
      <c r="E664" s="176"/>
      <c r="F664" s="269"/>
      <c r="G664" s="270"/>
      <c r="H664" s="271"/>
      <c r="I664" s="271"/>
      <c r="J664" s="271"/>
      <c r="K664" s="271"/>
      <c r="L664" s="271"/>
      <c r="M664" s="271"/>
      <c r="N664" s="270"/>
      <c r="O664" s="270"/>
      <c r="P664" s="272" t="str">
        <f t="shared" si="205"/>
        <v/>
      </c>
      <c r="Q664" s="267"/>
      <c r="R664" s="267"/>
      <c r="S664" s="267"/>
      <c r="T664" s="267"/>
      <c r="U664" s="267"/>
      <c r="V664" s="267" t="str">
        <f t="shared" si="199"/>
        <v/>
      </c>
      <c r="W664" s="267"/>
      <c r="X664" s="267"/>
      <c r="Y664" s="267"/>
      <c r="Z664" s="267"/>
      <c r="AA664" s="267" t="str">
        <f t="shared" si="206"/>
        <v/>
      </c>
      <c r="AB664" s="267"/>
      <c r="AC664" s="267"/>
      <c r="AD664" s="267"/>
      <c r="AE664" s="267"/>
      <c r="AF664" s="267"/>
      <c r="AG664" s="269"/>
      <c r="AH664" s="270"/>
      <c r="AI664" s="270"/>
      <c r="AJ664" s="270"/>
      <c r="AK664" s="270"/>
      <c r="AL664" s="273"/>
      <c r="AM664" s="11"/>
      <c r="AN664" s="175" t="str">
        <f t="shared" si="207"/>
        <v/>
      </c>
      <c r="AO664" s="176"/>
      <c r="AP664" s="267" t="str">
        <f t="shared" si="200"/>
        <v/>
      </c>
      <c r="AQ664" s="267"/>
      <c r="AR664" s="267"/>
      <c r="AS664" s="267"/>
      <c r="AT664" s="267"/>
      <c r="AU664" s="267"/>
      <c r="AV664" s="265" t="str">
        <f t="shared" si="208"/>
        <v/>
      </c>
      <c r="AW664" s="266"/>
      <c r="AX664" s="267" t="str">
        <f t="shared" si="201"/>
        <v/>
      </c>
      <c r="AY664" s="267"/>
      <c r="AZ664" s="267"/>
      <c r="BA664" s="267"/>
      <c r="BB664" s="267"/>
      <c r="BC664" s="268"/>
      <c r="BD664" s="11"/>
      <c r="BF664" s="7" t="str">
        <f t="shared" si="202"/>
        <v/>
      </c>
      <c r="BJ664" s="45" t="str">
        <f t="shared" ca="1" si="203"/>
        <v>20/09/2021 08:00</v>
      </c>
      <c r="BK664" s="44" t="str">
        <f>IF($F664="", "", IFERROR(INDEX('Currency Market'!$BE$10:$BL$178, MATCH($BJ664, 'Currency Market'!$BB$10:$BB$178, 0), MATCH($F664, 'Currency Market'!$BE$9:$BL$9, 0)), ""))</f>
        <v/>
      </c>
      <c r="BL664" s="43" t="str">
        <f>IF($F664="", "", IFERROR(INDEX('Currency Market'!$BE$10:$BL$178, MATCH($BJ664, 'Currency Market'!$BB$10:$BB$178, 0), MATCH($N664, 'Currency Market'!$BE$9:$BL$9, 0)), ""))</f>
        <v/>
      </c>
      <c r="BN664" s="68" t="str">
        <f t="shared" si="209"/>
        <v/>
      </c>
      <c r="BO664" s="57" t="str">
        <f t="shared" si="211"/>
        <v/>
      </c>
      <c r="BP664" s="58" t="str">
        <f t="shared" si="211"/>
        <v/>
      </c>
      <c r="BQ664" s="58" t="str">
        <f t="shared" si="211"/>
        <v/>
      </c>
      <c r="BR664" s="58" t="str">
        <f t="shared" si="211"/>
        <v/>
      </c>
      <c r="BS664" s="58" t="str">
        <f t="shared" si="211"/>
        <v/>
      </c>
      <c r="BT664" s="58" t="str">
        <f t="shared" si="211"/>
        <v/>
      </c>
      <c r="BU664" s="58" t="str">
        <f t="shared" si="211"/>
        <v/>
      </c>
      <c r="BV664" s="59" t="str">
        <f t="shared" si="211"/>
        <v/>
      </c>
      <c r="BX664" s="7" t="str">
        <f ca="1">IFERROR(INDEX('Currency Market'!$BX$10:$BX$178, MATCH($BJ664, 'Currency Market'!$BB$10:$BB$178, 0)), "")</f>
        <v/>
      </c>
      <c r="BZ664" s="65" t="str">
        <f t="shared" si="210"/>
        <v/>
      </c>
    </row>
    <row r="665" spans="1:78" x14ac:dyDescent="0.55000000000000004">
      <c r="A665" s="11"/>
      <c r="B665" s="175" t="str">
        <f t="shared" si="198"/>
        <v/>
      </c>
      <c r="C665" s="176"/>
      <c r="D665" s="176"/>
      <c r="E665" s="176"/>
      <c r="F665" s="269"/>
      <c r="G665" s="270"/>
      <c r="H665" s="271"/>
      <c r="I665" s="271"/>
      <c r="J665" s="271"/>
      <c r="K665" s="271"/>
      <c r="L665" s="271"/>
      <c r="M665" s="271"/>
      <c r="N665" s="270"/>
      <c r="O665" s="270"/>
      <c r="P665" s="272" t="str">
        <f t="shared" si="205"/>
        <v/>
      </c>
      <c r="Q665" s="267"/>
      <c r="R665" s="267"/>
      <c r="S665" s="267"/>
      <c r="T665" s="267"/>
      <c r="U665" s="267"/>
      <c r="V665" s="267" t="str">
        <f t="shared" si="199"/>
        <v/>
      </c>
      <c r="W665" s="267"/>
      <c r="X665" s="267"/>
      <c r="Y665" s="267"/>
      <c r="Z665" s="267"/>
      <c r="AA665" s="267" t="str">
        <f t="shared" si="206"/>
        <v/>
      </c>
      <c r="AB665" s="267"/>
      <c r="AC665" s="267"/>
      <c r="AD665" s="267"/>
      <c r="AE665" s="267"/>
      <c r="AF665" s="267"/>
      <c r="AG665" s="269"/>
      <c r="AH665" s="270"/>
      <c r="AI665" s="270"/>
      <c r="AJ665" s="270"/>
      <c r="AK665" s="270"/>
      <c r="AL665" s="273"/>
      <c r="AM665" s="11"/>
      <c r="AN665" s="175" t="str">
        <f t="shared" si="207"/>
        <v/>
      </c>
      <c r="AO665" s="176"/>
      <c r="AP665" s="267" t="str">
        <f t="shared" si="200"/>
        <v/>
      </c>
      <c r="AQ665" s="267"/>
      <c r="AR665" s="267"/>
      <c r="AS665" s="267"/>
      <c r="AT665" s="267"/>
      <c r="AU665" s="267"/>
      <c r="AV665" s="265" t="str">
        <f t="shared" si="208"/>
        <v/>
      </c>
      <c r="AW665" s="266"/>
      <c r="AX665" s="267" t="str">
        <f t="shared" si="201"/>
        <v/>
      </c>
      <c r="AY665" s="267"/>
      <c r="AZ665" s="267"/>
      <c r="BA665" s="267"/>
      <c r="BB665" s="267"/>
      <c r="BC665" s="268"/>
      <c r="BD665" s="11"/>
      <c r="BF665" s="7" t="str">
        <f t="shared" si="202"/>
        <v/>
      </c>
      <c r="BJ665" s="45" t="str">
        <f t="shared" ca="1" si="203"/>
        <v>20/09/2021 08:00</v>
      </c>
      <c r="BK665" s="44" t="str">
        <f>IF($F665="", "", IFERROR(INDEX('Currency Market'!$BE$10:$BL$178, MATCH($BJ665, 'Currency Market'!$BB$10:$BB$178, 0), MATCH($F665, 'Currency Market'!$BE$9:$BL$9, 0)), ""))</f>
        <v/>
      </c>
      <c r="BL665" s="43" t="str">
        <f>IF($F665="", "", IFERROR(INDEX('Currency Market'!$BE$10:$BL$178, MATCH($BJ665, 'Currency Market'!$BB$10:$BB$178, 0), MATCH($N665, 'Currency Market'!$BE$9:$BL$9, 0)), ""))</f>
        <v/>
      </c>
      <c r="BN665" s="68" t="str">
        <f t="shared" si="209"/>
        <v/>
      </c>
      <c r="BO665" s="57" t="str">
        <f t="shared" si="211"/>
        <v/>
      </c>
      <c r="BP665" s="58" t="str">
        <f t="shared" si="211"/>
        <v/>
      </c>
      <c r="BQ665" s="58" t="str">
        <f t="shared" si="211"/>
        <v/>
      </c>
      <c r="BR665" s="58" t="str">
        <f t="shared" si="211"/>
        <v/>
      </c>
      <c r="BS665" s="58" t="str">
        <f t="shared" si="211"/>
        <v/>
      </c>
      <c r="BT665" s="58" t="str">
        <f t="shared" si="211"/>
        <v/>
      </c>
      <c r="BU665" s="58" t="str">
        <f t="shared" si="211"/>
        <v/>
      </c>
      <c r="BV665" s="59" t="str">
        <f t="shared" si="211"/>
        <v/>
      </c>
      <c r="BX665" s="7" t="str">
        <f ca="1">IFERROR(INDEX('Currency Market'!$BX$10:$BX$178, MATCH($BJ665, 'Currency Market'!$BB$10:$BB$178, 0)), "")</f>
        <v/>
      </c>
      <c r="BZ665" s="65" t="str">
        <f t="shared" si="210"/>
        <v/>
      </c>
    </row>
    <row r="666" spans="1:78" x14ac:dyDescent="0.55000000000000004">
      <c r="A666" s="11"/>
      <c r="B666" s="175" t="str">
        <f t="shared" si="198"/>
        <v/>
      </c>
      <c r="C666" s="176"/>
      <c r="D666" s="176"/>
      <c r="E666" s="176"/>
      <c r="F666" s="269"/>
      <c r="G666" s="270"/>
      <c r="H666" s="271"/>
      <c r="I666" s="271"/>
      <c r="J666" s="271"/>
      <c r="K666" s="271"/>
      <c r="L666" s="271"/>
      <c r="M666" s="271"/>
      <c r="N666" s="270"/>
      <c r="O666" s="270"/>
      <c r="P666" s="272" t="str">
        <f t="shared" si="205"/>
        <v/>
      </c>
      <c r="Q666" s="267"/>
      <c r="R666" s="267"/>
      <c r="S666" s="267"/>
      <c r="T666" s="267"/>
      <c r="U666" s="267"/>
      <c r="V666" s="267" t="str">
        <f t="shared" si="199"/>
        <v/>
      </c>
      <c r="W666" s="267"/>
      <c r="X666" s="267"/>
      <c r="Y666" s="267"/>
      <c r="Z666" s="267"/>
      <c r="AA666" s="267" t="str">
        <f t="shared" si="206"/>
        <v/>
      </c>
      <c r="AB666" s="267"/>
      <c r="AC666" s="267"/>
      <c r="AD666" s="267"/>
      <c r="AE666" s="267"/>
      <c r="AF666" s="267"/>
      <c r="AG666" s="269"/>
      <c r="AH666" s="270"/>
      <c r="AI666" s="270"/>
      <c r="AJ666" s="270"/>
      <c r="AK666" s="270"/>
      <c r="AL666" s="273"/>
      <c r="AM666" s="11"/>
      <c r="AN666" s="175" t="str">
        <f t="shared" si="207"/>
        <v/>
      </c>
      <c r="AO666" s="176"/>
      <c r="AP666" s="267" t="str">
        <f t="shared" si="200"/>
        <v/>
      </c>
      <c r="AQ666" s="267"/>
      <c r="AR666" s="267"/>
      <c r="AS666" s="267"/>
      <c r="AT666" s="267"/>
      <c r="AU666" s="267"/>
      <c r="AV666" s="265" t="str">
        <f t="shared" si="208"/>
        <v/>
      </c>
      <c r="AW666" s="266"/>
      <c r="AX666" s="267" t="str">
        <f t="shared" si="201"/>
        <v/>
      </c>
      <c r="AY666" s="267"/>
      <c r="AZ666" s="267"/>
      <c r="BA666" s="267"/>
      <c r="BB666" s="267"/>
      <c r="BC666" s="268"/>
      <c r="BD666" s="11"/>
      <c r="BF666" s="7" t="str">
        <f t="shared" si="202"/>
        <v/>
      </c>
      <c r="BJ666" s="45" t="str">
        <f t="shared" ca="1" si="203"/>
        <v>20/09/2021 08:00</v>
      </c>
      <c r="BK666" s="44" t="str">
        <f>IF($F666="", "", IFERROR(INDEX('Currency Market'!$BE$10:$BL$178, MATCH($BJ666, 'Currency Market'!$BB$10:$BB$178, 0), MATCH($F666, 'Currency Market'!$BE$9:$BL$9, 0)), ""))</f>
        <v/>
      </c>
      <c r="BL666" s="43" t="str">
        <f>IF($F666="", "", IFERROR(INDEX('Currency Market'!$BE$10:$BL$178, MATCH($BJ666, 'Currency Market'!$BB$10:$BB$178, 0), MATCH($N666, 'Currency Market'!$BE$9:$BL$9, 0)), ""))</f>
        <v/>
      </c>
      <c r="BN666" s="68" t="str">
        <f t="shared" si="209"/>
        <v/>
      </c>
      <c r="BO666" s="57" t="str">
        <f t="shared" si="211"/>
        <v/>
      </c>
      <c r="BP666" s="58" t="str">
        <f t="shared" si="211"/>
        <v/>
      </c>
      <c r="BQ666" s="58" t="str">
        <f t="shared" si="211"/>
        <v/>
      </c>
      <c r="BR666" s="58" t="str">
        <f t="shared" si="211"/>
        <v/>
      </c>
      <c r="BS666" s="58" t="str">
        <f t="shared" si="211"/>
        <v/>
      </c>
      <c r="BT666" s="58" t="str">
        <f t="shared" si="211"/>
        <v/>
      </c>
      <c r="BU666" s="58" t="str">
        <f t="shared" si="211"/>
        <v/>
      </c>
      <c r="BV666" s="59" t="str">
        <f t="shared" si="211"/>
        <v/>
      </c>
      <c r="BX666" s="7" t="str">
        <f ca="1">IFERROR(INDEX('Currency Market'!$BX$10:$BX$178, MATCH($BJ666, 'Currency Market'!$BB$10:$BB$178, 0)), "")</f>
        <v/>
      </c>
      <c r="BZ666" s="65" t="str">
        <f t="shared" si="210"/>
        <v/>
      </c>
    </row>
    <row r="667" spans="1:78" x14ac:dyDescent="0.55000000000000004">
      <c r="A667" s="11"/>
      <c r="B667" s="175" t="str">
        <f t="shared" si="198"/>
        <v/>
      </c>
      <c r="C667" s="176"/>
      <c r="D667" s="176"/>
      <c r="E667" s="176"/>
      <c r="F667" s="269"/>
      <c r="G667" s="270"/>
      <c r="H667" s="271"/>
      <c r="I667" s="271"/>
      <c r="J667" s="271"/>
      <c r="K667" s="271"/>
      <c r="L667" s="271"/>
      <c r="M667" s="271"/>
      <c r="N667" s="270"/>
      <c r="O667" s="270"/>
      <c r="P667" s="272" t="str">
        <f t="shared" si="205"/>
        <v/>
      </c>
      <c r="Q667" s="267"/>
      <c r="R667" s="267"/>
      <c r="S667" s="267"/>
      <c r="T667" s="267"/>
      <c r="U667" s="267"/>
      <c r="V667" s="267" t="str">
        <f t="shared" si="199"/>
        <v/>
      </c>
      <c r="W667" s="267"/>
      <c r="X667" s="267"/>
      <c r="Y667" s="267"/>
      <c r="Z667" s="267"/>
      <c r="AA667" s="267" t="str">
        <f t="shared" si="206"/>
        <v/>
      </c>
      <c r="AB667" s="267"/>
      <c r="AC667" s="267"/>
      <c r="AD667" s="267"/>
      <c r="AE667" s="267"/>
      <c r="AF667" s="267"/>
      <c r="AG667" s="269"/>
      <c r="AH667" s="270"/>
      <c r="AI667" s="270"/>
      <c r="AJ667" s="270"/>
      <c r="AK667" s="270"/>
      <c r="AL667" s="273"/>
      <c r="AM667" s="11"/>
      <c r="AN667" s="175" t="str">
        <f t="shared" si="207"/>
        <v/>
      </c>
      <c r="AO667" s="176"/>
      <c r="AP667" s="267" t="str">
        <f t="shared" si="200"/>
        <v/>
      </c>
      <c r="AQ667" s="267"/>
      <c r="AR667" s="267"/>
      <c r="AS667" s="267"/>
      <c r="AT667" s="267"/>
      <c r="AU667" s="267"/>
      <c r="AV667" s="265" t="str">
        <f t="shared" si="208"/>
        <v/>
      </c>
      <c r="AW667" s="266"/>
      <c r="AX667" s="267" t="str">
        <f t="shared" si="201"/>
        <v/>
      </c>
      <c r="AY667" s="267"/>
      <c r="AZ667" s="267"/>
      <c r="BA667" s="267"/>
      <c r="BB667" s="267"/>
      <c r="BC667" s="268"/>
      <c r="BD667" s="11"/>
      <c r="BF667" s="7" t="str">
        <f t="shared" si="202"/>
        <v/>
      </c>
      <c r="BJ667" s="45" t="str">
        <f t="shared" ca="1" si="203"/>
        <v>20/09/2021 08:00</v>
      </c>
      <c r="BK667" s="44" t="str">
        <f>IF($F667="", "", IFERROR(INDEX('Currency Market'!$BE$10:$BL$178, MATCH($BJ667, 'Currency Market'!$BB$10:$BB$178, 0), MATCH($F667, 'Currency Market'!$BE$9:$BL$9, 0)), ""))</f>
        <v/>
      </c>
      <c r="BL667" s="43" t="str">
        <f>IF($F667="", "", IFERROR(INDEX('Currency Market'!$BE$10:$BL$178, MATCH($BJ667, 'Currency Market'!$BB$10:$BB$178, 0), MATCH($N667, 'Currency Market'!$BE$9:$BL$9, 0)), ""))</f>
        <v/>
      </c>
      <c r="BN667" s="68" t="str">
        <f t="shared" si="209"/>
        <v/>
      </c>
      <c r="BO667" s="57" t="str">
        <f t="shared" si="211"/>
        <v/>
      </c>
      <c r="BP667" s="58" t="str">
        <f t="shared" si="211"/>
        <v/>
      </c>
      <c r="BQ667" s="58" t="str">
        <f t="shared" si="211"/>
        <v/>
      </c>
      <c r="BR667" s="58" t="str">
        <f t="shared" si="211"/>
        <v/>
      </c>
      <c r="BS667" s="58" t="str">
        <f t="shared" si="211"/>
        <v/>
      </c>
      <c r="BT667" s="58" t="str">
        <f t="shared" si="211"/>
        <v/>
      </c>
      <c r="BU667" s="58" t="str">
        <f t="shared" si="211"/>
        <v/>
      </c>
      <c r="BV667" s="59" t="str">
        <f t="shared" si="211"/>
        <v/>
      </c>
      <c r="BX667" s="7" t="str">
        <f ca="1">IFERROR(INDEX('Currency Market'!$BX$10:$BX$178, MATCH($BJ667, 'Currency Market'!$BB$10:$BB$178, 0)), "")</f>
        <v/>
      </c>
      <c r="BZ667" s="65" t="str">
        <f t="shared" si="210"/>
        <v/>
      </c>
    </row>
    <row r="668" spans="1:78" x14ac:dyDescent="0.55000000000000004">
      <c r="A668" s="11"/>
      <c r="B668" s="175" t="str">
        <f t="shared" si="198"/>
        <v/>
      </c>
      <c r="C668" s="176"/>
      <c r="D668" s="176"/>
      <c r="E668" s="176"/>
      <c r="F668" s="269"/>
      <c r="G668" s="270"/>
      <c r="H668" s="271"/>
      <c r="I668" s="271"/>
      <c r="J668" s="271"/>
      <c r="K668" s="271"/>
      <c r="L668" s="271"/>
      <c r="M668" s="271"/>
      <c r="N668" s="270"/>
      <c r="O668" s="270"/>
      <c r="P668" s="272" t="str">
        <f t="shared" si="205"/>
        <v/>
      </c>
      <c r="Q668" s="267"/>
      <c r="R668" s="267"/>
      <c r="S668" s="267"/>
      <c r="T668" s="267"/>
      <c r="U668" s="267"/>
      <c r="V668" s="267" t="str">
        <f t="shared" si="199"/>
        <v/>
      </c>
      <c r="W668" s="267"/>
      <c r="X668" s="267"/>
      <c r="Y668" s="267"/>
      <c r="Z668" s="267"/>
      <c r="AA668" s="267" t="str">
        <f t="shared" si="206"/>
        <v/>
      </c>
      <c r="AB668" s="267"/>
      <c r="AC668" s="267"/>
      <c r="AD668" s="267"/>
      <c r="AE668" s="267"/>
      <c r="AF668" s="267"/>
      <c r="AG668" s="269"/>
      <c r="AH668" s="270"/>
      <c r="AI668" s="270"/>
      <c r="AJ668" s="270"/>
      <c r="AK668" s="270"/>
      <c r="AL668" s="273"/>
      <c r="AM668" s="11"/>
      <c r="AN668" s="175" t="str">
        <f t="shared" si="207"/>
        <v/>
      </c>
      <c r="AO668" s="176"/>
      <c r="AP668" s="267" t="str">
        <f t="shared" si="200"/>
        <v/>
      </c>
      <c r="AQ668" s="267"/>
      <c r="AR668" s="267"/>
      <c r="AS668" s="267"/>
      <c r="AT668" s="267"/>
      <c r="AU668" s="267"/>
      <c r="AV668" s="265" t="str">
        <f t="shared" si="208"/>
        <v/>
      </c>
      <c r="AW668" s="266"/>
      <c r="AX668" s="267" t="str">
        <f t="shared" si="201"/>
        <v/>
      </c>
      <c r="AY668" s="267"/>
      <c r="AZ668" s="267"/>
      <c r="BA668" s="267"/>
      <c r="BB668" s="267"/>
      <c r="BC668" s="268"/>
      <c r="BD668" s="11"/>
      <c r="BF668" s="7" t="str">
        <f t="shared" si="202"/>
        <v/>
      </c>
      <c r="BJ668" s="45" t="str">
        <f t="shared" ca="1" si="203"/>
        <v>20/09/2021 08:00</v>
      </c>
      <c r="BK668" s="44" t="str">
        <f>IF($F668="", "", IFERROR(INDEX('Currency Market'!$BE$10:$BL$178, MATCH($BJ668, 'Currency Market'!$BB$10:$BB$178, 0), MATCH($F668, 'Currency Market'!$BE$9:$BL$9, 0)), ""))</f>
        <v/>
      </c>
      <c r="BL668" s="43" t="str">
        <f>IF($F668="", "", IFERROR(INDEX('Currency Market'!$BE$10:$BL$178, MATCH($BJ668, 'Currency Market'!$BB$10:$BB$178, 0), MATCH($N668, 'Currency Market'!$BE$9:$BL$9, 0)), ""))</f>
        <v/>
      </c>
      <c r="BN668" s="68" t="str">
        <f t="shared" si="209"/>
        <v/>
      </c>
      <c r="BO668" s="57" t="str">
        <f t="shared" si="211"/>
        <v/>
      </c>
      <c r="BP668" s="58" t="str">
        <f t="shared" si="211"/>
        <v/>
      </c>
      <c r="BQ668" s="58" t="str">
        <f t="shared" si="211"/>
        <v/>
      </c>
      <c r="BR668" s="58" t="str">
        <f t="shared" si="211"/>
        <v/>
      </c>
      <c r="BS668" s="58" t="str">
        <f t="shared" si="211"/>
        <v/>
      </c>
      <c r="BT668" s="58" t="str">
        <f t="shared" si="211"/>
        <v/>
      </c>
      <c r="BU668" s="58" t="str">
        <f t="shared" si="211"/>
        <v/>
      </c>
      <c r="BV668" s="59" t="str">
        <f t="shared" si="211"/>
        <v/>
      </c>
      <c r="BX668" s="7" t="str">
        <f ca="1">IFERROR(INDEX('Currency Market'!$BX$10:$BX$178, MATCH($BJ668, 'Currency Market'!$BB$10:$BB$178, 0)), "")</f>
        <v/>
      </c>
      <c r="BZ668" s="65" t="str">
        <f t="shared" si="210"/>
        <v/>
      </c>
    </row>
    <row r="669" spans="1:78" x14ac:dyDescent="0.55000000000000004">
      <c r="A669" s="11"/>
      <c r="B669" s="175" t="str">
        <f t="shared" si="198"/>
        <v/>
      </c>
      <c r="C669" s="176"/>
      <c r="D669" s="176"/>
      <c r="E669" s="176"/>
      <c r="F669" s="269"/>
      <c r="G669" s="270"/>
      <c r="H669" s="271"/>
      <c r="I669" s="271"/>
      <c r="J669" s="271"/>
      <c r="K669" s="271"/>
      <c r="L669" s="271"/>
      <c r="M669" s="271"/>
      <c r="N669" s="270"/>
      <c r="O669" s="270"/>
      <c r="P669" s="272" t="str">
        <f t="shared" si="205"/>
        <v/>
      </c>
      <c r="Q669" s="267"/>
      <c r="R669" s="267"/>
      <c r="S669" s="267"/>
      <c r="T669" s="267"/>
      <c r="U669" s="267"/>
      <c r="V669" s="267" t="str">
        <f t="shared" si="199"/>
        <v/>
      </c>
      <c r="W669" s="267"/>
      <c r="X669" s="267"/>
      <c r="Y669" s="267"/>
      <c r="Z669" s="267"/>
      <c r="AA669" s="267" t="str">
        <f t="shared" si="206"/>
        <v/>
      </c>
      <c r="AB669" s="267"/>
      <c r="AC669" s="267"/>
      <c r="AD669" s="267"/>
      <c r="AE669" s="267"/>
      <c r="AF669" s="267"/>
      <c r="AG669" s="269"/>
      <c r="AH669" s="270"/>
      <c r="AI669" s="270"/>
      <c r="AJ669" s="270"/>
      <c r="AK669" s="270"/>
      <c r="AL669" s="273"/>
      <c r="AM669" s="11"/>
      <c r="AN669" s="175" t="str">
        <f t="shared" si="207"/>
        <v/>
      </c>
      <c r="AO669" s="176"/>
      <c r="AP669" s="267" t="str">
        <f t="shared" si="200"/>
        <v/>
      </c>
      <c r="AQ669" s="267"/>
      <c r="AR669" s="267"/>
      <c r="AS669" s="267"/>
      <c r="AT669" s="267"/>
      <c r="AU669" s="267"/>
      <c r="AV669" s="265" t="str">
        <f t="shared" si="208"/>
        <v/>
      </c>
      <c r="AW669" s="266"/>
      <c r="AX669" s="267" t="str">
        <f t="shared" si="201"/>
        <v/>
      </c>
      <c r="AY669" s="267"/>
      <c r="AZ669" s="267"/>
      <c r="BA669" s="267"/>
      <c r="BB669" s="267"/>
      <c r="BC669" s="268"/>
      <c r="BD669" s="11"/>
      <c r="BF669" s="7" t="str">
        <f t="shared" si="202"/>
        <v/>
      </c>
      <c r="BJ669" s="45" t="str">
        <f t="shared" ca="1" si="203"/>
        <v>20/09/2021 08:00</v>
      </c>
      <c r="BK669" s="44" t="str">
        <f>IF($F669="", "", IFERROR(INDEX('Currency Market'!$BE$10:$BL$178, MATCH($BJ669, 'Currency Market'!$BB$10:$BB$178, 0), MATCH($F669, 'Currency Market'!$BE$9:$BL$9, 0)), ""))</f>
        <v/>
      </c>
      <c r="BL669" s="43" t="str">
        <f>IF($F669="", "", IFERROR(INDEX('Currency Market'!$BE$10:$BL$178, MATCH($BJ669, 'Currency Market'!$BB$10:$BB$178, 0), MATCH($N669, 'Currency Market'!$BE$9:$BL$9, 0)), ""))</f>
        <v/>
      </c>
      <c r="BN669" s="68" t="str">
        <f t="shared" si="209"/>
        <v/>
      </c>
      <c r="BO669" s="57" t="str">
        <f t="shared" si="211"/>
        <v/>
      </c>
      <c r="BP669" s="58" t="str">
        <f t="shared" si="211"/>
        <v/>
      </c>
      <c r="BQ669" s="58" t="str">
        <f t="shared" si="211"/>
        <v/>
      </c>
      <c r="BR669" s="58" t="str">
        <f t="shared" si="211"/>
        <v/>
      </c>
      <c r="BS669" s="58" t="str">
        <f t="shared" si="211"/>
        <v/>
      </c>
      <c r="BT669" s="58" t="str">
        <f t="shared" si="211"/>
        <v/>
      </c>
      <c r="BU669" s="58" t="str">
        <f t="shared" si="211"/>
        <v/>
      </c>
      <c r="BV669" s="59" t="str">
        <f t="shared" si="211"/>
        <v/>
      </c>
      <c r="BX669" s="7" t="str">
        <f ca="1">IFERROR(INDEX('Currency Market'!$BX$10:$BX$178, MATCH($BJ669, 'Currency Market'!$BB$10:$BB$178, 0)), "")</f>
        <v/>
      </c>
      <c r="BZ669" s="65" t="str">
        <f t="shared" si="210"/>
        <v/>
      </c>
    </row>
    <row r="670" spans="1:78" x14ac:dyDescent="0.55000000000000004">
      <c r="A670" s="11"/>
      <c r="B670" s="175" t="str">
        <f t="shared" si="198"/>
        <v/>
      </c>
      <c r="C670" s="176"/>
      <c r="D670" s="176"/>
      <c r="E670" s="176"/>
      <c r="F670" s="269"/>
      <c r="G670" s="270"/>
      <c r="H670" s="271"/>
      <c r="I670" s="271"/>
      <c r="J670" s="271"/>
      <c r="K670" s="271"/>
      <c r="L670" s="271"/>
      <c r="M670" s="271"/>
      <c r="N670" s="270"/>
      <c r="O670" s="270"/>
      <c r="P670" s="272" t="str">
        <f t="shared" si="205"/>
        <v/>
      </c>
      <c r="Q670" s="267"/>
      <c r="R670" s="267"/>
      <c r="S670" s="267"/>
      <c r="T670" s="267"/>
      <c r="U670" s="267"/>
      <c r="V670" s="267" t="str">
        <f t="shared" si="199"/>
        <v/>
      </c>
      <c r="W670" s="267"/>
      <c r="X670" s="267"/>
      <c r="Y670" s="267"/>
      <c r="Z670" s="267"/>
      <c r="AA670" s="267" t="str">
        <f t="shared" si="206"/>
        <v/>
      </c>
      <c r="AB670" s="267"/>
      <c r="AC670" s="267"/>
      <c r="AD670" s="267"/>
      <c r="AE670" s="267"/>
      <c r="AF670" s="267"/>
      <c r="AG670" s="269"/>
      <c r="AH670" s="270"/>
      <c r="AI670" s="270"/>
      <c r="AJ670" s="270"/>
      <c r="AK670" s="270"/>
      <c r="AL670" s="273"/>
      <c r="AM670" s="11"/>
      <c r="AN670" s="175" t="str">
        <f t="shared" si="207"/>
        <v/>
      </c>
      <c r="AO670" s="176"/>
      <c r="AP670" s="267" t="str">
        <f t="shared" si="200"/>
        <v/>
      </c>
      <c r="AQ670" s="267"/>
      <c r="AR670" s="267"/>
      <c r="AS670" s="267"/>
      <c r="AT670" s="267"/>
      <c r="AU670" s="267"/>
      <c r="AV670" s="265" t="str">
        <f t="shared" si="208"/>
        <v/>
      </c>
      <c r="AW670" s="266"/>
      <c r="AX670" s="267" t="str">
        <f t="shared" si="201"/>
        <v/>
      </c>
      <c r="AY670" s="267"/>
      <c r="AZ670" s="267"/>
      <c r="BA670" s="267"/>
      <c r="BB670" s="267"/>
      <c r="BC670" s="268"/>
      <c r="BD670" s="11"/>
      <c r="BF670" s="7" t="str">
        <f t="shared" si="202"/>
        <v/>
      </c>
      <c r="BJ670" s="45" t="str">
        <f t="shared" ca="1" si="203"/>
        <v>20/09/2021 08:00</v>
      </c>
      <c r="BK670" s="44" t="str">
        <f>IF($F670="", "", IFERROR(INDEX('Currency Market'!$BE$10:$BL$178, MATCH($BJ670, 'Currency Market'!$BB$10:$BB$178, 0), MATCH($F670, 'Currency Market'!$BE$9:$BL$9, 0)), ""))</f>
        <v/>
      </c>
      <c r="BL670" s="43" t="str">
        <f>IF($F670="", "", IFERROR(INDEX('Currency Market'!$BE$10:$BL$178, MATCH($BJ670, 'Currency Market'!$BB$10:$BB$178, 0), MATCH($N670, 'Currency Market'!$BE$9:$BL$9, 0)), ""))</f>
        <v/>
      </c>
      <c r="BN670" s="68" t="str">
        <f t="shared" si="209"/>
        <v/>
      </c>
      <c r="BO670" s="57" t="str">
        <f t="shared" si="211"/>
        <v/>
      </c>
      <c r="BP670" s="58" t="str">
        <f t="shared" si="211"/>
        <v/>
      </c>
      <c r="BQ670" s="58" t="str">
        <f t="shared" si="211"/>
        <v/>
      </c>
      <c r="BR670" s="58" t="str">
        <f t="shared" si="211"/>
        <v/>
      </c>
      <c r="BS670" s="58" t="str">
        <f t="shared" si="211"/>
        <v/>
      </c>
      <c r="BT670" s="58" t="str">
        <f t="shared" si="211"/>
        <v/>
      </c>
      <c r="BU670" s="58" t="str">
        <f t="shared" si="211"/>
        <v/>
      </c>
      <c r="BV670" s="59" t="str">
        <f t="shared" si="211"/>
        <v/>
      </c>
      <c r="BX670" s="7" t="str">
        <f ca="1">IFERROR(INDEX('Currency Market'!$BX$10:$BX$178, MATCH($BJ670, 'Currency Market'!$BB$10:$BB$178, 0)), "")</f>
        <v/>
      </c>
      <c r="BZ670" s="65" t="str">
        <f t="shared" si="210"/>
        <v/>
      </c>
    </row>
    <row r="671" spans="1:78" x14ac:dyDescent="0.55000000000000004">
      <c r="A671" s="11"/>
      <c r="B671" s="175" t="str">
        <f t="shared" si="198"/>
        <v/>
      </c>
      <c r="C671" s="176"/>
      <c r="D671" s="176"/>
      <c r="E671" s="176"/>
      <c r="F671" s="269"/>
      <c r="G671" s="270"/>
      <c r="H671" s="271"/>
      <c r="I671" s="271"/>
      <c r="J671" s="271"/>
      <c r="K671" s="271"/>
      <c r="L671" s="271"/>
      <c r="M671" s="271"/>
      <c r="N671" s="270"/>
      <c r="O671" s="270"/>
      <c r="P671" s="272" t="str">
        <f t="shared" si="205"/>
        <v/>
      </c>
      <c r="Q671" s="267"/>
      <c r="R671" s="267"/>
      <c r="S671" s="267"/>
      <c r="T671" s="267"/>
      <c r="U671" s="267"/>
      <c r="V671" s="267" t="str">
        <f t="shared" si="199"/>
        <v/>
      </c>
      <c r="W671" s="267"/>
      <c r="X671" s="267"/>
      <c r="Y671" s="267"/>
      <c r="Z671" s="267"/>
      <c r="AA671" s="267" t="str">
        <f t="shared" si="206"/>
        <v/>
      </c>
      <c r="AB671" s="267"/>
      <c r="AC671" s="267"/>
      <c r="AD671" s="267"/>
      <c r="AE671" s="267"/>
      <c r="AF671" s="267"/>
      <c r="AG671" s="269"/>
      <c r="AH671" s="270"/>
      <c r="AI671" s="270"/>
      <c r="AJ671" s="270"/>
      <c r="AK671" s="270"/>
      <c r="AL671" s="273"/>
      <c r="AM671" s="11"/>
      <c r="AN671" s="175" t="str">
        <f t="shared" si="207"/>
        <v/>
      </c>
      <c r="AO671" s="176"/>
      <c r="AP671" s="267" t="str">
        <f t="shared" si="200"/>
        <v/>
      </c>
      <c r="AQ671" s="267"/>
      <c r="AR671" s="267"/>
      <c r="AS671" s="267"/>
      <c r="AT671" s="267"/>
      <c r="AU671" s="267"/>
      <c r="AV671" s="265" t="str">
        <f t="shared" si="208"/>
        <v/>
      </c>
      <c r="AW671" s="266"/>
      <c r="AX671" s="267" t="str">
        <f t="shared" si="201"/>
        <v/>
      </c>
      <c r="AY671" s="267"/>
      <c r="AZ671" s="267"/>
      <c r="BA671" s="267"/>
      <c r="BB671" s="267"/>
      <c r="BC671" s="268"/>
      <c r="BD671" s="11"/>
      <c r="BF671" s="7" t="str">
        <f t="shared" si="202"/>
        <v/>
      </c>
      <c r="BJ671" s="45" t="str">
        <f t="shared" ca="1" si="203"/>
        <v>20/09/2021 08:00</v>
      </c>
      <c r="BK671" s="44" t="str">
        <f>IF($F671="", "", IFERROR(INDEX('Currency Market'!$BE$10:$BL$178, MATCH($BJ671, 'Currency Market'!$BB$10:$BB$178, 0), MATCH($F671, 'Currency Market'!$BE$9:$BL$9, 0)), ""))</f>
        <v/>
      </c>
      <c r="BL671" s="43" t="str">
        <f>IF($F671="", "", IFERROR(INDEX('Currency Market'!$BE$10:$BL$178, MATCH($BJ671, 'Currency Market'!$BB$10:$BB$178, 0), MATCH($N671, 'Currency Market'!$BE$9:$BL$9, 0)), ""))</f>
        <v/>
      </c>
      <c r="BN671" s="68" t="str">
        <f t="shared" si="209"/>
        <v/>
      </c>
      <c r="BO671" s="57" t="str">
        <f t="shared" si="211"/>
        <v/>
      </c>
      <c r="BP671" s="58" t="str">
        <f t="shared" si="211"/>
        <v/>
      </c>
      <c r="BQ671" s="58" t="str">
        <f t="shared" si="211"/>
        <v/>
      </c>
      <c r="BR671" s="58" t="str">
        <f t="shared" si="211"/>
        <v/>
      </c>
      <c r="BS671" s="58" t="str">
        <f t="shared" si="211"/>
        <v/>
      </c>
      <c r="BT671" s="58" t="str">
        <f t="shared" si="211"/>
        <v/>
      </c>
      <c r="BU671" s="58" t="str">
        <f t="shared" si="211"/>
        <v/>
      </c>
      <c r="BV671" s="59" t="str">
        <f t="shared" si="211"/>
        <v/>
      </c>
      <c r="BX671" s="7" t="str">
        <f ca="1">IFERROR(INDEX('Currency Market'!$BX$10:$BX$178, MATCH($BJ671, 'Currency Market'!$BB$10:$BB$178, 0)), "")</f>
        <v/>
      </c>
      <c r="BZ671" s="65" t="str">
        <f t="shared" si="210"/>
        <v/>
      </c>
    </row>
    <row r="672" spans="1:78" x14ac:dyDescent="0.55000000000000004">
      <c r="A672" s="11"/>
      <c r="B672" s="175" t="str">
        <f t="shared" si="198"/>
        <v/>
      </c>
      <c r="C672" s="176"/>
      <c r="D672" s="176"/>
      <c r="E672" s="176"/>
      <c r="F672" s="269"/>
      <c r="G672" s="270"/>
      <c r="H672" s="271"/>
      <c r="I672" s="271"/>
      <c r="J672" s="271"/>
      <c r="K672" s="271"/>
      <c r="L672" s="271"/>
      <c r="M672" s="271"/>
      <c r="N672" s="270"/>
      <c r="O672" s="270"/>
      <c r="P672" s="272" t="str">
        <f t="shared" si="205"/>
        <v/>
      </c>
      <c r="Q672" s="267"/>
      <c r="R672" s="267"/>
      <c r="S672" s="267"/>
      <c r="T672" s="267"/>
      <c r="U672" s="267"/>
      <c r="V672" s="267" t="str">
        <f t="shared" si="199"/>
        <v/>
      </c>
      <c r="W672" s="267"/>
      <c r="X672" s="267"/>
      <c r="Y672" s="267"/>
      <c r="Z672" s="267"/>
      <c r="AA672" s="267" t="str">
        <f t="shared" si="206"/>
        <v/>
      </c>
      <c r="AB672" s="267"/>
      <c r="AC672" s="267"/>
      <c r="AD672" s="267"/>
      <c r="AE672" s="267"/>
      <c r="AF672" s="267"/>
      <c r="AG672" s="269"/>
      <c r="AH672" s="270"/>
      <c r="AI672" s="270"/>
      <c r="AJ672" s="270"/>
      <c r="AK672" s="270"/>
      <c r="AL672" s="273"/>
      <c r="AM672" s="11"/>
      <c r="AN672" s="175" t="str">
        <f t="shared" si="207"/>
        <v/>
      </c>
      <c r="AO672" s="176"/>
      <c r="AP672" s="267" t="str">
        <f t="shared" si="200"/>
        <v/>
      </c>
      <c r="AQ672" s="267"/>
      <c r="AR672" s="267"/>
      <c r="AS672" s="267"/>
      <c r="AT672" s="267"/>
      <c r="AU672" s="267"/>
      <c r="AV672" s="265" t="str">
        <f t="shared" si="208"/>
        <v/>
      </c>
      <c r="AW672" s="266"/>
      <c r="AX672" s="267" t="str">
        <f t="shared" si="201"/>
        <v/>
      </c>
      <c r="AY672" s="267"/>
      <c r="AZ672" s="267"/>
      <c r="BA672" s="267"/>
      <c r="BB672" s="267"/>
      <c r="BC672" s="268"/>
      <c r="BD672" s="11"/>
      <c r="BF672" s="7" t="str">
        <f t="shared" si="202"/>
        <v/>
      </c>
      <c r="BJ672" s="45" t="str">
        <f t="shared" ca="1" si="203"/>
        <v>20/09/2021 08:00</v>
      </c>
      <c r="BK672" s="44" t="str">
        <f>IF($F672="", "", IFERROR(INDEX('Currency Market'!$BE$10:$BL$178, MATCH($BJ672, 'Currency Market'!$BB$10:$BB$178, 0), MATCH($F672, 'Currency Market'!$BE$9:$BL$9, 0)), ""))</f>
        <v/>
      </c>
      <c r="BL672" s="43" t="str">
        <f>IF($F672="", "", IFERROR(INDEX('Currency Market'!$BE$10:$BL$178, MATCH($BJ672, 'Currency Market'!$BB$10:$BB$178, 0), MATCH($N672, 'Currency Market'!$BE$9:$BL$9, 0)), ""))</f>
        <v/>
      </c>
      <c r="BN672" s="68" t="str">
        <f t="shared" si="209"/>
        <v/>
      </c>
      <c r="BO672" s="57" t="str">
        <f t="shared" si="211"/>
        <v/>
      </c>
      <c r="BP672" s="58" t="str">
        <f t="shared" si="211"/>
        <v/>
      </c>
      <c r="BQ672" s="58" t="str">
        <f t="shared" si="211"/>
        <v/>
      </c>
      <c r="BR672" s="58" t="str">
        <f t="shared" si="211"/>
        <v/>
      </c>
      <c r="BS672" s="58" t="str">
        <f t="shared" si="211"/>
        <v/>
      </c>
      <c r="BT672" s="58" t="str">
        <f t="shared" si="211"/>
        <v/>
      </c>
      <c r="BU672" s="58" t="str">
        <f t="shared" si="211"/>
        <v/>
      </c>
      <c r="BV672" s="59" t="str">
        <f t="shared" si="211"/>
        <v/>
      </c>
      <c r="BX672" s="7" t="str">
        <f ca="1">IFERROR(INDEX('Currency Market'!$BX$10:$BX$178, MATCH($BJ672, 'Currency Market'!$BB$10:$BB$178, 0)), "")</f>
        <v/>
      </c>
      <c r="BZ672" s="65" t="str">
        <f t="shared" si="210"/>
        <v/>
      </c>
    </row>
    <row r="673" spans="1:78" x14ac:dyDescent="0.55000000000000004">
      <c r="A673" s="11"/>
      <c r="B673" s="175" t="str">
        <f t="shared" si="198"/>
        <v/>
      </c>
      <c r="C673" s="176"/>
      <c r="D673" s="176"/>
      <c r="E673" s="176"/>
      <c r="F673" s="269"/>
      <c r="G673" s="270"/>
      <c r="H673" s="271"/>
      <c r="I673" s="271"/>
      <c r="J673" s="271"/>
      <c r="K673" s="271"/>
      <c r="L673" s="271"/>
      <c r="M673" s="271"/>
      <c r="N673" s="270"/>
      <c r="O673" s="270"/>
      <c r="P673" s="272" t="str">
        <f t="shared" si="205"/>
        <v/>
      </c>
      <c r="Q673" s="267"/>
      <c r="R673" s="267"/>
      <c r="S673" s="267"/>
      <c r="T673" s="267"/>
      <c r="U673" s="267"/>
      <c r="V673" s="267" t="str">
        <f t="shared" si="199"/>
        <v/>
      </c>
      <c r="W673" s="267"/>
      <c r="X673" s="267"/>
      <c r="Y673" s="267"/>
      <c r="Z673" s="267"/>
      <c r="AA673" s="267" t="str">
        <f t="shared" si="206"/>
        <v/>
      </c>
      <c r="AB673" s="267"/>
      <c r="AC673" s="267"/>
      <c r="AD673" s="267"/>
      <c r="AE673" s="267"/>
      <c r="AF673" s="267"/>
      <c r="AG673" s="269"/>
      <c r="AH673" s="270"/>
      <c r="AI673" s="270"/>
      <c r="AJ673" s="270"/>
      <c r="AK673" s="270"/>
      <c r="AL673" s="273"/>
      <c r="AM673" s="11"/>
      <c r="AN673" s="175" t="str">
        <f t="shared" si="207"/>
        <v/>
      </c>
      <c r="AO673" s="176"/>
      <c r="AP673" s="267" t="str">
        <f t="shared" si="200"/>
        <v/>
      </c>
      <c r="AQ673" s="267"/>
      <c r="AR673" s="267"/>
      <c r="AS673" s="267"/>
      <c r="AT673" s="267"/>
      <c r="AU673" s="267"/>
      <c r="AV673" s="265" t="str">
        <f t="shared" si="208"/>
        <v/>
      </c>
      <c r="AW673" s="266"/>
      <c r="AX673" s="267" t="str">
        <f t="shared" si="201"/>
        <v/>
      </c>
      <c r="AY673" s="267"/>
      <c r="AZ673" s="267"/>
      <c r="BA673" s="267"/>
      <c r="BB673" s="267"/>
      <c r="BC673" s="268"/>
      <c r="BD673" s="11"/>
      <c r="BF673" s="7" t="str">
        <f t="shared" si="202"/>
        <v/>
      </c>
      <c r="BJ673" s="45" t="str">
        <f t="shared" ca="1" si="203"/>
        <v>20/09/2021 08:00</v>
      </c>
      <c r="BK673" s="44" t="str">
        <f>IF($F673="", "", IFERROR(INDEX('Currency Market'!$BE$10:$BL$178, MATCH($BJ673, 'Currency Market'!$BB$10:$BB$178, 0), MATCH($F673, 'Currency Market'!$BE$9:$BL$9, 0)), ""))</f>
        <v/>
      </c>
      <c r="BL673" s="43" t="str">
        <f>IF($F673="", "", IFERROR(INDEX('Currency Market'!$BE$10:$BL$178, MATCH($BJ673, 'Currency Market'!$BB$10:$BB$178, 0), MATCH($N673, 'Currency Market'!$BE$9:$BL$9, 0)), ""))</f>
        <v/>
      </c>
      <c r="BN673" s="68" t="str">
        <f t="shared" si="209"/>
        <v/>
      </c>
      <c r="BO673" s="57" t="str">
        <f t="shared" ref="BO673:BV682" si="212">IF($B673=$BF$4, IF($F673=BO$2, $H673*-1, IF($N673=BO$2, $AA673, "")), "")</f>
        <v/>
      </c>
      <c r="BP673" s="58" t="str">
        <f t="shared" si="212"/>
        <v/>
      </c>
      <c r="BQ673" s="58" t="str">
        <f t="shared" si="212"/>
        <v/>
      </c>
      <c r="BR673" s="58" t="str">
        <f t="shared" si="212"/>
        <v/>
      </c>
      <c r="BS673" s="58" t="str">
        <f t="shared" si="212"/>
        <v/>
      </c>
      <c r="BT673" s="58" t="str">
        <f t="shared" si="212"/>
        <v/>
      </c>
      <c r="BU673" s="58" t="str">
        <f t="shared" si="212"/>
        <v/>
      </c>
      <c r="BV673" s="59" t="str">
        <f t="shared" si="212"/>
        <v/>
      </c>
      <c r="BX673" s="7" t="str">
        <f ca="1">IFERROR(INDEX('Currency Market'!$BX$10:$BX$178, MATCH($BJ673, 'Currency Market'!$BB$10:$BB$178, 0)), "")</f>
        <v/>
      </c>
      <c r="BZ673" s="65" t="str">
        <f t="shared" si="210"/>
        <v/>
      </c>
    </row>
    <row r="674" spans="1:78" x14ac:dyDescent="0.55000000000000004">
      <c r="A674" s="11"/>
      <c r="B674" s="175" t="str">
        <f t="shared" si="198"/>
        <v/>
      </c>
      <c r="C674" s="176"/>
      <c r="D674" s="176"/>
      <c r="E674" s="176"/>
      <c r="F674" s="269"/>
      <c r="G674" s="270"/>
      <c r="H674" s="271"/>
      <c r="I674" s="271"/>
      <c r="J674" s="271"/>
      <c r="K674" s="271"/>
      <c r="L674" s="271"/>
      <c r="M674" s="271"/>
      <c r="N674" s="270"/>
      <c r="O674" s="270"/>
      <c r="P674" s="272" t="str">
        <f t="shared" si="205"/>
        <v/>
      </c>
      <c r="Q674" s="267"/>
      <c r="R674" s="267"/>
      <c r="S674" s="267"/>
      <c r="T674" s="267"/>
      <c r="U674" s="267"/>
      <c r="V674" s="267" t="str">
        <f t="shared" si="199"/>
        <v/>
      </c>
      <c r="W674" s="267"/>
      <c r="X674" s="267"/>
      <c r="Y674" s="267"/>
      <c r="Z674" s="267"/>
      <c r="AA674" s="267" t="str">
        <f t="shared" si="206"/>
        <v/>
      </c>
      <c r="AB674" s="267"/>
      <c r="AC674" s="267"/>
      <c r="AD674" s="267"/>
      <c r="AE674" s="267"/>
      <c r="AF674" s="267"/>
      <c r="AG674" s="269"/>
      <c r="AH674" s="270"/>
      <c r="AI674" s="270"/>
      <c r="AJ674" s="270"/>
      <c r="AK674" s="270"/>
      <c r="AL674" s="273"/>
      <c r="AM674" s="11"/>
      <c r="AN674" s="175" t="str">
        <f t="shared" si="207"/>
        <v/>
      </c>
      <c r="AO674" s="176"/>
      <c r="AP674" s="267" t="str">
        <f t="shared" si="200"/>
        <v/>
      </c>
      <c r="AQ674" s="267"/>
      <c r="AR674" s="267"/>
      <c r="AS674" s="267"/>
      <c r="AT674" s="267"/>
      <c r="AU674" s="267"/>
      <c r="AV674" s="265" t="str">
        <f t="shared" si="208"/>
        <v/>
      </c>
      <c r="AW674" s="266"/>
      <c r="AX674" s="267" t="str">
        <f t="shared" si="201"/>
        <v/>
      </c>
      <c r="AY674" s="267"/>
      <c r="AZ674" s="267"/>
      <c r="BA674" s="267"/>
      <c r="BB674" s="267"/>
      <c r="BC674" s="268"/>
      <c r="BD674" s="11"/>
      <c r="BF674" s="7" t="str">
        <f t="shared" si="202"/>
        <v/>
      </c>
      <c r="BJ674" s="45" t="str">
        <f t="shared" ca="1" si="203"/>
        <v>20/09/2021 08:00</v>
      </c>
      <c r="BK674" s="44" t="str">
        <f>IF($F674="", "", IFERROR(INDEX('Currency Market'!$BE$10:$BL$178, MATCH($BJ674, 'Currency Market'!$BB$10:$BB$178, 0), MATCH($F674, 'Currency Market'!$BE$9:$BL$9, 0)), ""))</f>
        <v/>
      </c>
      <c r="BL674" s="43" t="str">
        <f>IF($F674="", "", IFERROR(INDEX('Currency Market'!$BE$10:$BL$178, MATCH($BJ674, 'Currency Market'!$BB$10:$BB$178, 0), MATCH($N674, 'Currency Market'!$BE$9:$BL$9, 0)), ""))</f>
        <v/>
      </c>
      <c r="BN674" s="68" t="str">
        <f t="shared" si="209"/>
        <v/>
      </c>
      <c r="BO674" s="57" t="str">
        <f t="shared" si="212"/>
        <v/>
      </c>
      <c r="BP674" s="58" t="str">
        <f t="shared" si="212"/>
        <v/>
      </c>
      <c r="BQ674" s="58" t="str">
        <f t="shared" si="212"/>
        <v/>
      </c>
      <c r="BR674" s="58" t="str">
        <f t="shared" si="212"/>
        <v/>
      </c>
      <c r="BS674" s="58" t="str">
        <f t="shared" si="212"/>
        <v/>
      </c>
      <c r="BT674" s="58" t="str">
        <f t="shared" si="212"/>
        <v/>
      </c>
      <c r="BU674" s="58" t="str">
        <f t="shared" si="212"/>
        <v/>
      </c>
      <c r="BV674" s="59" t="str">
        <f t="shared" si="212"/>
        <v/>
      </c>
      <c r="BX674" s="7" t="str">
        <f ca="1">IFERROR(INDEX('Currency Market'!$BX$10:$BX$178, MATCH($BJ674, 'Currency Market'!$BB$10:$BB$178, 0)), "")</f>
        <v/>
      </c>
      <c r="BZ674" s="65" t="str">
        <f t="shared" si="210"/>
        <v/>
      </c>
    </row>
    <row r="675" spans="1:78" x14ac:dyDescent="0.55000000000000004">
      <c r="A675" s="11"/>
      <c r="B675" s="175" t="str">
        <f t="shared" si="198"/>
        <v/>
      </c>
      <c r="C675" s="176"/>
      <c r="D675" s="176"/>
      <c r="E675" s="176"/>
      <c r="F675" s="269"/>
      <c r="G675" s="270"/>
      <c r="H675" s="271"/>
      <c r="I675" s="271"/>
      <c r="J675" s="271"/>
      <c r="K675" s="271"/>
      <c r="L675" s="271"/>
      <c r="M675" s="271"/>
      <c r="N675" s="270"/>
      <c r="O675" s="270"/>
      <c r="P675" s="272" t="str">
        <f t="shared" si="205"/>
        <v/>
      </c>
      <c r="Q675" s="267"/>
      <c r="R675" s="267"/>
      <c r="S675" s="267"/>
      <c r="T675" s="267"/>
      <c r="U675" s="267"/>
      <c r="V675" s="267" t="str">
        <f t="shared" si="199"/>
        <v/>
      </c>
      <c r="W675" s="267"/>
      <c r="X675" s="267"/>
      <c r="Y675" s="267"/>
      <c r="Z675" s="267"/>
      <c r="AA675" s="267" t="str">
        <f t="shared" si="206"/>
        <v/>
      </c>
      <c r="AB675" s="267"/>
      <c r="AC675" s="267"/>
      <c r="AD675" s="267"/>
      <c r="AE675" s="267"/>
      <c r="AF675" s="267"/>
      <c r="AG675" s="269"/>
      <c r="AH675" s="270"/>
      <c r="AI675" s="270"/>
      <c r="AJ675" s="270"/>
      <c r="AK675" s="270"/>
      <c r="AL675" s="273"/>
      <c r="AM675" s="11"/>
      <c r="AN675" s="175" t="str">
        <f t="shared" si="207"/>
        <v/>
      </c>
      <c r="AO675" s="176"/>
      <c r="AP675" s="267" t="str">
        <f t="shared" si="200"/>
        <v/>
      </c>
      <c r="AQ675" s="267"/>
      <c r="AR675" s="267"/>
      <c r="AS675" s="267"/>
      <c r="AT675" s="267"/>
      <c r="AU675" s="267"/>
      <c r="AV675" s="265" t="str">
        <f t="shared" si="208"/>
        <v/>
      </c>
      <c r="AW675" s="266"/>
      <c r="AX675" s="267" t="str">
        <f t="shared" si="201"/>
        <v/>
      </c>
      <c r="AY675" s="267"/>
      <c r="AZ675" s="267"/>
      <c r="BA675" s="267"/>
      <c r="BB675" s="267"/>
      <c r="BC675" s="268"/>
      <c r="BD675" s="11"/>
      <c r="BF675" s="7" t="str">
        <f t="shared" si="202"/>
        <v/>
      </c>
      <c r="BJ675" s="45" t="str">
        <f t="shared" ca="1" si="203"/>
        <v>20/09/2021 08:00</v>
      </c>
      <c r="BK675" s="44" t="str">
        <f>IF($F675="", "", IFERROR(INDEX('Currency Market'!$BE$10:$BL$178, MATCH($BJ675, 'Currency Market'!$BB$10:$BB$178, 0), MATCH($F675, 'Currency Market'!$BE$9:$BL$9, 0)), ""))</f>
        <v/>
      </c>
      <c r="BL675" s="43" t="str">
        <f>IF($F675="", "", IFERROR(INDEX('Currency Market'!$BE$10:$BL$178, MATCH($BJ675, 'Currency Market'!$BB$10:$BB$178, 0), MATCH($N675, 'Currency Market'!$BE$9:$BL$9, 0)), ""))</f>
        <v/>
      </c>
      <c r="BN675" s="68" t="str">
        <f t="shared" si="209"/>
        <v/>
      </c>
      <c r="BO675" s="57" t="str">
        <f t="shared" si="212"/>
        <v/>
      </c>
      <c r="BP675" s="58" t="str">
        <f t="shared" si="212"/>
        <v/>
      </c>
      <c r="BQ675" s="58" t="str">
        <f t="shared" si="212"/>
        <v/>
      </c>
      <c r="BR675" s="58" t="str">
        <f t="shared" si="212"/>
        <v/>
      </c>
      <c r="BS675" s="58" t="str">
        <f t="shared" si="212"/>
        <v/>
      </c>
      <c r="BT675" s="58" t="str">
        <f t="shared" si="212"/>
        <v/>
      </c>
      <c r="BU675" s="58" t="str">
        <f t="shared" si="212"/>
        <v/>
      </c>
      <c r="BV675" s="59" t="str">
        <f t="shared" si="212"/>
        <v/>
      </c>
      <c r="BX675" s="7" t="str">
        <f ca="1">IFERROR(INDEX('Currency Market'!$BX$10:$BX$178, MATCH($BJ675, 'Currency Market'!$BB$10:$BB$178, 0)), "")</f>
        <v/>
      </c>
      <c r="BZ675" s="65" t="str">
        <f t="shared" si="210"/>
        <v/>
      </c>
    </row>
    <row r="676" spans="1:78" x14ac:dyDescent="0.55000000000000004">
      <c r="A676" s="11"/>
      <c r="B676" s="175" t="str">
        <f t="shared" si="198"/>
        <v/>
      </c>
      <c r="C676" s="176"/>
      <c r="D676" s="176"/>
      <c r="E676" s="176"/>
      <c r="F676" s="269"/>
      <c r="G676" s="270"/>
      <c r="H676" s="271"/>
      <c r="I676" s="271"/>
      <c r="J676" s="271"/>
      <c r="K676" s="271"/>
      <c r="L676" s="271"/>
      <c r="M676" s="271"/>
      <c r="N676" s="270"/>
      <c r="O676" s="270"/>
      <c r="P676" s="272" t="str">
        <f t="shared" si="205"/>
        <v/>
      </c>
      <c r="Q676" s="267"/>
      <c r="R676" s="267"/>
      <c r="S676" s="267"/>
      <c r="T676" s="267"/>
      <c r="U676" s="267"/>
      <c r="V676" s="267" t="str">
        <f t="shared" si="199"/>
        <v/>
      </c>
      <c r="W676" s="267"/>
      <c r="X676" s="267"/>
      <c r="Y676" s="267"/>
      <c r="Z676" s="267"/>
      <c r="AA676" s="267" t="str">
        <f t="shared" si="206"/>
        <v/>
      </c>
      <c r="AB676" s="267"/>
      <c r="AC676" s="267"/>
      <c r="AD676" s="267"/>
      <c r="AE676" s="267"/>
      <c r="AF676" s="267"/>
      <c r="AG676" s="269"/>
      <c r="AH676" s="270"/>
      <c r="AI676" s="270"/>
      <c r="AJ676" s="270"/>
      <c r="AK676" s="270"/>
      <c r="AL676" s="273"/>
      <c r="AM676" s="11"/>
      <c r="AN676" s="175" t="str">
        <f t="shared" si="207"/>
        <v/>
      </c>
      <c r="AO676" s="176"/>
      <c r="AP676" s="267" t="str">
        <f t="shared" si="200"/>
        <v/>
      </c>
      <c r="AQ676" s="267"/>
      <c r="AR676" s="267"/>
      <c r="AS676" s="267"/>
      <c r="AT676" s="267"/>
      <c r="AU676" s="267"/>
      <c r="AV676" s="265" t="str">
        <f t="shared" si="208"/>
        <v/>
      </c>
      <c r="AW676" s="266"/>
      <c r="AX676" s="267" t="str">
        <f t="shared" si="201"/>
        <v/>
      </c>
      <c r="AY676" s="267"/>
      <c r="AZ676" s="267"/>
      <c r="BA676" s="267"/>
      <c r="BB676" s="267"/>
      <c r="BC676" s="268"/>
      <c r="BD676" s="11"/>
      <c r="BF676" s="7" t="str">
        <f t="shared" si="202"/>
        <v/>
      </c>
      <c r="BJ676" s="45" t="str">
        <f t="shared" ca="1" si="203"/>
        <v>20/09/2021 08:00</v>
      </c>
      <c r="BK676" s="44" t="str">
        <f>IF($F676="", "", IFERROR(INDEX('Currency Market'!$BE$10:$BL$178, MATCH($BJ676, 'Currency Market'!$BB$10:$BB$178, 0), MATCH($F676, 'Currency Market'!$BE$9:$BL$9, 0)), ""))</f>
        <v/>
      </c>
      <c r="BL676" s="43" t="str">
        <f>IF($F676="", "", IFERROR(INDEX('Currency Market'!$BE$10:$BL$178, MATCH($BJ676, 'Currency Market'!$BB$10:$BB$178, 0), MATCH($N676, 'Currency Market'!$BE$9:$BL$9, 0)), ""))</f>
        <v/>
      </c>
      <c r="BN676" s="68" t="str">
        <f t="shared" si="209"/>
        <v/>
      </c>
      <c r="BO676" s="57" t="str">
        <f t="shared" si="212"/>
        <v/>
      </c>
      <c r="BP676" s="58" t="str">
        <f t="shared" si="212"/>
        <v/>
      </c>
      <c r="BQ676" s="58" t="str">
        <f t="shared" si="212"/>
        <v/>
      </c>
      <c r="BR676" s="58" t="str">
        <f t="shared" si="212"/>
        <v/>
      </c>
      <c r="BS676" s="58" t="str">
        <f t="shared" si="212"/>
        <v/>
      </c>
      <c r="BT676" s="58" t="str">
        <f t="shared" si="212"/>
        <v/>
      </c>
      <c r="BU676" s="58" t="str">
        <f t="shared" si="212"/>
        <v/>
      </c>
      <c r="BV676" s="59" t="str">
        <f t="shared" si="212"/>
        <v/>
      </c>
      <c r="BX676" s="7" t="str">
        <f ca="1">IFERROR(INDEX('Currency Market'!$BX$10:$BX$178, MATCH($BJ676, 'Currency Market'!$BB$10:$BB$178, 0)), "")</f>
        <v/>
      </c>
      <c r="BZ676" s="65" t="str">
        <f t="shared" si="210"/>
        <v/>
      </c>
    </row>
    <row r="677" spans="1:78" x14ac:dyDescent="0.55000000000000004">
      <c r="A677" s="11"/>
      <c r="B677" s="175" t="str">
        <f t="shared" si="198"/>
        <v/>
      </c>
      <c r="C677" s="176"/>
      <c r="D677" s="176"/>
      <c r="E677" s="176"/>
      <c r="F677" s="269"/>
      <c r="G677" s="270"/>
      <c r="H677" s="271"/>
      <c r="I677" s="271"/>
      <c r="J677" s="271"/>
      <c r="K677" s="271"/>
      <c r="L677" s="271"/>
      <c r="M677" s="271"/>
      <c r="N677" s="270"/>
      <c r="O677" s="270"/>
      <c r="P677" s="272" t="str">
        <f t="shared" si="205"/>
        <v/>
      </c>
      <c r="Q677" s="267"/>
      <c r="R677" s="267"/>
      <c r="S677" s="267"/>
      <c r="T677" s="267"/>
      <c r="U677" s="267"/>
      <c r="V677" s="267" t="str">
        <f t="shared" si="199"/>
        <v/>
      </c>
      <c r="W677" s="267"/>
      <c r="X677" s="267"/>
      <c r="Y677" s="267"/>
      <c r="Z677" s="267"/>
      <c r="AA677" s="267" t="str">
        <f t="shared" si="206"/>
        <v/>
      </c>
      <c r="AB677" s="267"/>
      <c r="AC677" s="267"/>
      <c r="AD677" s="267"/>
      <c r="AE677" s="267"/>
      <c r="AF677" s="267"/>
      <c r="AG677" s="269"/>
      <c r="AH677" s="270"/>
      <c r="AI677" s="270"/>
      <c r="AJ677" s="270"/>
      <c r="AK677" s="270"/>
      <c r="AL677" s="273"/>
      <c r="AM677" s="11"/>
      <c r="AN677" s="175" t="str">
        <f t="shared" si="207"/>
        <v/>
      </c>
      <c r="AO677" s="176"/>
      <c r="AP677" s="267" t="str">
        <f t="shared" si="200"/>
        <v/>
      </c>
      <c r="AQ677" s="267"/>
      <c r="AR677" s="267"/>
      <c r="AS677" s="267"/>
      <c r="AT677" s="267"/>
      <c r="AU677" s="267"/>
      <c r="AV677" s="265" t="str">
        <f t="shared" si="208"/>
        <v/>
      </c>
      <c r="AW677" s="266"/>
      <c r="AX677" s="267" t="str">
        <f t="shared" si="201"/>
        <v/>
      </c>
      <c r="AY677" s="267"/>
      <c r="AZ677" s="267"/>
      <c r="BA677" s="267"/>
      <c r="BB677" s="267"/>
      <c r="BC677" s="268"/>
      <c r="BD677" s="11"/>
      <c r="BF677" s="7" t="str">
        <f t="shared" si="202"/>
        <v/>
      </c>
      <c r="BJ677" s="45" t="str">
        <f t="shared" ca="1" si="203"/>
        <v>20/09/2021 08:00</v>
      </c>
      <c r="BK677" s="44" t="str">
        <f>IF($F677="", "", IFERROR(INDEX('Currency Market'!$BE$10:$BL$178, MATCH($BJ677, 'Currency Market'!$BB$10:$BB$178, 0), MATCH($F677, 'Currency Market'!$BE$9:$BL$9, 0)), ""))</f>
        <v/>
      </c>
      <c r="BL677" s="43" t="str">
        <f>IF($F677="", "", IFERROR(INDEX('Currency Market'!$BE$10:$BL$178, MATCH($BJ677, 'Currency Market'!$BB$10:$BB$178, 0), MATCH($N677, 'Currency Market'!$BE$9:$BL$9, 0)), ""))</f>
        <v/>
      </c>
      <c r="BN677" s="68" t="str">
        <f t="shared" si="209"/>
        <v/>
      </c>
      <c r="BO677" s="57" t="str">
        <f t="shared" si="212"/>
        <v/>
      </c>
      <c r="BP677" s="58" t="str">
        <f t="shared" si="212"/>
        <v/>
      </c>
      <c r="BQ677" s="58" t="str">
        <f t="shared" si="212"/>
        <v/>
      </c>
      <c r="BR677" s="58" t="str">
        <f t="shared" si="212"/>
        <v/>
      </c>
      <c r="BS677" s="58" t="str">
        <f t="shared" si="212"/>
        <v/>
      </c>
      <c r="BT677" s="58" t="str">
        <f t="shared" si="212"/>
        <v/>
      </c>
      <c r="BU677" s="58" t="str">
        <f t="shared" si="212"/>
        <v/>
      </c>
      <c r="BV677" s="59" t="str">
        <f t="shared" si="212"/>
        <v/>
      </c>
      <c r="BX677" s="7" t="str">
        <f ca="1">IFERROR(INDEX('Currency Market'!$BX$10:$BX$178, MATCH($BJ677, 'Currency Market'!$BB$10:$BB$178, 0)), "")</f>
        <v/>
      </c>
      <c r="BZ677" s="65" t="str">
        <f t="shared" si="210"/>
        <v/>
      </c>
    </row>
    <row r="678" spans="1:78" x14ac:dyDescent="0.55000000000000004">
      <c r="A678" s="11"/>
      <c r="B678" s="175" t="str">
        <f t="shared" si="198"/>
        <v/>
      </c>
      <c r="C678" s="176"/>
      <c r="D678" s="176"/>
      <c r="E678" s="176"/>
      <c r="F678" s="269"/>
      <c r="G678" s="270"/>
      <c r="H678" s="271"/>
      <c r="I678" s="271"/>
      <c r="J678" s="271"/>
      <c r="K678" s="271"/>
      <c r="L678" s="271"/>
      <c r="M678" s="271"/>
      <c r="N678" s="270"/>
      <c r="O678" s="270"/>
      <c r="P678" s="272" t="str">
        <f t="shared" si="205"/>
        <v/>
      </c>
      <c r="Q678" s="267"/>
      <c r="R678" s="267"/>
      <c r="S678" s="267"/>
      <c r="T678" s="267"/>
      <c r="U678" s="267"/>
      <c r="V678" s="267" t="str">
        <f t="shared" si="199"/>
        <v/>
      </c>
      <c r="W678" s="267"/>
      <c r="X678" s="267"/>
      <c r="Y678" s="267"/>
      <c r="Z678" s="267"/>
      <c r="AA678" s="267" t="str">
        <f t="shared" si="206"/>
        <v/>
      </c>
      <c r="AB678" s="267"/>
      <c r="AC678" s="267"/>
      <c r="AD678" s="267"/>
      <c r="AE678" s="267"/>
      <c r="AF678" s="267"/>
      <c r="AG678" s="269"/>
      <c r="AH678" s="270"/>
      <c r="AI678" s="270"/>
      <c r="AJ678" s="270"/>
      <c r="AK678" s="270"/>
      <c r="AL678" s="273"/>
      <c r="AM678" s="11"/>
      <c r="AN678" s="175" t="str">
        <f t="shared" si="207"/>
        <v/>
      </c>
      <c r="AO678" s="176"/>
      <c r="AP678" s="267" t="str">
        <f t="shared" si="200"/>
        <v/>
      </c>
      <c r="AQ678" s="267"/>
      <c r="AR678" s="267"/>
      <c r="AS678" s="267"/>
      <c r="AT678" s="267"/>
      <c r="AU678" s="267"/>
      <c r="AV678" s="265" t="str">
        <f t="shared" si="208"/>
        <v/>
      </c>
      <c r="AW678" s="266"/>
      <c r="AX678" s="267" t="str">
        <f t="shared" si="201"/>
        <v/>
      </c>
      <c r="AY678" s="267"/>
      <c r="AZ678" s="267"/>
      <c r="BA678" s="267"/>
      <c r="BB678" s="267"/>
      <c r="BC678" s="268"/>
      <c r="BD678" s="11"/>
      <c r="BF678" s="7" t="str">
        <f t="shared" si="202"/>
        <v/>
      </c>
      <c r="BJ678" s="45" t="str">
        <f t="shared" ca="1" si="203"/>
        <v>20/09/2021 08:00</v>
      </c>
      <c r="BK678" s="44" t="str">
        <f>IF($F678="", "", IFERROR(INDEX('Currency Market'!$BE$10:$BL$178, MATCH($BJ678, 'Currency Market'!$BB$10:$BB$178, 0), MATCH($F678, 'Currency Market'!$BE$9:$BL$9, 0)), ""))</f>
        <v/>
      </c>
      <c r="BL678" s="43" t="str">
        <f>IF($F678="", "", IFERROR(INDEX('Currency Market'!$BE$10:$BL$178, MATCH($BJ678, 'Currency Market'!$BB$10:$BB$178, 0), MATCH($N678, 'Currency Market'!$BE$9:$BL$9, 0)), ""))</f>
        <v/>
      </c>
      <c r="BN678" s="68" t="str">
        <f t="shared" si="209"/>
        <v/>
      </c>
      <c r="BO678" s="57" t="str">
        <f t="shared" si="212"/>
        <v/>
      </c>
      <c r="BP678" s="58" t="str">
        <f t="shared" si="212"/>
        <v/>
      </c>
      <c r="BQ678" s="58" t="str">
        <f t="shared" si="212"/>
        <v/>
      </c>
      <c r="BR678" s="58" t="str">
        <f t="shared" si="212"/>
        <v/>
      </c>
      <c r="BS678" s="58" t="str">
        <f t="shared" si="212"/>
        <v/>
      </c>
      <c r="BT678" s="58" t="str">
        <f t="shared" si="212"/>
        <v/>
      </c>
      <c r="BU678" s="58" t="str">
        <f t="shared" si="212"/>
        <v/>
      </c>
      <c r="BV678" s="59" t="str">
        <f t="shared" si="212"/>
        <v/>
      </c>
      <c r="BX678" s="7" t="str">
        <f ca="1">IFERROR(INDEX('Currency Market'!$BX$10:$BX$178, MATCH($BJ678, 'Currency Market'!$BB$10:$BB$178, 0)), "")</f>
        <v/>
      </c>
      <c r="BZ678" s="65" t="str">
        <f t="shared" si="210"/>
        <v/>
      </c>
    </row>
    <row r="679" spans="1:78" x14ac:dyDescent="0.55000000000000004">
      <c r="A679" s="11"/>
      <c r="B679" s="175" t="str">
        <f t="shared" si="198"/>
        <v/>
      </c>
      <c r="C679" s="176"/>
      <c r="D679" s="176"/>
      <c r="E679" s="176"/>
      <c r="F679" s="269"/>
      <c r="G679" s="270"/>
      <c r="H679" s="271"/>
      <c r="I679" s="271"/>
      <c r="J679" s="271"/>
      <c r="K679" s="271"/>
      <c r="L679" s="271"/>
      <c r="M679" s="271"/>
      <c r="N679" s="270"/>
      <c r="O679" s="270"/>
      <c r="P679" s="272" t="str">
        <f t="shared" si="205"/>
        <v/>
      </c>
      <c r="Q679" s="267"/>
      <c r="R679" s="267"/>
      <c r="S679" s="267"/>
      <c r="T679" s="267"/>
      <c r="U679" s="267"/>
      <c r="V679" s="267" t="str">
        <f t="shared" si="199"/>
        <v/>
      </c>
      <c r="W679" s="267"/>
      <c r="X679" s="267"/>
      <c r="Y679" s="267"/>
      <c r="Z679" s="267"/>
      <c r="AA679" s="267" t="str">
        <f t="shared" si="206"/>
        <v/>
      </c>
      <c r="AB679" s="267"/>
      <c r="AC679" s="267"/>
      <c r="AD679" s="267"/>
      <c r="AE679" s="267"/>
      <c r="AF679" s="267"/>
      <c r="AG679" s="269"/>
      <c r="AH679" s="270"/>
      <c r="AI679" s="270"/>
      <c r="AJ679" s="270"/>
      <c r="AK679" s="270"/>
      <c r="AL679" s="273"/>
      <c r="AM679" s="11"/>
      <c r="AN679" s="175" t="str">
        <f t="shared" si="207"/>
        <v/>
      </c>
      <c r="AO679" s="176"/>
      <c r="AP679" s="267" t="str">
        <f t="shared" si="200"/>
        <v/>
      </c>
      <c r="AQ679" s="267"/>
      <c r="AR679" s="267"/>
      <c r="AS679" s="267"/>
      <c r="AT679" s="267"/>
      <c r="AU679" s="267"/>
      <c r="AV679" s="265" t="str">
        <f t="shared" si="208"/>
        <v/>
      </c>
      <c r="AW679" s="266"/>
      <c r="AX679" s="267" t="str">
        <f t="shared" si="201"/>
        <v/>
      </c>
      <c r="AY679" s="267"/>
      <c r="AZ679" s="267"/>
      <c r="BA679" s="267"/>
      <c r="BB679" s="267"/>
      <c r="BC679" s="268"/>
      <c r="BD679" s="11"/>
      <c r="BF679" s="7" t="str">
        <f t="shared" si="202"/>
        <v/>
      </c>
      <c r="BJ679" s="45" t="str">
        <f t="shared" ca="1" si="203"/>
        <v>20/09/2021 08:00</v>
      </c>
      <c r="BK679" s="44" t="str">
        <f>IF($F679="", "", IFERROR(INDEX('Currency Market'!$BE$10:$BL$178, MATCH($BJ679, 'Currency Market'!$BB$10:$BB$178, 0), MATCH($F679, 'Currency Market'!$BE$9:$BL$9, 0)), ""))</f>
        <v/>
      </c>
      <c r="BL679" s="43" t="str">
        <f>IF($F679="", "", IFERROR(INDEX('Currency Market'!$BE$10:$BL$178, MATCH($BJ679, 'Currency Market'!$BB$10:$BB$178, 0), MATCH($N679, 'Currency Market'!$BE$9:$BL$9, 0)), ""))</f>
        <v/>
      </c>
      <c r="BN679" s="68" t="str">
        <f t="shared" si="209"/>
        <v/>
      </c>
      <c r="BO679" s="57" t="str">
        <f t="shared" si="212"/>
        <v/>
      </c>
      <c r="BP679" s="58" t="str">
        <f t="shared" si="212"/>
        <v/>
      </c>
      <c r="BQ679" s="58" t="str">
        <f t="shared" si="212"/>
        <v/>
      </c>
      <c r="BR679" s="58" t="str">
        <f t="shared" si="212"/>
        <v/>
      </c>
      <c r="BS679" s="58" t="str">
        <f t="shared" si="212"/>
        <v/>
      </c>
      <c r="BT679" s="58" t="str">
        <f t="shared" si="212"/>
        <v/>
      </c>
      <c r="BU679" s="58" t="str">
        <f t="shared" si="212"/>
        <v/>
      </c>
      <c r="BV679" s="59" t="str">
        <f t="shared" si="212"/>
        <v/>
      </c>
      <c r="BX679" s="7" t="str">
        <f ca="1">IFERROR(INDEX('Currency Market'!$BX$10:$BX$178, MATCH($BJ679, 'Currency Market'!$BB$10:$BB$178, 0)), "")</f>
        <v/>
      </c>
      <c r="BZ679" s="65" t="str">
        <f t="shared" si="210"/>
        <v/>
      </c>
    </row>
    <row r="680" spans="1:78" x14ac:dyDescent="0.55000000000000004">
      <c r="A680" s="11"/>
      <c r="B680" s="175" t="str">
        <f t="shared" si="198"/>
        <v/>
      </c>
      <c r="C680" s="176"/>
      <c r="D680" s="176"/>
      <c r="E680" s="176"/>
      <c r="F680" s="269"/>
      <c r="G680" s="270"/>
      <c r="H680" s="271"/>
      <c r="I680" s="271"/>
      <c r="J680" s="271"/>
      <c r="K680" s="271"/>
      <c r="L680" s="271"/>
      <c r="M680" s="271"/>
      <c r="N680" s="270"/>
      <c r="O680" s="270"/>
      <c r="P680" s="272" t="str">
        <f t="shared" si="205"/>
        <v/>
      </c>
      <c r="Q680" s="267"/>
      <c r="R680" s="267"/>
      <c r="S680" s="267"/>
      <c r="T680" s="267"/>
      <c r="U680" s="267"/>
      <c r="V680" s="267" t="str">
        <f t="shared" si="199"/>
        <v/>
      </c>
      <c r="W680" s="267"/>
      <c r="X680" s="267"/>
      <c r="Y680" s="267"/>
      <c r="Z680" s="267"/>
      <c r="AA680" s="267" t="str">
        <f t="shared" si="206"/>
        <v/>
      </c>
      <c r="AB680" s="267"/>
      <c r="AC680" s="267"/>
      <c r="AD680" s="267"/>
      <c r="AE680" s="267"/>
      <c r="AF680" s="267"/>
      <c r="AG680" s="269"/>
      <c r="AH680" s="270"/>
      <c r="AI680" s="270"/>
      <c r="AJ680" s="270"/>
      <c r="AK680" s="270"/>
      <c r="AL680" s="273"/>
      <c r="AM680" s="11"/>
      <c r="AN680" s="175" t="str">
        <f t="shared" si="207"/>
        <v/>
      </c>
      <c r="AO680" s="176"/>
      <c r="AP680" s="267" t="str">
        <f t="shared" si="200"/>
        <v/>
      </c>
      <c r="AQ680" s="267"/>
      <c r="AR680" s="267"/>
      <c r="AS680" s="267"/>
      <c r="AT680" s="267"/>
      <c r="AU680" s="267"/>
      <c r="AV680" s="265" t="str">
        <f t="shared" si="208"/>
        <v/>
      </c>
      <c r="AW680" s="266"/>
      <c r="AX680" s="267" t="str">
        <f t="shared" si="201"/>
        <v/>
      </c>
      <c r="AY680" s="267"/>
      <c r="AZ680" s="267"/>
      <c r="BA680" s="267"/>
      <c r="BB680" s="267"/>
      <c r="BC680" s="268"/>
      <c r="BD680" s="11"/>
      <c r="BF680" s="7" t="str">
        <f t="shared" si="202"/>
        <v/>
      </c>
      <c r="BJ680" s="45" t="str">
        <f t="shared" ca="1" si="203"/>
        <v>20/09/2021 08:00</v>
      </c>
      <c r="BK680" s="44" t="str">
        <f>IF($F680="", "", IFERROR(INDEX('Currency Market'!$BE$10:$BL$178, MATCH($BJ680, 'Currency Market'!$BB$10:$BB$178, 0), MATCH($F680, 'Currency Market'!$BE$9:$BL$9, 0)), ""))</f>
        <v/>
      </c>
      <c r="BL680" s="43" t="str">
        <f>IF($F680="", "", IFERROR(INDEX('Currency Market'!$BE$10:$BL$178, MATCH($BJ680, 'Currency Market'!$BB$10:$BB$178, 0), MATCH($N680, 'Currency Market'!$BE$9:$BL$9, 0)), ""))</f>
        <v/>
      </c>
      <c r="BN680" s="68" t="str">
        <f t="shared" si="209"/>
        <v/>
      </c>
      <c r="BO680" s="57" t="str">
        <f t="shared" si="212"/>
        <v/>
      </c>
      <c r="BP680" s="58" t="str">
        <f t="shared" si="212"/>
        <v/>
      </c>
      <c r="BQ680" s="58" t="str">
        <f t="shared" si="212"/>
        <v/>
      </c>
      <c r="BR680" s="58" t="str">
        <f t="shared" si="212"/>
        <v/>
      </c>
      <c r="BS680" s="58" t="str">
        <f t="shared" si="212"/>
        <v/>
      </c>
      <c r="BT680" s="58" t="str">
        <f t="shared" si="212"/>
        <v/>
      </c>
      <c r="BU680" s="58" t="str">
        <f t="shared" si="212"/>
        <v/>
      </c>
      <c r="BV680" s="59" t="str">
        <f t="shared" si="212"/>
        <v/>
      </c>
      <c r="BX680" s="7" t="str">
        <f ca="1">IFERROR(INDEX('Currency Market'!$BX$10:$BX$178, MATCH($BJ680, 'Currency Market'!$BB$10:$BB$178, 0)), "")</f>
        <v/>
      </c>
      <c r="BZ680" s="65" t="str">
        <f t="shared" si="210"/>
        <v/>
      </c>
    </row>
    <row r="681" spans="1:78" x14ac:dyDescent="0.55000000000000004">
      <c r="A681" s="11"/>
      <c r="B681" s="175" t="str">
        <f t="shared" si="198"/>
        <v/>
      </c>
      <c r="C681" s="176"/>
      <c r="D681" s="176"/>
      <c r="E681" s="176"/>
      <c r="F681" s="269"/>
      <c r="G681" s="270"/>
      <c r="H681" s="271"/>
      <c r="I681" s="271"/>
      <c r="J681" s="271"/>
      <c r="K681" s="271"/>
      <c r="L681" s="271"/>
      <c r="M681" s="271"/>
      <c r="N681" s="270"/>
      <c r="O681" s="270"/>
      <c r="P681" s="272" t="str">
        <f t="shared" si="205"/>
        <v/>
      </c>
      <c r="Q681" s="267"/>
      <c r="R681" s="267"/>
      <c r="S681" s="267"/>
      <c r="T681" s="267"/>
      <c r="U681" s="267"/>
      <c r="V681" s="267" t="str">
        <f t="shared" si="199"/>
        <v/>
      </c>
      <c r="W681" s="267"/>
      <c r="X681" s="267"/>
      <c r="Y681" s="267"/>
      <c r="Z681" s="267"/>
      <c r="AA681" s="267" t="str">
        <f t="shared" si="206"/>
        <v/>
      </c>
      <c r="AB681" s="267"/>
      <c r="AC681" s="267"/>
      <c r="AD681" s="267"/>
      <c r="AE681" s="267"/>
      <c r="AF681" s="267"/>
      <c r="AG681" s="269"/>
      <c r="AH681" s="270"/>
      <c r="AI681" s="270"/>
      <c r="AJ681" s="270"/>
      <c r="AK681" s="270"/>
      <c r="AL681" s="273"/>
      <c r="AM681" s="11"/>
      <c r="AN681" s="175" t="str">
        <f t="shared" si="207"/>
        <v/>
      </c>
      <c r="AO681" s="176"/>
      <c r="AP681" s="267" t="str">
        <f t="shared" si="200"/>
        <v/>
      </c>
      <c r="AQ681" s="267"/>
      <c r="AR681" s="267"/>
      <c r="AS681" s="267"/>
      <c r="AT681" s="267"/>
      <c r="AU681" s="267"/>
      <c r="AV681" s="265" t="str">
        <f t="shared" si="208"/>
        <v/>
      </c>
      <c r="AW681" s="266"/>
      <c r="AX681" s="267" t="str">
        <f t="shared" si="201"/>
        <v/>
      </c>
      <c r="AY681" s="267"/>
      <c r="AZ681" s="267"/>
      <c r="BA681" s="267"/>
      <c r="BB681" s="267"/>
      <c r="BC681" s="268"/>
      <c r="BD681" s="11"/>
      <c r="BF681" s="7" t="str">
        <f t="shared" si="202"/>
        <v/>
      </c>
      <c r="BJ681" s="45" t="str">
        <f t="shared" ca="1" si="203"/>
        <v>20/09/2021 08:00</v>
      </c>
      <c r="BK681" s="44" t="str">
        <f>IF($F681="", "", IFERROR(INDEX('Currency Market'!$BE$10:$BL$178, MATCH($BJ681, 'Currency Market'!$BB$10:$BB$178, 0), MATCH($F681, 'Currency Market'!$BE$9:$BL$9, 0)), ""))</f>
        <v/>
      </c>
      <c r="BL681" s="43" t="str">
        <f>IF($F681="", "", IFERROR(INDEX('Currency Market'!$BE$10:$BL$178, MATCH($BJ681, 'Currency Market'!$BB$10:$BB$178, 0), MATCH($N681, 'Currency Market'!$BE$9:$BL$9, 0)), ""))</f>
        <v/>
      </c>
      <c r="BN681" s="68" t="str">
        <f t="shared" si="209"/>
        <v/>
      </c>
      <c r="BO681" s="57" t="str">
        <f t="shared" si="212"/>
        <v/>
      </c>
      <c r="BP681" s="58" t="str">
        <f t="shared" si="212"/>
        <v/>
      </c>
      <c r="BQ681" s="58" t="str">
        <f t="shared" si="212"/>
        <v/>
      </c>
      <c r="BR681" s="58" t="str">
        <f t="shared" si="212"/>
        <v/>
      </c>
      <c r="BS681" s="58" t="str">
        <f t="shared" si="212"/>
        <v/>
      </c>
      <c r="BT681" s="58" t="str">
        <f t="shared" si="212"/>
        <v/>
      </c>
      <c r="BU681" s="58" t="str">
        <f t="shared" si="212"/>
        <v/>
      </c>
      <c r="BV681" s="59" t="str">
        <f t="shared" si="212"/>
        <v/>
      </c>
      <c r="BX681" s="7" t="str">
        <f ca="1">IFERROR(INDEX('Currency Market'!$BX$10:$BX$178, MATCH($BJ681, 'Currency Market'!$BB$10:$BB$178, 0)), "")</f>
        <v/>
      </c>
      <c r="BZ681" s="65" t="str">
        <f t="shared" si="210"/>
        <v/>
      </c>
    </row>
    <row r="682" spans="1:78" x14ac:dyDescent="0.55000000000000004">
      <c r="A682" s="11"/>
      <c r="B682" s="175" t="str">
        <f t="shared" si="198"/>
        <v/>
      </c>
      <c r="C682" s="176"/>
      <c r="D682" s="176"/>
      <c r="E682" s="176"/>
      <c r="F682" s="269"/>
      <c r="G682" s="270"/>
      <c r="H682" s="271"/>
      <c r="I682" s="271"/>
      <c r="J682" s="271"/>
      <c r="K682" s="271"/>
      <c r="L682" s="271"/>
      <c r="M682" s="271"/>
      <c r="N682" s="270"/>
      <c r="O682" s="270"/>
      <c r="P682" s="272" t="str">
        <f t="shared" si="205"/>
        <v/>
      </c>
      <c r="Q682" s="267"/>
      <c r="R682" s="267"/>
      <c r="S682" s="267"/>
      <c r="T682" s="267"/>
      <c r="U682" s="267"/>
      <c r="V682" s="267" t="str">
        <f t="shared" si="199"/>
        <v/>
      </c>
      <c r="W682" s="267"/>
      <c r="X682" s="267"/>
      <c r="Y682" s="267"/>
      <c r="Z682" s="267"/>
      <c r="AA682" s="267" t="str">
        <f t="shared" si="206"/>
        <v/>
      </c>
      <c r="AB682" s="267"/>
      <c r="AC682" s="267"/>
      <c r="AD682" s="267"/>
      <c r="AE682" s="267"/>
      <c r="AF682" s="267"/>
      <c r="AG682" s="269"/>
      <c r="AH682" s="270"/>
      <c r="AI682" s="270"/>
      <c r="AJ682" s="270"/>
      <c r="AK682" s="270"/>
      <c r="AL682" s="273"/>
      <c r="AM682" s="11"/>
      <c r="AN682" s="175" t="str">
        <f t="shared" si="207"/>
        <v/>
      </c>
      <c r="AO682" s="176"/>
      <c r="AP682" s="267" t="str">
        <f t="shared" si="200"/>
        <v/>
      </c>
      <c r="AQ682" s="267"/>
      <c r="AR682" s="267"/>
      <c r="AS682" s="267"/>
      <c r="AT682" s="267"/>
      <c r="AU682" s="267"/>
      <c r="AV682" s="265" t="str">
        <f t="shared" si="208"/>
        <v/>
      </c>
      <c r="AW682" s="266"/>
      <c r="AX682" s="267" t="str">
        <f t="shared" si="201"/>
        <v/>
      </c>
      <c r="AY682" s="267"/>
      <c r="AZ682" s="267"/>
      <c r="BA682" s="267"/>
      <c r="BB682" s="267"/>
      <c r="BC682" s="268"/>
      <c r="BD682" s="11"/>
      <c r="BF682" s="7" t="str">
        <f t="shared" si="202"/>
        <v/>
      </c>
      <c r="BJ682" s="45" t="str">
        <f t="shared" ca="1" si="203"/>
        <v>20/09/2021 08:00</v>
      </c>
      <c r="BK682" s="44" t="str">
        <f>IF($F682="", "", IFERROR(INDEX('Currency Market'!$BE$10:$BL$178, MATCH($BJ682, 'Currency Market'!$BB$10:$BB$178, 0), MATCH($F682, 'Currency Market'!$BE$9:$BL$9, 0)), ""))</f>
        <v/>
      </c>
      <c r="BL682" s="43" t="str">
        <f>IF($F682="", "", IFERROR(INDEX('Currency Market'!$BE$10:$BL$178, MATCH($BJ682, 'Currency Market'!$BB$10:$BB$178, 0), MATCH($N682, 'Currency Market'!$BE$9:$BL$9, 0)), ""))</f>
        <v/>
      </c>
      <c r="BN682" s="68" t="str">
        <f t="shared" si="209"/>
        <v/>
      </c>
      <c r="BO682" s="57" t="str">
        <f t="shared" si="212"/>
        <v/>
      </c>
      <c r="BP682" s="58" t="str">
        <f t="shared" si="212"/>
        <v/>
      </c>
      <c r="BQ682" s="58" t="str">
        <f t="shared" si="212"/>
        <v/>
      </c>
      <c r="BR682" s="58" t="str">
        <f t="shared" si="212"/>
        <v/>
      </c>
      <c r="BS682" s="58" t="str">
        <f t="shared" si="212"/>
        <v/>
      </c>
      <c r="BT682" s="58" t="str">
        <f t="shared" si="212"/>
        <v/>
      </c>
      <c r="BU682" s="58" t="str">
        <f t="shared" si="212"/>
        <v/>
      </c>
      <c r="BV682" s="59" t="str">
        <f t="shared" si="212"/>
        <v/>
      </c>
      <c r="BX682" s="7" t="str">
        <f ca="1">IFERROR(INDEX('Currency Market'!$BX$10:$BX$178, MATCH($BJ682, 'Currency Market'!$BB$10:$BB$178, 0)), "")</f>
        <v/>
      </c>
      <c r="BZ682" s="65" t="str">
        <f t="shared" si="210"/>
        <v/>
      </c>
    </row>
    <row r="683" spans="1:78" x14ac:dyDescent="0.55000000000000004">
      <c r="A683" s="11"/>
      <c r="B683" s="175" t="str">
        <f t="shared" si="198"/>
        <v/>
      </c>
      <c r="C683" s="176"/>
      <c r="D683" s="176"/>
      <c r="E683" s="176"/>
      <c r="F683" s="269"/>
      <c r="G683" s="270"/>
      <c r="H683" s="271"/>
      <c r="I683" s="271"/>
      <c r="J683" s="271"/>
      <c r="K683" s="271"/>
      <c r="L683" s="271"/>
      <c r="M683" s="271"/>
      <c r="N683" s="270"/>
      <c r="O683" s="270"/>
      <c r="P683" s="272" t="str">
        <f t="shared" si="205"/>
        <v/>
      </c>
      <c r="Q683" s="267"/>
      <c r="R683" s="267"/>
      <c r="S683" s="267"/>
      <c r="T683" s="267"/>
      <c r="U683" s="267"/>
      <c r="V683" s="267" t="str">
        <f t="shared" si="199"/>
        <v/>
      </c>
      <c r="W683" s="267"/>
      <c r="X683" s="267"/>
      <c r="Y683" s="267"/>
      <c r="Z683" s="267"/>
      <c r="AA683" s="267" t="str">
        <f t="shared" si="206"/>
        <v/>
      </c>
      <c r="AB683" s="267"/>
      <c r="AC683" s="267"/>
      <c r="AD683" s="267"/>
      <c r="AE683" s="267"/>
      <c r="AF683" s="267"/>
      <c r="AG683" s="269"/>
      <c r="AH683" s="270"/>
      <c r="AI683" s="270"/>
      <c r="AJ683" s="270"/>
      <c r="AK683" s="270"/>
      <c r="AL683" s="273"/>
      <c r="AM683" s="11"/>
      <c r="AN683" s="175" t="str">
        <f t="shared" si="207"/>
        <v/>
      </c>
      <c r="AO683" s="176"/>
      <c r="AP683" s="267" t="str">
        <f t="shared" si="200"/>
        <v/>
      </c>
      <c r="AQ683" s="267"/>
      <c r="AR683" s="267"/>
      <c r="AS683" s="267"/>
      <c r="AT683" s="267"/>
      <c r="AU683" s="267"/>
      <c r="AV683" s="265" t="str">
        <f t="shared" si="208"/>
        <v/>
      </c>
      <c r="AW683" s="266"/>
      <c r="AX683" s="267" t="str">
        <f t="shared" si="201"/>
        <v/>
      </c>
      <c r="AY683" s="267"/>
      <c r="AZ683" s="267"/>
      <c r="BA683" s="267"/>
      <c r="BB683" s="267"/>
      <c r="BC683" s="268"/>
      <c r="BD683" s="11"/>
      <c r="BF683" s="7" t="str">
        <f t="shared" si="202"/>
        <v/>
      </c>
      <c r="BJ683" s="45" t="str">
        <f t="shared" ca="1" si="203"/>
        <v>20/09/2021 08:00</v>
      </c>
      <c r="BK683" s="44" t="str">
        <f>IF($F683="", "", IFERROR(INDEX('Currency Market'!$BE$10:$BL$178, MATCH($BJ683, 'Currency Market'!$BB$10:$BB$178, 0), MATCH($F683, 'Currency Market'!$BE$9:$BL$9, 0)), ""))</f>
        <v/>
      </c>
      <c r="BL683" s="43" t="str">
        <f>IF($F683="", "", IFERROR(INDEX('Currency Market'!$BE$10:$BL$178, MATCH($BJ683, 'Currency Market'!$BB$10:$BB$178, 0), MATCH($N683, 'Currency Market'!$BE$9:$BL$9, 0)), ""))</f>
        <v/>
      </c>
      <c r="BN683" s="68" t="str">
        <f t="shared" si="209"/>
        <v/>
      </c>
      <c r="BO683" s="57" t="str">
        <f t="shared" ref="BO683:BV692" si="213">IF($B683=$BF$4, IF($F683=BO$2, $H683*-1, IF($N683=BO$2, $AA683, "")), "")</f>
        <v/>
      </c>
      <c r="BP683" s="58" t="str">
        <f t="shared" si="213"/>
        <v/>
      </c>
      <c r="BQ683" s="58" t="str">
        <f t="shared" si="213"/>
        <v/>
      </c>
      <c r="BR683" s="58" t="str">
        <f t="shared" si="213"/>
        <v/>
      </c>
      <c r="BS683" s="58" t="str">
        <f t="shared" si="213"/>
        <v/>
      </c>
      <c r="BT683" s="58" t="str">
        <f t="shared" si="213"/>
        <v/>
      </c>
      <c r="BU683" s="58" t="str">
        <f t="shared" si="213"/>
        <v/>
      </c>
      <c r="BV683" s="59" t="str">
        <f t="shared" si="213"/>
        <v/>
      </c>
      <c r="BX683" s="7" t="str">
        <f ca="1">IFERROR(INDEX('Currency Market'!$BX$10:$BX$178, MATCH($BJ683, 'Currency Market'!$BB$10:$BB$178, 0)), "")</f>
        <v/>
      </c>
      <c r="BZ683" s="65" t="str">
        <f t="shared" si="210"/>
        <v/>
      </c>
    </row>
    <row r="684" spans="1:78" x14ac:dyDescent="0.55000000000000004">
      <c r="A684" s="11"/>
      <c r="B684" s="175" t="str">
        <f t="shared" si="198"/>
        <v/>
      </c>
      <c r="C684" s="176"/>
      <c r="D684" s="176"/>
      <c r="E684" s="176"/>
      <c r="F684" s="269"/>
      <c r="G684" s="270"/>
      <c r="H684" s="271"/>
      <c r="I684" s="271"/>
      <c r="J684" s="271"/>
      <c r="K684" s="271"/>
      <c r="L684" s="271"/>
      <c r="M684" s="271"/>
      <c r="N684" s="270"/>
      <c r="O684" s="270"/>
      <c r="P684" s="272" t="str">
        <f t="shared" si="205"/>
        <v/>
      </c>
      <c r="Q684" s="267"/>
      <c r="R684" s="267"/>
      <c r="S684" s="267"/>
      <c r="T684" s="267"/>
      <c r="U684" s="267"/>
      <c r="V684" s="267" t="str">
        <f t="shared" si="199"/>
        <v/>
      </c>
      <c r="W684" s="267"/>
      <c r="X684" s="267"/>
      <c r="Y684" s="267"/>
      <c r="Z684" s="267"/>
      <c r="AA684" s="267" t="str">
        <f t="shared" si="206"/>
        <v/>
      </c>
      <c r="AB684" s="267"/>
      <c r="AC684" s="267"/>
      <c r="AD684" s="267"/>
      <c r="AE684" s="267"/>
      <c r="AF684" s="267"/>
      <c r="AG684" s="269"/>
      <c r="AH684" s="270"/>
      <c r="AI684" s="270"/>
      <c r="AJ684" s="270"/>
      <c r="AK684" s="270"/>
      <c r="AL684" s="273"/>
      <c r="AM684" s="11"/>
      <c r="AN684" s="175" t="str">
        <f t="shared" si="207"/>
        <v/>
      </c>
      <c r="AO684" s="176"/>
      <c r="AP684" s="267" t="str">
        <f t="shared" si="200"/>
        <v/>
      </c>
      <c r="AQ684" s="267"/>
      <c r="AR684" s="267"/>
      <c r="AS684" s="267"/>
      <c r="AT684" s="267"/>
      <c r="AU684" s="267"/>
      <c r="AV684" s="265" t="str">
        <f t="shared" si="208"/>
        <v/>
      </c>
      <c r="AW684" s="266"/>
      <c r="AX684" s="267" t="str">
        <f t="shared" si="201"/>
        <v/>
      </c>
      <c r="AY684" s="267"/>
      <c r="AZ684" s="267"/>
      <c r="BA684" s="267"/>
      <c r="BB684" s="267"/>
      <c r="BC684" s="268"/>
      <c r="BD684" s="11"/>
      <c r="BF684" s="7" t="str">
        <f t="shared" si="202"/>
        <v/>
      </c>
      <c r="BJ684" s="45" t="str">
        <f t="shared" ca="1" si="203"/>
        <v>20/09/2021 08:00</v>
      </c>
      <c r="BK684" s="44" t="str">
        <f>IF($F684="", "", IFERROR(INDEX('Currency Market'!$BE$10:$BL$178, MATCH($BJ684, 'Currency Market'!$BB$10:$BB$178, 0), MATCH($F684, 'Currency Market'!$BE$9:$BL$9, 0)), ""))</f>
        <v/>
      </c>
      <c r="BL684" s="43" t="str">
        <f>IF($F684="", "", IFERROR(INDEX('Currency Market'!$BE$10:$BL$178, MATCH($BJ684, 'Currency Market'!$BB$10:$BB$178, 0), MATCH($N684, 'Currency Market'!$BE$9:$BL$9, 0)), ""))</f>
        <v/>
      </c>
      <c r="BN684" s="68" t="str">
        <f t="shared" si="209"/>
        <v/>
      </c>
      <c r="BO684" s="57" t="str">
        <f t="shared" si="213"/>
        <v/>
      </c>
      <c r="BP684" s="58" t="str">
        <f t="shared" si="213"/>
        <v/>
      </c>
      <c r="BQ684" s="58" t="str">
        <f t="shared" si="213"/>
        <v/>
      </c>
      <c r="BR684" s="58" t="str">
        <f t="shared" si="213"/>
        <v/>
      </c>
      <c r="BS684" s="58" t="str">
        <f t="shared" si="213"/>
        <v/>
      </c>
      <c r="BT684" s="58" t="str">
        <f t="shared" si="213"/>
        <v/>
      </c>
      <c r="BU684" s="58" t="str">
        <f t="shared" si="213"/>
        <v/>
      </c>
      <c r="BV684" s="59" t="str">
        <f t="shared" si="213"/>
        <v/>
      </c>
      <c r="BX684" s="7" t="str">
        <f ca="1">IFERROR(INDEX('Currency Market'!$BX$10:$BX$178, MATCH($BJ684, 'Currency Market'!$BB$10:$BB$178, 0)), "")</f>
        <v/>
      </c>
      <c r="BZ684" s="65" t="str">
        <f t="shared" si="210"/>
        <v/>
      </c>
    </row>
    <row r="685" spans="1:78" x14ac:dyDescent="0.55000000000000004">
      <c r="A685" s="11"/>
      <c r="B685" s="175" t="str">
        <f t="shared" si="198"/>
        <v/>
      </c>
      <c r="C685" s="176"/>
      <c r="D685" s="176"/>
      <c r="E685" s="176"/>
      <c r="F685" s="269"/>
      <c r="G685" s="270"/>
      <c r="H685" s="271"/>
      <c r="I685" s="271"/>
      <c r="J685" s="271"/>
      <c r="K685" s="271"/>
      <c r="L685" s="271"/>
      <c r="M685" s="271"/>
      <c r="N685" s="270"/>
      <c r="O685" s="270"/>
      <c r="P685" s="272" t="str">
        <f t="shared" si="205"/>
        <v/>
      </c>
      <c r="Q685" s="267"/>
      <c r="R685" s="267"/>
      <c r="S685" s="267"/>
      <c r="T685" s="267"/>
      <c r="U685" s="267"/>
      <c r="V685" s="267" t="str">
        <f t="shared" si="199"/>
        <v/>
      </c>
      <c r="W685" s="267"/>
      <c r="X685" s="267"/>
      <c r="Y685" s="267"/>
      <c r="Z685" s="267"/>
      <c r="AA685" s="267" t="str">
        <f t="shared" si="206"/>
        <v/>
      </c>
      <c r="AB685" s="267"/>
      <c r="AC685" s="267"/>
      <c r="AD685" s="267"/>
      <c r="AE685" s="267"/>
      <c r="AF685" s="267"/>
      <c r="AG685" s="269"/>
      <c r="AH685" s="270"/>
      <c r="AI685" s="270"/>
      <c r="AJ685" s="270"/>
      <c r="AK685" s="270"/>
      <c r="AL685" s="273"/>
      <c r="AM685" s="11"/>
      <c r="AN685" s="175" t="str">
        <f t="shared" si="207"/>
        <v/>
      </c>
      <c r="AO685" s="176"/>
      <c r="AP685" s="267" t="str">
        <f t="shared" si="200"/>
        <v/>
      </c>
      <c r="AQ685" s="267"/>
      <c r="AR685" s="267"/>
      <c r="AS685" s="267"/>
      <c r="AT685" s="267"/>
      <c r="AU685" s="267"/>
      <c r="AV685" s="265" t="str">
        <f t="shared" si="208"/>
        <v/>
      </c>
      <c r="AW685" s="266"/>
      <c r="AX685" s="267" t="str">
        <f t="shared" si="201"/>
        <v/>
      </c>
      <c r="AY685" s="267"/>
      <c r="AZ685" s="267"/>
      <c r="BA685" s="267"/>
      <c r="BB685" s="267"/>
      <c r="BC685" s="268"/>
      <c r="BD685" s="11"/>
      <c r="BF685" s="7" t="str">
        <f t="shared" si="202"/>
        <v/>
      </c>
      <c r="BJ685" s="45" t="str">
        <f t="shared" ca="1" si="203"/>
        <v>20/09/2021 08:00</v>
      </c>
      <c r="BK685" s="44" t="str">
        <f>IF($F685="", "", IFERROR(INDEX('Currency Market'!$BE$10:$BL$178, MATCH($BJ685, 'Currency Market'!$BB$10:$BB$178, 0), MATCH($F685, 'Currency Market'!$BE$9:$BL$9, 0)), ""))</f>
        <v/>
      </c>
      <c r="BL685" s="43" t="str">
        <f>IF($F685="", "", IFERROR(INDEX('Currency Market'!$BE$10:$BL$178, MATCH($BJ685, 'Currency Market'!$BB$10:$BB$178, 0), MATCH($N685, 'Currency Market'!$BE$9:$BL$9, 0)), ""))</f>
        <v/>
      </c>
      <c r="BN685" s="68" t="str">
        <f t="shared" si="209"/>
        <v/>
      </c>
      <c r="BO685" s="57" t="str">
        <f t="shared" si="213"/>
        <v/>
      </c>
      <c r="BP685" s="58" t="str">
        <f t="shared" si="213"/>
        <v/>
      </c>
      <c r="BQ685" s="58" t="str">
        <f t="shared" si="213"/>
        <v/>
      </c>
      <c r="BR685" s="58" t="str">
        <f t="shared" si="213"/>
        <v/>
      </c>
      <c r="BS685" s="58" t="str">
        <f t="shared" si="213"/>
        <v/>
      </c>
      <c r="BT685" s="58" t="str">
        <f t="shared" si="213"/>
        <v/>
      </c>
      <c r="BU685" s="58" t="str">
        <f t="shared" si="213"/>
        <v/>
      </c>
      <c r="BV685" s="59" t="str">
        <f t="shared" si="213"/>
        <v/>
      </c>
      <c r="BX685" s="7" t="str">
        <f ca="1">IFERROR(INDEX('Currency Market'!$BX$10:$BX$178, MATCH($BJ685, 'Currency Market'!$BB$10:$BB$178, 0)), "")</f>
        <v/>
      </c>
      <c r="BZ685" s="65" t="str">
        <f t="shared" si="210"/>
        <v/>
      </c>
    </row>
    <row r="686" spans="1:78" x14ac:dyDescent="0.55000000000000004">
      <c r="A686" s="11"/>
      <c r="B686" s="175" t="str">
        <f t="shared" si="198"/>
        <v/>
      </c>
      <c r="C686" s="176"/>
      <c r="D686" s="176"/>
      <c r="E686" s="176"/>
      <c r="F686" s="269"/>
      <c r="G686" s="270"/>
      <c r="H686" s="271"/>
      <c r="I686" s="271"/>
      <c r="J686" s="271"/>
      <c r="K686" s="271"/>
      <c r="L686" s="271"/>
      <c r="M686" s="271"/>
      <c r="N686" s="270"/>
      <c r="O686" s="270"/>
      <c r="P686" s="272" t="str">
        <f t="shared" si="205"/>
        <v/>
      </c>
      <c r="Q686" s="267"/>
      <c r="R686" s="267"/>
      <c r="S686" s="267"/>
      <c r="T686" s="267"/>
      <c r="U686" s="267"/>
      <c r="V686" s="267" t="str">
        <f t="shared" si="199"/>
        <v/>
      </c>
      <c r="W686" s="267"/>
      <c r="X686" s="267"/>
      <c r="Y686" s="267"/>
      <c r="Z686" s="267"/>
      <c r="AA686" s="267" t="str">
        <f t="shared" si="206"/>
        <v/>
      </c>
      <c r="AB686" s="267"/>
      <c r="AC686" s="267"/>
      <c r="AD686" s="267"/>
      <c r="AE686" s="267"/>
      <c r="AF686" s="267"/>
      <c r="AG686" s="269"/>
      <c r="AH686" s="270"/>
      <c r="AI686" s="270"/>
      <c r="AJ686" s="270"/>
      <c r="AK686" s="270"/>
      <c r="AL686" s="273"/>
      <c r="AM686" s="11"/>
      <c r="AN686" s="175" t="str">
        <f t="shared" si="207"/>
        <v/>
      </c>
      <c r="AO686" s="176"/>
      <c r="AP686" s="267" t="str">
        <f t="shared" si="200"/>
        <v/>
      </c>
      <c r="AQ686" s="267"/>
      <c r="AR686" s="267"/>
      <c r="AS686" s="267"/>
      <c r="AT686" s="267"/>
      <c r="AU686" s="267"/>
      <c r="AV686" s="265" t="str">
        <f t="shared" si="208"/>
        <v/>
      </c>
      <c r="AW686" s="266"/>
      <c r="AX686" s="267" t="str">
        <f t="shared" si="201"/>
        <v/>
      </c>
      <c r="AY686" s="267"/>
      <c r="AZ686" s="267"/>
      <c r="BA686" s="267"/>
      <c r="BB686" s="267"/>
      <c r="BC686" s="268"/>
      <c r="BD686" s="11"/>
      <c r="BF686" s="7" t="str">
        <f t="shared" si="202"/>
        <v/>
      </c>
      <c r="BJ686" s="45" t="str">
        <f t="shared" ca="1" si="203"/>
        <v>20/09/2021 08:00</v>
      </c>
      <c r="BK686" s="44" t="str">
        <f>IF($F686="", "", IFERROR(INDEX('Currency Market'!$BE$10:$BL$178, MATCH($BJ686, 'Currency Market'!$BB$10:$BB$178, 0), MATCH($F686, 'Currency Market'!$BE$9:$BL$9, 0)), ""))</f>
        <v/>
      </c>
      <c r="BL686" s="43" t="str">
        <f>IF($F686="", "", IFERROR(INDEX('Currency Market'!$BE$10:$BL$178, MATCH($BJ686, 'Currency Market'!$BB$10:$BB$178, 0), MATCH($N686, 'Currency Market'!$BE$9:$BL$9, 0)), ""))</f>
        <v/>
      </c>
      <c r="BN686" s="68" t="str">
        <f t="shared" si="209"/>
        <v/>
      </c>
      <c r="BO686" s="57" t="str">
        <f t="shared" si="213"/>
        <v/>
      </c>
      <c r="BP686" s="58" t="str">
        <f t="shared" si="213"/>
        <v/>
      </c>
      <c r="BQ686" s="58" t="str">
        <f t="shared" si="213"/>
        <v/>
      </c>
      <c r="BR686" s="58" t="str">
        <f t="shared" si="213"/>
        <v/>
      </c>
      <c r="BS686" s="58" t="str">
        <f t="shared" si="213"/>
        <v/>
      </c>
      <c r="BT686" s="58" t="str">
        <f t="shared" si="213"/>
        <v/>
      </c>
      <c r="BU686" s="58" t="str">
        <f t="shared" si="213"/>
        <v/>
      </c>
      <c r="BV686" s="59" t="str">
        <f t="shared" si="213"/>
        <v/>
      </c>
      <c r="BX686" s="7" t="str">
        <f ca="1">IFERROR(INDEX('Currency Market'!$BX$10:$BX$178, MATCH($BJ686, 'Currency Market'!$BB$10:$BB$178, 0)), "")</f>
        <v/>
      </c>
      <c r="BZ686" s="65" t="str">
        <f t="shared" si="210"/>
        <v/>
      </c>
    </row>
    <row r="687" spans="1:78" x14ac:dyDescent="0.55000000000000004">
      <c r="A687" s="11"/>
      <c r="B687" s="175" t="str">
        <f t="shared" si="198"/>
        <v/>
      </c>
      <c r="C687" s="176"/>
      <c r="D687" s="176"/>
      <c r="E687" s="176"/>
      <c r="F687" s="269"/>
      <c r="G687" s="270"/>
      <c r="H687" s="271"/>
      <c r="I687" s="271"/>
      <c r="J687" s="271"/>
      <c r="K687" s="271"/>
      <c r="L687" s="271"/>
      <c r="M687" s="271"/>
      <c r="N687" s="270"/>
      <c r="O687" s="270"/>
      <c r="P687" s="272" t="str">
        <f t="shared" si="205"/>
        <v/>
      </c>
      <c r="Q687" s="267"/>
      <c r="R687" s="267"/>
      <c r="S687" s="267"/>
      <c r="T687" s="267"/>
      <c r="U687" s="267"/>
      <c r="V687" s="267" t="str">
        <f t="shared" si="199"/>
        <v/>
      </c>
      <c r="W687" s="267"/>
      <c r="X687" s="267"/>
      <c r="Y687" s="267"/>
      <c r="Z687" s="267"/>
      <c r="AA687" s="267" t="str">
        <f t="shared" si="206"/>
        <v/>
      </c>
      <c r="AB687" s="267"/>
      <c r="AC687" s="267"/>
      <c r="AD687" s="267"/>
      <c r="AE687" s="267"/>
      <c r="AF687" s="267"/>
      <c r="AG687" s="269"/>
      <c r="AH687" s="270"/>
      <c r="AI687" s="270"/>
      <c r="AJ687" s="270"/>
      <c r="AK687" s="270"/>
      <c r="AL687" s="273"/>
      <c r="AM687" s="11"/>
      <c r="AN687" s="175" t="str">
        <f t="shared" si="207"/>
        <v/>
      </c>
      <c r="AO687" s="176"/>
      <c r="AP687" s="267" t="str">
        <f t="shared" si="200"/>
        <v/>
      </c>
      <c r="AQ687" s="267"/>
      <c r="AR687" s="267"/>
      <c r="AS687" s="267"/>
      <c r="AT687" s="267"/>
      <c r="AU687" s="267"/>
      <c r="AV687" s="265" t="str">
        <f t="shared" si="208"/>
        <v/>
      </c>
      <c r="AW687" s="266"/>
      <c r="AX687" s="267" t="str">
        <f t="shared" si="201"/>
        <v/>
      </c>
      <c r="AY687" s="267"/>
      <c r="AZ687" s="267"/>
      <c r="BA687" s="267"/>
      <c r="BB687" s="267"/>
      <c r="BC687" s="268"/>
      <c r="BD687" s="11"/>
      <c r="BF687" s="7" t="str">
        <f t="shared" si="202"/>
        <v/>
      </c>
      <c r="BJ687" s="45" t="str">
        <f t="shared" ca="1" si="203"/>
        <v>20/09/2021 08:00</v>
      </c>
      <c r="BK687" s="44" t="str">
        <f>IF($F687="", "", IFERROR(INDEX('Currency Market'!$BE$10:$BL$178, MATCH($BJ687, 'Currency Market'!$BB$10:$BB$178, 0), MATCH($F687, 'Currency Market'!$BE$9:$BL$9, 0)), ""))</f>
        <v/>
      </c>
      <c r="BL687" s="43" t="str">
        <f>IF($F687="", "", IFERROR(INDEX('Currency Market'!$BE$10:$BL$178, MATCH($BJ687, 'Currency Market'!$BB$10:$BB$178, 0), MATCH($N687, 'Currency Market'!$BE$9:$BL$9, 0)), ""))</f>
        <v/>
      </c>
      <c r="BN687" s="68" t="str">
        <f t="shared" si="209"/>
        <v/>
      </c>
      <c r="BO687" s="57" t="str">
        <f t="shared" si="213"/>
        <v/>
      </c>
      <c r="BP687" s="58" t="str">
        <f t="shared" si="213"/>
        <v/>
      </c>
      <c r="BQ687" s="58" t="str">
        <f t="shared" si="213"/>
        <v/>
      </c>
      <c r="BR687" s="58" t="str">
        <f t="shared" si="213"/>
        <v/>
      </c>
      <c r="BS687" s="58" t="str">
        <f t="shared" si="213"/>
        <v/>
      </c>
      <c r="BT687" s="58" t="str">
        <f t="shared" si="213"/>
        <v/>
      </c>
      <c r="BU687" s="58" t="str">
        <f t="shared" si="213"/>
        <v/>
      </c>
      <c r="BV687" s="59" t="str">
        <f t="shared" si="213"/>
        <v/>
      </c>
      <c r="BX687" s="7" t="str">
        <f ca="1">IFERROR(INDEX('Currency Market'!$BX$10:$BX$178, MATCH($BJ687, 'Currency Market'!$BB$10:$BB$178, 0)), "")</f>
        <v/>
      </c>
      <c r="BZ687" s="65" t="str">
        <f t="shared" si="210"/>
        <v/>
      </c>
    </row>
    <row r="688" spans="1:78" x14ac:dyDescent="0.55000000000000004">
      <c r="A688" s="11"/>
      <c r="B688" s="175" t="str">
        <f t="shared" si="198"/>
        <v/>
      </c>
      <c r="C688" s="176"/>
      <c r="D688" s="176"/>
      <c r="E688" s="176"/>
      <c r="F688" s="269"/>
      <c r="G688" s="270"/>
      <c r="H688" s="271"/>
      <c r="I688" s="271"/>
      <c r="J688" s="271"/>
      <c r="K688" s="271"/>
      <c r="L688" s="271"/>
      <c r="M688" s="271"/>
      <c r="N688" s="270"/>
      <c r="O688" s="270"/>
      <c r="P688" s="272" t="str">
        <f t="shared" si="205"/>
        <v/>
      </c>
      <c r="Q688" s="267"/>
      <c r="R688" s="267"/>
      <c r="S688" s="267"/>
      <c r="T688" s="267"/>
      <c r="U688" s="267"/>
      <c r="V688" s="267" t="str">
        <f t="shared" si="199"/>
        <v/>
      </c>
      <c r="W688" s="267"/>
      <c r="X688" s="267"/>
      <c r="Y688" s="267"/>
      <c r="Z688" s="267"/>
      <c r="AA688" s="267" t="str">
        <f t="shared" si="206"/>
        <v/>
      </c>
      <c r="AB688" s="267"/>
      <c r="AC688" s="267"/>
      <c r="AD688" s="267"/>
      <c r="AE688" s="267"/>
      <c r="AF688" s="267"/>
      <c r="AG688" s="269"/>
      <c r="AH688" s="270"/>
      <c r="AI688" s="270"/>
      <c r="AJ688" s="270"/>
      <c r="AK688" s="270"/>
      <c r="AL688" s="273"/>
      <c r="AM688" s="11"/>
      <c r="AN688" s="175" t="str">
        <f t="shared" si="207"/>
        <v/>
      </c>
      <c r="AO688" s="176"/>
      <c r="AP688" s="267" t="str">
        <f t="shared" si="200"/>
        <v/>
      </c>
      <c r="AQ688" s="267"/>
      <c r="AR688" s="267"/>
      <c r="AS688" s="267"/>
      <c r="AT688" s="267"/>
      <c r="AU688" s="267"/>
      <c r="AV688" s="265" t="str">
        <f t="shared" si="208"/>
        <v/>
      </c>
      <c r="AW688" s="266"/>
      <c r="AX688" s="267" t="str">
        <f t="shared" si="201"/>
        <v/>
      </c>
      <c r="AY688" s="267"/>
      <c r="AZ688" s="267"/>
      <c r="BA688" s="267"/>
      <c r="BB688" s="267"/>
      <c r="BC688" s="268"/>
      <c r="BD688" s="11"/>
      <c r="BF688" s="7" t="str">
        <f t="shared" si="202"/>
        <v/>
      </c>
      <c r="BJ688" s="45" t="str">
        <f t="shared" ca="1" si="203"/>
        <v>20/09/2021 08:00</v>
      </c>
      <c r="BK688" s="44" t="str">
        <f>IF($F688="", "", IFERROR(INDEX('Currency Market'!$BE$10:$BL$178, MATCH($BJ688, 'Currency Market'!$BB$10:$BB$178, 0), MATCH($F688, 'Currency Market'!$BE$9:$BL$9, 0)), ""))</f>
        <v/>
      </c>
      <c r="BL688" s="43" t="str">
        <f>IF($F688="", "", IFERROR(INDEX('Currency Market'!$BE$10:$BL$178, MATCH($BJ688, 'Currency Market'!$BB$10:$BB$178, 0), MATCH($N688, 'Currency Market'!$BE$9:$BL$9, 0)), ""))</f>
        <v/>
      </c>
      <c r="BN688" s="68" t="str">
        <f t="shared" si="209"/>
        <v/>
      </c>
      <c r="BO688" s="57" t="str">
        <f t="shared" si="213"/>
        <v/>
      </c>
      <c r="BP688" s="58" t="str">
        <f t="shared" si="213"/>
        <v/>
      </c>
      <c r="BQ688" s="58" t="str">
        <f t="shared" si="213"/>
        <v/>
      </c>
      <c r="BR688" s="58" t="str">
        <f t="shared" si="213"/>
        <v/>
      </c>
      <c r="BS688" s="58" t="str">
        <f t="shared" si="213"/>
        <v/>
      </c>
      <c r="BT688" s="58" t="str">
        <f t="shared" si="213"/>
        <v/>
      </c>
      <c r="BU688" s="58" t="str">
        <f t="shared" si="213"/>
        <v/>
      </c>
      <c r="BV688" s="59" t="str">
        <f t="shared" si="213"/>
        <v/>
      </c>
      <c r="BX688" s="7" t="str">
        <f ca="1">IFERROR(INDEX('Currency Market'!$BX$10:$BX$178, MATCH($BJ688, 'Currency Market'!$BB$10:$BB$178, 0)), "")</f>
        <v/>
      </c>
      <c r="BZ688" s="65" t="str">
        <f t="shared" si="210"/>
        <v/>
      </c>
    </row>
    <row r="689" spans="1:78" x14ac:dyDescent="0.55000000000000004">
      <c r="A689" s="11"/>
      <c r="B689" s="175" t="str">
        <f t="shared" si="198"/>
        <v/>
      </c>
      <c r="C689" s="176"/>
      <c r="D689" s="176"/>
      <c r="E689" s="176"/>
      <c r="F689" s="269"/>
      <c r="G689" s="270"/>
      <c r="H689" s="271"/>
      <c r="I689" s="271"/>
      <c r="J689" s="271"/>
      <c r="K689" s="271"/>
      <c r="L689" s="271"/>
      <c r="M689" s="271"/>
      <c r="N689" s="270"/>
      <c r="O689" s="270"/>
      <c r="P689" s="272" t="str">
        <f t="shared" si="205"/>
        <v/>
      </c>
      <c r="Q689" s="267"/>
      <c r="R689" s="267"/>
      <c r="S689" s="267"/>
      <c r="T689" s="267"/>
      <c r="U689" s="267"/>
      <c r="V689" s="267" t="str">
        <f t="shared" si="199"/>
        <v/>
      </c>
      <c r="W689" s="267"/>
      <c r="X689" s="267"/>
      <c r="Y689" s="267"/>
      <c r="Z689" s="267"/>
      <c r="AA689" s="267" t="str">
        <f t="shared" si="206"/>
        <v/>
      </c>
      <c r="AB689" s="267"/>
      <c r="AC689" s="267"/>
      <c r="AD689" s="267"/>
      <c r="AE689" s="267"/>
      <c r="AF689" s="267"/>
      <c r="AG689" s="269"/>
      <c r="AH689" s="270"/>
      <c r="AI689" s="270"/>
      <c r="AJ689" s="270"/>
      <c r="AK689" s="270"/>
      <c r="AL689" s="273"/>
      <c r="AM689" s="11"/>
      <c r="AN689" s="175" t="str">
        <f t="shared" si="207"/>
        <v/>
      </c>
      <c r="AO689" s="176"/>
      <c r="AP689" s="267" t="str">
        <f t="shared" si="200"/>
        <v/>
      </c>
      <c r="AQ689" s="267"/>
      <c r="AR689" s="267"/>
      <c r="AS689" s="267"/>
      <c r="AT689" s="267"/>
      <c r="AU689" s="267"/>
      <c r="AV689" s="265" t="str">
        <f t="shared" si="208"/>
        <v/>
      </c>
      <c r="AW689" s="266"/>
      <c r="AX689" s="267" t="str">
        <f t="shared" si="201"/>
        <v/>
      </c>
      <c r="AY689" s="267"/>
      <c r="AZ689" s="267"/>
      <c r="BA689" s="267"/>
      <c r="BB689" s="267"/>
      <c r="BC689" s="268"/>
      <c r="BD689" s="11"/>
      <c r="BF689" s="7" t="str">
        <f t="shared" si="202"/>
        <v/>
      </c>
      <c r="BJ689" s="45" t="str">
        <f t="shared" ca="1" si="203"/>
        <v>20/09/2021 08:00</v>
      </c>
      <c r="BK689" s="44" t="str">
        <f>IF($F689="", "", IFERROR(INDEX('Currency Market'!$BE$10:$BL$178, MATCH($BJ689, 'Currency Market'!$BB$10:$BB$178, 0), MATCH($F689, 'Currency Market'!$BE$9:$BL$9, 0)), ""))</f>
        <v/>
      </c>
      <c r="BL689" s="43" t="str">
        <f>IF($F689="", "", IFERROR(INDEX('Currency Market'!$BE$10:$BL$178, MATCH($BJ689, 'Currency Market'!$BB$10:$BB$178, 0), MATCH($N689, 'Currency Market'!$BE$9:$BL$9, 0)), ""))</f>
        <v/>
      </c>
      <c r="BN689" s="68" t="str">
        <f t="shared" si="209"/>
        <v/>
      </c>
      <c r="BO689" s="57" t="str">
        <f t="shared" si="213"/>
        <v/>
      </c>
      <c r="BP689" s="58" t="str">
        <f t="shared" si="213"/>
        <v/>
      </c>
      <c r="BQ689" s="58" t="str">
        <f t="shared" si="213"/>
        <v/>
      </c>
      <c r="BR689" s="58" t="str">
        <f t="shared" si="213"/>
        <v/>
      </c>
      <c r="BS689" s="58" t="str">
        <f t="shared" si="213"/>
        <v/>
      </c>
      <c r="BT689" s="58" t="str">
        <f t="shared" si="213"/>
        <v/>
      </c>
      <c r="BU689" s="58" t="str">
        <f t="shared" si="213"/>
        <v/>
      </c>
      <c r="BV689" s="59" t="str">
        <f t="shared" si="213"/>
        <v/>
      </c>
      <c r="BX689" s="7" t="str">
        <f ca="1">IFERROR(INDEX('Currency Market'!$BX$10:$BX$178, MATCH($BJ689, 'Currency Market'!$BB$10:$BB$178, 0)), "")</f>
        <v/>
      </c>
      <c r="BZ689" s="65" t="str">
        <f t="shared" si="210"/>
        <v/>
      </c>
    </row>
    <row r="690" spans="1:78" x14ac:dyDescent="0.55000000000000004">
      <c r="A690" s="11"/>
      <c r="B690" s="175" t="str">
        <f t="shared" si="198"/>
        <v/>
      </c>
      <c r="C690" s="176"/>
      <c r="D690" s="176"/>
      <c r="E690" s="176"/>
      <c r="F690" s="269"/>
      <c r="G690" s="270"/>
      <c r="H690" s="271"/>
      <c r="I690" s="271"/>
      <c r="J690" s="271"/>
      <c r="K690" s="271"/>
      <c r="L690" s="271"/>
      <c r="M690" s="271"/>
      <c r="N690" s="270"/>
      <c r="O690" s="270"/>
      <c r="P690" s="272" t="str">
        <f t="shared" si="205"/>
        <v/>
      </c>
      <c r="Q690" s="267"/>
      <c r="R690" s="267"/>
      <c r="S690" s="267"/>
      <c r="T690" s="267"/>
      <c r="U690" s="267"/>
      <c r="V690" s="267" t="str">
        <f t="shared" si="199"/>
        <v/>
      </c>
      <c r="W690" s="267"/>
      <c r="X690" s="267"/>
      <c r="Y690" s="267"/>
      <c r="Z690" s="267"/>
      <c r="AA690" s="267" t="str">
        <f t="shared" si="206"/>
        <v/>
      </c>
      <c r="AB690" s="267"/>
      <c r="AC690" s="267"/>
      <c r="AD690" s="267"/>
      <c r="AE690" s="267"/>
      <c r="AF690" s="267"/>
      <c r="AG690" s="269"/>
      <c r="AH690" s="270"/>
      <c r="AI690" s="270"/>
      <c r="AJ690" s="270"/>
      <c r="AK690" s="270"/>
      <c r="AL690" s="273"/>
      <c r="AM690" s="11"/>
      <c r="AN690" s="175" t="str">
        <f t="shared" si="207"/>
        <v/>
      </c>
      <c r="AO690" s="176"/>
      <c r="AP690" s="267" t="str">
        <f t="shared" si="200"/>
        <v/>
      </c>
      <c r="AQ690" s="267"/>
      <c r="AR690" s="267"/>
      <c r="AS690" s="267"/>
      <c r="AT690" s="267"/>
      <c r="AU690" s="267"/>
      <c r="AV690" s="265" t="str">
        <f t="shared" si="208"/>
        <v/>
      </c>
      <c r="AW690" s="266"/>
      <c r="AX690" s="267" t="str">
        <f t="shared" si="201"/>
        <v/>
      </c>
      <c r="AY690" s="267"/>
      <c r="AZ690" s="267"/>
      <c r="BA690" s="267"/>
      <c r="BB690" s="267"/>
      <c r="BC690" s="268"/>
      <c r="BD690" s="11"/>
      <c r="BF690" s="7" t="str">
        <f t="shared" si="202"/>
        <v/>
      </c>
      <c r="BJ690" s="45" t="str">
        <f t="shared" ca="1" si="203"/>
        <v>20/09/2021 08:00</v>
      </c>
      <c r="BK690" s="44" t="str">
        <f>IF($F690="", "", IFERROR(INDEX('Currency Market'!$BE$10:$BL$178, MATCH($BJ690, 'Currency Market'!$BB$10:$BB$178, 0), MATCH($F690, 'Currency Market'!$BE$9:$BL$9, 0)), ""))</f>
        <v/>
      </c>
      <c r="BL690" s="43" t="str">
        <f>IF($F690="", "", IFERROR(INDEX('Currency Market'!$BE$10:$BL$178, MATCH($BJ690, 'Currency Market'!$BB$10:$BB$178, 0), MATCH($N690, 'Currency Market'!$BE$9:$BL$9, 0)), ""))</f>
        <v/>
      </c>
      <c r="BN690" s="68" t="str">
        <f t="shared" si="209"/>
        <v/>
      </c>
      <c r="BO690" s="57" t="str">
        <f t="shared" si="213"/>
        <v/>
      </c>
      <c r="BP690" s="58" t="str">
        <f t="shared" si="213"/>
        <v/>
      </c>
      <c r="BQ690" s="58" t="str">
        <f t="shared" si="213"/>
        <v/>
      </c>
      <c r="BR690" s="58" t="str">
        <f t="shared" si="213"/>
        <v/>
      </c>
      <c r="BS690" s="58" t="str">
        <f t="shared" si="213"/>
        <v/>
      </c>
      <c r="BT690" s="58" t="str">
        <f t="shared" si="213"/>
        <v/>
      </c>
      <c r="BU690" s="58" t="str">
        <f t="shared" si="213"/>
        <v/>
      </c>
      <c r="BV690" s="59" t="str">
        <f t="shared" si="213"/>
        <v/>
      </c>
      <c r="BX690" s="7" t="str">
        <f ca="1">IFERROR(INDEX('Currency Market'!$BX$10:$BX$178, MATCH($BJ690, 'Currency Market'!$BB$10:$BB$178, 0)), "")</f>
        <v/>
      </c>
      <c r="BZ690" s="65" t="str">
        <f t="shared" si="210"/>
        <v/>
      </c>
    </row>
    <row r="691" spans="1:78" x14ac:dyDescent="0.55000000000000004">
      <c r="A691" s="11"/>
      <c r="B691" s="175" t="str">
        <f t="shared" si="198"/>
        <v/>
      </c>
      <c r="C691" s="176"/>
      <c r="D691" s="176"/>
      <c r="E691" s="176"/>
      <c r="F691" s="269"/>
      <c r="G691" s="270"/>
      <c r="H691" s="271"/>
      <c r="I691" s="271"/>
      <c r="J691" s="271"/>
      <c r="K691" s="271"/>
      <c r="L691" s="271"/>
      <c r="M691" s="271"/>
      <c r="N691" s="270"/>
      <c r="O691" s="270"/>
      <c r="P691" s="272" t="str">
        <f t="shared" si="205"/>
        <v/>
      </c>
      <c r="Q691" s="267"/>
      <c r="R691" s="267"/>
      <c r="S691" s="267"/>
      <c r="T691" s="267"/>
      <c r="U691" s="267"/>
      <c r="V691" s="267" t="str">
        <f t="shared" si="199"/>
        <v/>
      </c>
      <c r="W691" s="267"/>
      <c r="X691" s="267"/>
      <c r="Y691" s="267"/>
      <c r="Z691" s="267"/>
      <c r="AA691" s="267" t="str">
        <f t="shared" si="206"/>
        <v/>
      </c>
      <c r="AB691" s="267"/>
      <c r="AC691" s="267"/>
      <c r="AD691" s="267"/>
      <c r="AE691" s="267"/>
      <c r="AF691" s="267"/>
      <c r="AG691" s="269"/>
      <c r="AH691" s="270"/>
      <c r="AI691" s="270"/>
      <c r="AJ691" s="270"/>
      <c r="AK691" s="270"/>
      <c r="AL691" s="273"/>
      <c r="AM691" s="11"/>
      <c r="AN691" s="175" t="str">
        <f t="shared" si="207"/>
        <v/>
      </c>
      <c r="AO691" s="176"/>
      <c r="AP691" s="267" t="str">
        <f t="shared" si="200"/>
        <v/>
      </c>
      <c r="AQ691" s="267"/>
      <c r="AR691" s="267"/>
      <c r="AS691" s="267"/>
      <c r="AT691" s="267"/>
      <c r="AU691" s="267"/>
      <c r="AV691" s="265" t="str">
        <f t="shared" si="208"/>
        <v/>
      </c>
      <c r="AW691" s="266"/>
      <c r="AX691" s="267" t="str">
        <f t="shared" si="201"/>
        <v/>
      </c>
      <c r="AY691" s="267"/>
      <c r="AZ691" s="267"/>
      <c r="BA691" s="267"/>
      <c r="BB691" s="267"/>
      <c r="BC691" s="268"/>
      <c r="BD691" s="11"/>
      <c r="BF691" s="7" t="str">
        <f t="shared" si="202"/>
        <v/>
      </c>
      <c r="BJ691" s="45" t="str">
        <f t="shared" ca="1" si="203"/>
        <v>20/09/2021 08:00</v>
      </c>
      <c r="BK691" s="44" t="str">
        <f>IF($F691="", "", IFERROR(INDEX('Currency Market'!$BE$10:$BL$178, MATCH($BJ691, 'Currency Market'!$BB$10:$BB$178, 0), MATCH($F691, 'Currency Market'!$BE$9:$BL$9, 0)), ""))</f>
        <v/>
      </c>
      <c r="BL691" s="43" t="str">
        <f>IF($F691="", "", IFERROR(INDEX('Currency Market'!$BE$10:$BL$178, MATCH($BJ691, 'Currency Market'!$BB$10:$BB$178, 0), MATCH($N691, 'Currency Market'!$BE$9:$BL$9, 0)), ""))</f>
        <v/>
      </c>
      <c r="BN691" s="68" t="str">
        <f t="shared" si="209"/>
        <v/>
      </c>
      <c r="BO691" s="57" t="str">
        <f t="shared" si="213"/>
        <v/>
      </c>
      <c r="BP691" s="58" t="str">
        <f t="shared" si="213"/>
        <v/>
      </c>
      <c r="BQ691" s="58" t="str">
        <f t="shared" si="213"/>
        <v/>
      </c>
      <c r="BR691" s="58" t="str">
        <f t="shared" si="213"/>
        <v/>
      </c>
      <c r="BS691" s="58" t="str">
        <f t="shared" si="213"/>
        <v/>
      </c>
      <c r="BT691" s="58" t="str">
        <f t="shared" si="213"/>
        <v/>
      </c>
      <c r="BU691" s="58" t="str">
        <f t="shared" si="213"/>
        <v/>
      </c>
      <c r="BV691" s="59" t="str">
        <f t="shared" si="213"/>
        <v/>
      </c>
      <c r="BX691" s="7" t="str">
        <f ca="1">IFERROR(INDEX('Currency Market'!$BX$10:$BX$178, MATCH($BJ691, 'Currency Market'!$BB$10:$BB$178, 0)), "")</f>
        <v/>
      </c>
      <c r="BZ691" s="65" t="str">
        <f t="shared" si="210"/>
        <v/>
      </c>
    </row>
    <row r="692" spans="1:78" x14ac:dyDescent="0.55000000000000004">
      <c r="A692" s="11"/>
      <c r="B692" s="175" t="str">
        <f t="shared" si="198"/>
        <v/>
      </c>
      <c r="C692" s="176"/>
      <c r="D692" s="176"/>
      <c r="E692" s="176"/>
      <c r="F692" s="269"/>
      <c r="G692" s="270"/>
      <c r="H692" s="271"/>
      <c r="I692" s="271"/>
      <c r="J692" s="271"/>
      <c r="K692" s="271"/>
      <c r="L692" s="271"/>
      <c r="M692" s="271"/>
      <c r="N692" s="270"/>
      <c r="O692" s="270"/>
      <c r="P692" s="272" t="str">
        <f t="shared" si="205"/>
        <v/>
      </c>
      <c r="Q692" s="267"/>
      <c r="R692" s="267"/>
      <c r="S692" s="267"/>
      <c r="T692" s="267"/>
      <c r="U692" s="267"/>
      <c r="V692" s="267" t="str">
        <f t="shared" si="199"/>
        <v/>
      </c>
      <c r="W692" s="267"/>
      <c r="X692" s="267"/>
      <c r="Y692" s="267"/>
      <c r="Z692" s="267"/>
      <c r="AA692" s="267" t="str">
        <f t="shared" si="206"/>
        <v/>
      </c>
      <c r="AB692" s="267"/>
      <c r="AC692" s="267"/>
      <c r="AD692" s="267"/>
      <c r="AE692" s="267"/>
      <c r="AF692" s="267"/>
      <c r="AG692" s="269"/>
      <c r="AH692" s="270"/>
      <c r="AI692" s="270"/>
      <c r="AJ692" s="270"/>
      <c r="AK692" s="270"/>
      <c r="AL692" s="273"/>
      <c r="AM692" s="11"/>
      <c r="AN692" s="175" t="str">
        <f t="shared" si="207"/>
        <v/>
      </c>
      <c r="AO692" s="176"/>
      <c r="AP692" s="267" t="str">
        <f t="shared" si="200"/>
        <v/>
      </c>
      <c r="AQ692" s="267"/>
      <c r="AR692" s="267"/>
      <c r="AS692" s="267"/>
      <c r="AT692" s="267"/>
      <c r="AU692" s="267"/>
      <c r="AV692" s="265" t="str">
        <f t="shared" si="208"/>
        <v/>
      </c>
      <c r="AW692" s="266"/>
      <c r="AX692" s="267" t="str">
        <f t="shared" si="201"/>
        <v/>
      </c>
      <c r="AY692" s="267"/>
      <c r="AZ692" s="267"/>
      <c r="BA692" s="267"/>
      <c r="BB692" s="267"/>
      <c r="BC692" s="268"/>
      <c r="BD692" s="11"/>
      <c r="BF692" s="7" t="str">
        <f t="shared" si="202"/>
        <v/>
      </c>
      <c r="BJ692" s="45" t="str">
        <f t="shared" ca="1" si="203"/>
        <v>20/09/2021 08:00</v>
      </c>
      <c r="BK692" s="44" t="str">
        <f>IF($F692="", "", IFERROR(INDEX('Currency Market'!$BE$10:$BL$178, MATCH($BJ692, 'Currency Market'!$BB$10:$BB$178, 0), MATCH($F692, 'Currency Market'!$BE$9:$BL$9, 0)), ""))</f>
        <v/>
      </c>
      <c r="BL692" s="43" t="str">
        <f>IF($F692="", "", IFERROR(INDEX('Currency Market'!$BE$10:$BL$178, MATCH($BJ692, 'Currency Market'!$BB$10:$BB$178, 0), MATCH($N692, 'Currency Market'!$BE$9:$BL$9, 0)), ""))</f>
        <v/>
      </c>
      <c r="BN692" s="68" t="str">
        <f t="shared" si="209"/>
        <v/>
      </c>
      <c r="BO692" s="57" t="str">
        <f t="shared" si="213"/>
        <v/>
      </c>
      <c r="BP692" s="58" t="str">
        <f t="shared" si="213"/>
        <v/>
      </c>
      <c r="BQ692" s="58" t="str">
        <f t="shared" si="213"/>
        <v/>
      </c>
      <c r="BR692" s="58" t="str">
        <f t="shared" si="213"/>
        <v/>
      </c>
      <c r="BS692" s="58" t="str">
        <f t="shared" si="213"/>
        <v/>
      </c>
      <c r="BT692" s="58" t="str">
        <f t="shared" si="213"/>
        <v/>
      </c>
      <c r="BU692" s="58" t="str">
        <f t="shared" si="213"/>
        <v/>
      </c>
      <c r="BV692" s="59" t="str">
        <f t="shared" si="213"/>
        <v/>
      </c>
      <c r="BX692" s="7" t="str">
        <f ca="1">IFERROR(INDEX('Currency Market'!$BX$10:$BX$178, MATCH($BJ692, 'Currency Market'!$BB$10:$BB$178, 0)), "")</f>
        <v/>
      </c>
      <c r="BZ692" s="65" t="str">
        <f t="shared" si="210"/>
        <v/>
      </c>
    </row>
    <row r="693" spans="1:78" x14ac:dyDescent="0.55000000000000004">
      <c r="A693" s="11"/>
      <c r="B693" s="175" t="str">
        <f t="shared" si="198"/>
        <v/>
      </c>
      <c r="C693" s="176"/>
      <c r="D693" s="176"/>
      <c r="E693" s="176"/>
      <c r="F693" s="269"/>
      <c r="G693" s="270"/>
      <c r="H693" s="271"/>
      <c r="I693" s="271"/>
      <c r="J693" s="271"/>
      <c r="K693" s="271"/>
      <c r="L693" s="271"/>
      <c r="M693" s="271"/>
      <c r="N693" s="270"/>
      <c r="O693" s="270"/>
      <c r="P693" s="272" t="str">
        <f t="shared" si="205"/>
        <v/>
      </c>
      <c r="Q693" s="267"/>
      <c r="R693" s="267"/>
      <c r="S693" s="267"/>
      <c r="T693" s="267"/>
      <c r="U693" s="267"/>
      <c r="V693" s="267" t="str">
        <f t="shared" si="199"/>
        <v/>
      </c>
      <c r="W693" s="267"/>
      <c r="X693" s="267"/>
      <c r="Y693" s="267"/>
      <c r="Z693" s="267"/>
      <c r="AA693" s="267" t="str">
        <f t="shared" si="206"/>
        <v/>
      </c>
      <c r="AB693" s="267"/>
      <c r="AC693" s="267"/>
      <c r="AD693" s="267"/>
      <c r="AE693" s="267"/>
      <c r="AF693" s="267"/>
      <c r="AG693" s="269"/>
      <c r="AH693" s="270"/>
      <c r="AI693" s="270"/>
      <c r="AJ693" s="270"/>
      <c r="AK693" s="270"/>
      <c r="AL693" s="273"/>
      <c r="AM693" s="11"/>
      <c r="AN693" s="175" t="str">
        <f t="shared" si="207"/>
        <v/>
      </c>
      <c r="AO693" s="176"/>
      <c r="AP693" s="267" t="str">
        <f t="shared" si="200"/>
        <v/>
      </c>
      <c r="AQ693" s="267"/>
      <c r="AR693" s="267"/>
      <c r="AS693" s="267"/>
      <c r="AT693" s="267"/>
      <c r="AU693" s="267"/>
      <c r="AV693" s="265" t="str">
        <f t="shared" si="208"/>
        <v/>
      </c>
      <c r="AW693" s="266"/>
      <c r="AX693" s="267" t="str">
        <f t="shared" si="201"/>
        <v/>
      </c>
      <c r="AY693" s="267"/>
      <c r="AZ693" s="267"/>
      <c r="BA693" s="267"/>
      <c r="BB693" s="267"/>
      <c r="BC693" s="268"/>
      <c r="BD693" s="11"/>
      <c r="BF693" s="7" t="str">
        <f t="shared" si="202"/>
        <v/>
      </c>
      <c r="BJ693" s="45" t="str">
        <f t="shared" ca="1" si="203"/>
        <v>20/09/2021 08:00</v>
      </c>
      <c r="BK693" s="44" t="str">
        <f>IF($F693="", "", IFERROR(INDEX('Currency Market'!$BE$10:$BL$178, MATCH($BJ693, 'Currency Market'!$BB$10:$BB$178, 0), MATCH($F693, 'Currency Market'!$BE$9:$BL$9, 0)), ""))</f>
        <v/>
      </c>
      <c r="BL693" s="43" t="str">
        <f>IF($F693="", "", IFERROR(INDEX('Currency Market'!$BE$10:$BL$178, MATCH($BJ693, 'Currency Market'!$BB$10:$BB$178, 0), MATCH($N693, 'Currency Market'!$BE$9:$BL$9, 0)), ""))</f>
        <v/>
      </c>
      <c r="BN693" s="68" t="str">
        <f t="shared" si="209"/>
        <v/>
      </c>
      <c r="BO693" s="57" t="str">
        <f t="shared" ref="BO693:BV702" si="214">IF($B693=$BF$4, IF($F693=BO$2, $H693*-1, IF($N693=BO$2, $AA693, "")), "")</f>
        <v/>
      </c>
      <c r="BP693" s="58" t="str">
        <f t="shared" si="214"/>
        <v/>
      </c>
      <c r="BQ693" s="58" t="str">
        <f t="shared" si="214"/>
        <v/>
      </c>
      <c r="BR693" s="58" t="str">
        <f t="shared" si="214"/>
        <v/>
      </c>
      <c r="BS693" s="58" t="str">
        <f t="shared" si="214"/>
        <v/>
      </c>
      <c r="BT693" s="58" t="str">
        <f t="shared" si="214"/>
        <v/>
      </c>
      <c r="BU693" s="58" t="str">
        <f t="shared" si="214"/>
        <v/>
      </c>
      <c r="BV693" s="59" t="str">
        <f t="shared" si="214"/>
        <v/>
      </c>
      <c r="BX693" s="7" t="str">
        <f ca="1">IFERROR(INDEX('Currency Market'!$BX$10:$BX$178, MATCH($BJ693, 'Currency Market'!$BB$10:$BB$178, 0)), "")</f>
        <v/>
      </c>
      <c r="BZ693" s="65" t="str">
        <f t="shared" si="210"/>
        <v/>
      </c>
    </row>
    <row r="694" spans="1:78" x14ac:dyDescent="0.55000000000000004">
      <c r="A694" s="11"/>
      <c r="B694" s="175" t="str">
        <f t="shared" si="198"/>
        <v/>
      </c>
      <c r="C694" s="176"/>
      <c r="D694" s="176"/>
      <c r="E694" s="176"/>
      <c r="F694" s="269"/>
      <c r="G694" s="270"/>
      <c r="H694" s="271"/>
      <c r="I694" s="271"/>
      <c r="J694" s="271"/>
      <c r="K694" s="271"/>
      <c r="L694" s="271"/>
      <c r="M694" s="271"/>
      <c r="N694" s="270"/>
      <c r="O694" s="270"/>
      <c r="P694" s="272" t="str">
        <f t="shared" si="205"/>
        <v/>
      </c>
      <c r="Q694" s="267"/>
      <c r="R694" s="267"/>
      <c r="S694" s="267"/>
      <c r="T694" s="267"/>
      <c r="U694" s="267"/>
      <c r="V694" s="267" t="str">
        <f t="shared" si="199"/>
        <v/>
      </c>
      <c r="W694" s="267"/>
      <c r="X694" s="267"/>
      <c r="Y694" s="267"/>
      <c r="Z694" s="267"/>
      <c r="AA694" s="267" t="str">
        <f t="shared" si="206"/>
        <v/>
      </c>
      <c r="AB694" s="267"/>
      <c r="AC694" s="267"/>
      <c r="AD694" s="267"/>
      <c r="AE694" s="267"/>
      <c r="AF694" s="267"/>
      <c r="AG694" s="269"/>
      <c r="AH694" s="270"/>
      <c r="AI694" s="270"/>
      <c r="AJ694" s="270"/>
      <c r="AK694" s="270"/>
      <c r="AL694" s="273"/>
      <c r="AM694" s="11"/>
      <c r="AN694" s="175" t="str">
        <f t="shared" si="207"/>
        <v/>
      </c>
      <c r="AO694" s="176"/>
      <c r="AP694" s="267" t="str">
        <f t="shared" si="200"/>
        <v/>
      </c>
      <c r="AQ694" s="267"/>
      <c r="AR694" s="267"/>
      <c r="AS694" s="267"/>
      <c r="AT694" s="267"/>
      <c r="AU694" s="267"/>
      <c r="AV694" s="265" t="str">
        <f t="shared" si="208"/>
        <v/>
      </c>
      <c r="AW694" s="266"/>
      <c r="AX694" s="267" t="str">
        <f t="shared" si="201"/>
        <v/>
      </c>
      <c r="AY694" s="267"/>
      <c r="AZ694" s="267"/>
      <c r="BA694" s="267"/>
      <c r="BB694" s="267"/>
      <c r="BC694" s="268"/>
      <c r="BD694" s="11"/>
      <c r="BF694" s="7" t="str">
        <f t="shared" si="202"/>
        <v/>
      </c>
      <c r="BJ694" s="45" t="str">
        <f t="shared" ca="1" si="203"/>
        <v>20/09/2021 08:00</v>
      </c>
      <c r="BK694" s="44" t="str">
        <f>IF($F694="", "", IFERROR(INDEX('Currency Market'!$BE$10:$BL$178, MATCH($BJ694, 'Currency Market'!$BB$10:$BB$178, 0), MATCH($F694, 'Currency Market'!$BE$9:$BL$9, 0)), ""))</f>
        <v/>
      </c>
      <c r="BL694" s="43" t="str">
        <f>IF($F694="", "", IFERROR(INDEX('Currency Market'!$BE$10:$BL$178, MATCH($BJ694, 'Currency Market'!$BB$10:$BB$178, 0), MATCH($N694, 'Currency Market'!$BE$9:$BL$9, 0)), ""))</f>
        <v/>
      </c>
      <c r="BN694" s="68" t="str">
        <f t="shared" si="209"/>
        <v/>
      </c>
      <c r="BO694" s="57" t="str">
        <f t="shared" si="214"/>
        <v/>
      </c>
      <c r="BP694" s="58" t="str">
        <f t="shared" si="214"/>
        <v/>
      </c>
      <c r="BQ694" s="58" t="str">
        <f t="shared" si="214"/>
        <v/>
      </c>
      <c r="BR694" s="58" t="str">
        <f t="shared" si="214"/>
        <v/>
      </c>
      <c r="BS694" s="58" t="str">
        <f t="shared" si="214"/>
        <v/>
      </c>
      <c r="BT694" s="58" t="str">
        <f t="shared" si="214"/>
        <v/>
      </c>
      <c r="BU694" s="58" t="str">
        <f t="shared" si="214"/>
        <v/>
      </c>
      <c r="BV694" s="59" t="str">
        <f t="shared" si="214"/>
        <v/>
      </c>
      <c r="BX694" s="7" t="str">
        <f ca="1">IFERROR(INDEX('Currency Market'!$BX$10:$BX$178, MATCH($BJ694, 'Currency Market'!$BB$10:$BB$178, 0)), "")</f>
        <v/>
      </c>
      <c r="BZ694" s="65" t="str">
        <f t="shared" si="210"/>
        <v/>
      </c>
    </row>
    <row r="695" spans="1:78" x14ac:dyDescent="0.55000000000000004">
      <c r="A695" s="11"/>
      <c r="B695" s="175" t="str">
        <f t="shared" si="198"/>
        <v/>
      </c>
      <c r="C695" s="176"/>
      <c r="D695" s="176"/>
      <c r="E695" s="176"/>
      <c r="F695" s="269"/>
      <c r="G695" s="270"/>
      <c r="H695" s="271"/>
      <c r="I695" s="271"/>
      <c r="J695" s="271"/>
      <c r="K695" s="271"/>
      <c r="L695" s="271"/>
      <c r="M695" s="271"/>
      <c r="N695" s="270"/>
      <c r="O695" s="270"/>
      <c r="P695" s="272" t="str">
        <f t="shared" si="205"/>
        <v/>
      </c>
      <c r="Q695" s="267"/>
      <c r="R695" s="267"/>
      <c r="S695" s="267"/>
      <c r="T695" s="267"/>
      <c r="U695" s="267"/>
      <c r="V695" s="267" t="str">
        <f t="shared" si="199"/>
        <v/>
      </c>
      <c r="W695" s="267"/>
      <c r="X695" s="267"/>
      <c r="Y695" s="267"/>
      <c r="Z695" s="267"/>
      <c r="AA695" s="267" t="str">
        <f t="shared" si="206"/>
        <v/>
      </c>
      <c r="AB695" s="267"/>
      <c r="AC695" s="267"/>
      <c r="AD695" s="267"/>
      <c r="AE695" s="267"/>
      <c r="AF695" s="267"/>
      <c r="AG695" s="269"/>
      <c r="AH695" s="270"/>
      <c r="AI695" s="270"/>
      <c r="AJ695" s="270"/>
      <c r="AK695" s="270"/>
      <c r="AL695" s="273"/>
      <c r="AM695" s="11"/>
      <c r="AN695" s="175" t="str">
        <f t="shared" si="207"/>
        <v/>
      </c>
      <c r="AO695" s="176"/>
      <c r="AP695" s="267" t="str">
        <f t="shared" si="200"/>
        <v/>
      </c>
      <c r="AQ695" s="267"/>
      <c r="AR695" s="267"/>
      <c r="AS695" s="267"/>
      <c r="AT695" s="267"/>
      <c r="AU695" s="267"/>
      <c r="AV695" s="265" t="str">
        <f t="shared" si="208"/>
        <v/>
      </c>
      <c r="AW695" s="266"/>
      <c r="AX695" s="267" t="str">
        <f t="shared" si="201"/>
        <v/>
      </c>
      <c r="AY695" s="267"/>
      <c r="AZ695" s="267"/>
      <c r="BA695" s="267"/>
      <c r="BB695" s="267"/>
      <c r="BC695" s="268"/>
      <c r="BD695" s="11"/>
      <c r="BF695" s="7" t="str">
        <f t="shared" si="202"/>
        <v/>
      </c>
      <c r="BJ695" s="45" t="str">
        <f t="shared" ca="1" si="203"/>
        <v>20/09/2021 08:00</v>
      </c>
      <c r="BK695" s="44" t="str">
        <f>IF($F695="", "", IFERROR(INDEX('Currency Market'!$BE$10:$BL$178, MATCH($BJ695, 'Currency Market'!$BB$10:$BB$178, 0), MATCH($F695, 'Currency Market'!$BE$9:$BL$9, 0)), ""))</f>
        <v/>
      </c>
      <c r="BL695" s="43" t="str">
        <f>IF($F695="", "", IFERROR(INDEX('Currency Market'!$BE$10:$BL$178, MATCH($BJ695, 'Currency Market'!$BB$10:$BB$178, 0), MATCH($N695, 'Currency Market'!$BE$9:$BL$9, 0)), ""))</f>
        <v/>
      </c>
      <c r="BN695" s="68" t="str">
        <f t="shared" si="209"/>
        <v/>
      </c>
      <c r="BO695" s="57" t="str">
        <f t="shared" si="214"/>
        <v/>
      </c>
      <c r="BP695" s="58" t="str">
        <f t="shared" si="214"/>
        <v/>
      </c>
      <c r="BQ695" s="58" t="str">
        <f t="shared" si="214"/>
        <v/>
      </c>
      <c r="BR695" s="58" t="str">
        <f t="shared" si="214"/>
        <v/>
      </c>
      <c r="BS695" s="58" t="str">
        <f t="shared" si="214"/>
        <v/>
      </c>
      <c r="BT695" s="58" t="str">
        <f t="shared" si="214"/>
        <v/>
      </c>
      <c r="BU695" s="58" t="str">
        <f t="shared" si="214"/>
        <v/>
      </c>
      <c r="BV695" s="59" t="str">
        <f t="shared" si="214"/>
        <v/>
      </c>
      <c r="BX695" s="7" t="str">
        <f ca="1">IFERROR(INDEX('Currency Market'!$BX$10:$BX$178, MATCH($BJ695, 'Currency Market'!$BB$10:$BB$178, 0)), "")</f>
        <v/>
      </c>
      <c r="BZ695" s="65" t="str">
        <f t="shared" si="210"/>
        <v/>
      </c>
    </row>
    <row r="696" spans="1:78" x14ac:dyDescent="0.55000000000000004">
      <c r="A696" s="11"/>
      <c r="B696" s="175" t="str">
        <f t="shared" si="198"/>
        <v/>
      </c>
      <c r="C696" s="176"/>
      <c r="D696" s="176"/>
      <c r="E696" s="176"/>
      <c r="F696" s="269"/>
      <c r="G696" s="270"/>
      <c r="H696" s="271"/>
      <c r="I696" s="271"/>
      <c r="J696" s="271"/>
      <c r="K696" s="271"/>
      <c r="L696" s="271"/>
      <c r="M696" s="271"/>
      <c r="N696" s="270"/>
      <c r="O696" s="270"/>
      <c r="P696" s="272" t="str">
        <f t="shared" si="205"/>
        <v/>
      </c>
      <c r="Q696" s="267"/>
      <c r="R696" s="267"/>
      <c r="S696" s="267"/>
      <c r="T696" s="267"/>
      <c r="U696" s="267"/>
      <c r="V696" s="267" t="str">
        <f t="shared" si="199"/>
        <v/>
      </c>
      <c r="W696" s="267"/>
      <c r="X696" s="267"/>
      <c r="Y696" s="267"/>
      <c r="Z696" s="267"/>
      <c r="AA696" s="267" t="str">
        <f t="shared" si="206"/>
        <v/>
      </c>
      <c r="AB696" s="267"/>
      <c r="AC696" s="267"/>
      <c r="AD696" s="267"/>
      <c r="AE696" s="267"/>
      <c r="AF696" s="267"/>
      <c r="AG696" s="269"/>
      <c r="AH696" s="270"/>
      <c r="AI696" s="270"/>
      <c r="AJ696" s="270"/>
      <c r="AK696" s="270"/>
      <c r="AL696" s="273"/>
      <c r="AM696" s="11"/>
      <c r="AN696" s="175" t="str">
        <f t="shared" si="207"/>
        <v/>
      </c>
      <c r="AO696" s="176"/>
      <c r="AP696" s="267" t="str">
        <f t="shared" si="200"/>
        <v/>
      </c>
      <c r="AQ696" s="267"/>
      <c r="AR696" s="267"/>
      <c r="AS696" s="267"/>
      <c r="AT696" s="267"/>
      <c r="AU696" s="267"/>
      <c r="AV696" s="265" t="str">
        <f t="shared" si="208"/>
        <v/>
      </c>
      <c r="AW696" s="266"/>
      <c r="AX696" s="267" t="str">
        <f t="shared" si="201"/>
        <v/>
      </c>
      <c r="AY696" s="267"/>
      <c r="AZ696" s="267"/>
      <c r="BA696" s="267"/>
      <c r="BB696" s="267"/>
      <c r="BC696" s="268"/>
      <c r="BD696" s="11"/>
      <c r="BF696" s="7" t="str">
        <f t="shared" si="202"/>
        <v/>
      </c>
      <c r="BJ696" s="45" t="str">
        <f t="shared" ca="1" si="203"/>
        <v>20/09/2021 08:00</v>
      </c>
      <c r="BK696" s="44" t="str">
        <f>IF($F696="", "", IFERROR(INDEX('Currency Market'!$BE$10:$BL$178, MATCH($BJ696, 'Currency Market'!$BB$10:$BB$178, 0), MATCH($F696, 'Currency Market'!$BE$9:$BL$9, 0)), ""))</f>
        <v/>
      </c>
      <c r="BL696" s="43" t="str">
        <f>IF($F696="", "", IFERROR(INDEX('Currency Market'!$BE$10:$BL$178, MATCH($BJ696, 'Currency Market'!$BB$10:$BB$178, 0), MATCH($N696, 'Currency Market'!$BE$9:$BL$9, 0)), ""))</f>
        <v/>
      </c>
      <c r="BN696" s="68" t="str">
        <f t="shared" si="209"/>
        <v/>
      </c>
      <c r="BO696" s="57" t="str">
        <f t="shared" si="214"/>
        <v/>
      </c>
      <c r="BP696" s="58" t="str">
        <f t="shared" si="214"/>
        <v/>
      </c>
      <c r="BQ696" s="58" t="str">
        <f t="shared" si="214"/>
        <v/>
      </c>
      <c r="BR696" s="58" t="str">
        <f t="shared" si="214"/>
        <v/>
      </c>
      <c r="BS696" s="58" t="str">
        <f t="shared" si="214"/>
        <v/>
      </c>
      <c r="BT696" s="58" t="str">
        <f t="shared" si="214"/>
        <v/>
      </c>
      <c r="BU696" s="58" t="str">
        <f t="shared" si="214"/>
        <v/>
      </c>
      <c r="BV696" s="59" t="str">
        <f t="shared" si="214"/>
        <v/>
      </c>
      <c r="BX696" s="7" t="str">
        <f ca="1">IFERROR(INDEX('Currency Market'!$BX$10:$BX$178, MATCH($BJ696, 'Currency Market'!$BB$10:$BB$178, 0)), "")</f>
        <v/>
      </c>
      <c r="BZ696" s="65" t="str">
        <f t="shared" si="210"/>
        <v/>
      </c>
    </row>
    <row r="697" spans="1:78" x14ac:dyDescent="0.55000000000000004">
      <c r="A697" s="11"/>
      <c r="B697" s="175" t="str">
        <f t="shared" si="198"/>
        <v/>
      </c>
      <c r="C697" s="176"/>
      <c r="D697" s="176"/>
      <c r="E697" s="176"/>
      <c r="F697" s="269"/>
      <c r="G697" s="270"/>
      <c r="H697" s="271"/>
      <c r="I697" s="271"/>
      <c r="J697" s="271"/>
      <c r="K697" s="271"/>
      <c r="L697" s="271"/>
      <c r="M697" s="271"/>
      <c r="N697" s="270"/>
      <c r="O697" s="270"/>
      <c r="P697" s="272" t="str">
        <f t="shared" si="205"/>
        <v/>
      </c>
      <c r="Q697" s="267"/>
      <c r="R697" s="267"/>
      <c r="S697" s="267"/>
      <c r="T697" s="267"/>
      <c r="U697" s="267"/>
      <c r="V697" s="267" t="str">
        <f t="shared" si="199"/>
        <v/>
      </c>
      <c r="W697" s="267"/>
      <c r="X697" s="267"/>
      <c r="Y697" s="267"/>
      <c r="Z697" s="267"/>
      <c r="AA697" s="267" t="str">
        <f t="shared" si="206"/>
        <v/>
      </c>
      <c r="AB697" s="267"/>
      <c r="AC697" s="267"/>
      <c r="AD697" s="267"/>
      <c r="AE697" s="267"/>
      <c r="AF697" s="267"/>
      <c r="AG697" s="269"/>
      <c r="AH697" s="270"/>
      <c r="AI697" s="270"/>
      <c r="AJ697" s="270"/>
      <c r="AK697" s="270"/>
      <c r="AL697" s="273"/>
      <c r="AM697" s="11"/>
      <c r="AN697" s="175" t="str">
        <f t="shared" si="207"/>
        <v/>
      </c>
      <c r="AO697" s="176"/>
      <c r="AP697" s="267" t="str">
        <f t="shared" si="200"/>
        <v/>
      </c>
      <c r="AQ697" s="267"/>
      <c r="AR697" s="267"/>
      <c r="AS697" s="267"/>
      <c r="AT697" s="267"/>
      <c r="AU697" s="267"/>
      <c r="AV697" s="265" t="str">
        <f t="shared" si="208"/>
        <v/>
      </c>
      <c r="AW697" s="266"/>
      <c r="AX697" s="267" t="str">
        <f t="shared" si="201"/>
        <v/>
      </c>
      <c r="AY697" s="267"/>
      <c r="AZ697" s="267"/>
      <c r="BA697" s="267"/>
      <c r="BB697" s="267"/>
      <c r="BC697" s="268"/>
      <c r="BD697" s="11"/>
      <c r="BF697" s="7" t="str">
        <f t="shared" si="202"/>
        <v/>
      </c>
      <c r="BJ697" s="45" t="str">
        <f t="shared" ca="1" si="203"/>
        <v>20/09/2021 08:00</v>
      </c>
      <c r="BK697" s="44" t="str">
        <f>IF($F697="", "", IFERROR(INDEX('Currency Market'!$BE$10:$BL$178, MATCH($BJ697, 'Currency Market'!$BB$10:$BB$178, 0), MATCH($F697, 'Currency Market'!$BE$9:$BL$9, 0)), ""))</f>
        <v/>
      </c>
      <c r="BL697" s="43" t="str">
        <f>IF($F697="", "", IFERROR(INDEX('Currency Market'!$BE$10:$BL$178, MATCH($BJ697, 'Currency Market'!$BB$10:$BB$178, 0), MATCH($N697, 'Currency Market'!$BE$9:$BL$9, 0)), ""))</f>
        <v/>
      </c>
      <c r="BN697" s="68" t="str">
        <f t="shared" si="209"/>
        <v/>
      </c>
      <c r="BO697" s="57" t="str">
        <f t="shared" si="214"/>
        <v/>
      </c>
      <c r="BP697" s="58" t="str">
        <f t="shared" si="214"/>
        <v/>
      </c>
      <c r="BQ697" s="58" t="str">
        <f t="shared" si="214"/>
        <v/>
      </c>
      <c r="BR697" s="58" t="str">
        <f t="shared" si="214"/>
        <v/>
      </c>
      <c r="BS697" s="58" t="str">
        <f t="shared" si="214"/>
        <v/>
      </c>
      <c r="BT697" s="58" t="str">
        <f t="shared" si="214"/>
        <v/>
      </c>
      <c r="BU697" s="58" t="str">
        <f t="shared" si="214"/>
        <v/>
      </c>
      <c r="BV697" s="59" t="str">
        <f t="shared" si="214"/>
        <v/>
      </c>
      <c r="BX697" s="7" t="str">
        <f ca="1">IFERROR(INDEX('Currency Market'!$BX$10:$BX$178, MATCH($BJ697, 'Currency Market'!$BB$10:$BB$178, 0)), "")</f>
        <v/>
      </c>
      <c r="BZ697" s="65" t="str">
        <f t="shared" si="210"/>
        <v/>
      </c>
    </row>
    <row r="698" spans="1:78" x14ac:dyDescent="0.55000000000000004">
      <c r="A698" s="11"/>
      <c r="B698" s="175" t="str">
        <f t="shared" si="198"/>
        <v/>
      </c>
      <c r="C698" s="176"/>
      <c r="D698" s="176"/>
      <c r="E698" s="176"/>
      <c r="F698" s="269"/>
      <c r="G698" s="270"/>
      <c r="H698" s="271"/>
      <c r="I698" s="271"/>
      <c r="J698" s="271"/>
      <c r="K698" s="271"/>
      <c r="L698" s="271"/>
      <c r="M698" s="271"/>
      <c r="N698" s="270"/>
      <c r="O698" s="270"/>
      <c r="P698" s="272" t="str">
        <f t="shared" si="205"/>
        <v/>
      </c>
      <c r="Q698" s="267"/>
      <c r="R698" s="267"/>
      <c r="S698" s="267"/>
      <c r="T698" s="267"/>
      <c r="U698" s="267"/>
      <c r="V698" s="267" t="str">
        <f t="shared" si="199"/>
        <v/>
      </c>
      <c r="W698" s="267"/>
      <c r="X698" s="267"/>
      <c r="Y698" s="267"/>
      <c r="Z698" s="267"/>
      <c r="AA698" s="267" t="str">
        <f t="shared" si="206"/>
        <v/>
      </c>
      <c r="AB698" s="267"/>
      <c r="AC698" s="267"/>
      <c r="AD698" s="267"/>
      <c r="AE698" s="267"/>
      <c r="AF698" s="267"/>
      <c r="AG698" s="269"/>
      <c r="AH698" s="270"/>
      <c r="AI698" s="270"/>
      <c r="AJ698" s="270"/>
      <c r="AK698" s="270"/>
      <c r="AL698" s="273"/>
      <c r="AM698" s="11"/>
      <c r="AN698" s="175" t="str">
        <f t="shared" si="207"/>
        <v/>
      </c>
      <c r="AO698" s="176"/>
      <c r="AP698" s="267" t="str">
        <f t="shared" si="200"/>
        <v/>
      </c>
      <c r="AQ698" s="267"/>
      <c r="AR698" s="267"/>
      <c r="AS698" s="267"/>
      <c r="AT698" s="267"/>
      <c r="AU698" s="267"/>
      <c r="AV698" s="265" t="str">
        <f t="shared" si="208"/>
        <v/>
      </c>
      <c r="AW698" s="266"/>
      <c r="AX698" s="267" t="str">
        <f t="shared" si="201"/>
        <v/>
      </c>
      <c r="AY698" s="267"/>
      <c r="AZ698" s="267"/>
      <c r="BA698" s="267"/>
      <c r="BB698" s="267"/>
      <c r="BC698" s="268"/>
      <c r="BD698" s="11"/>
      <c r="BF698" s="7" t="str">
        <f t="shared" si="202"/>
        <v/>
      </c>
      <c r="BJ698" s="45" t="str">
        <f t="shared" ca="1" si="203"/>
        <v>20/09/2021 08:00</v>
      </c>
      <c r="BK698" s="44" t="str">
        <f>IF($F698="", "", IFERROR(INDEX('Currency Market'!$BE$10:$BL$178, MATCH($BJ698, 'Currency Market'!$BB$10:$BB$178, 0), MATCH($F698, 'Currency Market'!$BE$9:$BL$9, 0)), ""))</f>
        <v/>
      </c>
      <c r="BL698" s="43" t="str">
        <f>IF($F698="", "", IFERROR(INDEX('Currency Market'!$BE$10:$BL$178, MATCH($BJ698, 'Currency Market'!$BB$10:$BB$178, 0), MATCH($N698, 'Currency Market'!$BE$9:$BL$9, 0)), ""))</f>
        <v/>
      </c>
      <c r="BN698" s="68" t="str">
        <f t="shared" si="209"/>
        <v/>
      </c>
      <c r="BO698" s="57" t="str">
        <f t="shared" si="214"/>
        <v/>
      </c>
      <c r="BP698" s="58" t="str">
        <f t="shared" si="214"/>
        <v/>
      </c>
      <c r="BQ698" s="58" t="str">
        <f t="shared" si="214"/>
        <v/>
      </c>
      <c r="BR698" s="58" t="str">
        <f t="shared" si="214"/>
        <v/>
      </c>
      <c r="BS698" s="58" t="str">
        <f t="shared" si="214"/>
        <v/>
      </c>
      <c r="BT698" s="58" t="str">
        <f t="shared" si="214"/>
        <v/>
      </c>
      <c r="BU698" s="58" t="str">
        <f t="shared" si="214"/>
        <v/>
      </c>
      <c r="BV698" s="59" t="str">
        <f t="shared" si="214"/>
        <v/>
      </c>
      <c r="BX698" s="7" t="str">
        <f ca="1">IFERROR(INDEX('Currency Market'!$BX$10:$BX$178, MATCH($BJ698, 'Currency Market'!$BB$10:$BB$178, 0)), "")</f>
        <v/>
      </c>
      <c r="BZ698" s="65" t="str">
        <f t="shared" si="210"/>
        <v/>
      </c>
    </row>
    <row r="699" spans="1:78" x14ac:dyDescent="0.55000000000000004">
      <c r="A699" s="11"/>
      <c r="B699" s="175" t="str">
        <f t="shared" si="198"/>
        <v/>
      </c>
      <c r="C699" s="176"/>
      <c r="D699" s="176"/>
      <c r="E699" s="176"/>
      <c r="F699" s="269"/>
      <c r="G699" s="270"/>
      <c r="H699" s="271"/>
      <c r="I699" s="271"/>
      <c r="J699" s="271"/>
      <c r="K699" s="271"/>
      <c r="L699" s="271"/>
      <c r="M699" s="271"/>
      <c r="N699" s="270"/>
      <c r="O699" s="270"/>
      <c r="P699" s="272" t="str">
        <f t="shared" si="205"/>
        <v/>
      </c>
      <c r="Q699" s="267"/>
      <c r="R699" s="267"/>
      <c r="S699" s="267"/>
      <c r="T699" s="267"/>
      <c r="U699" s="267"/>
      <c r="V699" s="267" t="str">
        <f t="shared" si="199"/>
        <v/>
      </c>
      <c r="W699" s="267"/>
      <c r="X699" s="267"/>
      <c r="Y699" s="267"/>
      <c r="Z699" s="267"/>
      <c r="AA699" s="267" t="str">
        <f t="shared" si="206"/>
        <v/>
      </c>
      <c r="AB699" s="267"/>
      <c r="AC699" s="267"/>
      <c r="AD699" s="267"/>
      <c r="AE699" s="267"/>
      <c r="AF699" s="267"/>
      <c r="AG699" s="269"/>
      <c r="AH699" s="270"/>
      <c r="AI699" s="270"/>
      <c r="AJ699" s="270"/>
      <c r="AK699" s="270"/>
      <c r="AL699" s="273"/>
      <c r="AM699" s="11"/>
      <c r="AN699" s="175" t="str">
        <f t="shared" si="207"/>
        <v/>
      </c>
      <c r="AO699" s="176"/>
      <c r="AP699" s="267" t="str">
        <f t="shared" si="200"/>
        <v/>
      </c>
      <c r="AQ699" s="267"/>
      <c r="AR699" s="267"/>
      <c r="AS699" s="267"/>
      <c r="AT699" s="267"/>
      <c r="AU699" s="267"/>
      <c r="AV699" s="265" t="str">
        <f t="shared" si="208"/>
        <v/>
      </c>
      <c r="AW699" s="266"/>
      <c r="AX699" s="267" t="str">
        <f t="shared" si="201"/>
        <v/>
      </c>
      <c r="AY699" s="267"/>
      <c r="AZ699" s="267"/>
      <c r="BA699" s="267"/>
      <c r="BB699" s="267"/>
      <c r="BC699" s="268"/>
      <c r="BD699" s="11"/>
      <c r="BF699" s="7" t="str">
        <f t="shared" si="202"/>
        <v/>
      </c>
      <c r="BJ699" s="45" t="str">
        <f t="shared" ca="1" si="203"/>
        <v>20/09/2021 08:00</v>
      </c>
      <c r="BK699" s="44" t="str">
        <f>IF($F699="", "", IFERROR(INDEX('Currency Market'!$BE$10:$BL$178, MATCH($BJ699, 'Currency Market'!$BB$10:$BB$178, 0), MATCH($F699, 'Currency Market'!$BE$9:$BL$9, 0)), ""))</f>
        <v/>
      </c>
      <c r="BL699" s="43" t="str">
        <f>IF($F699="", "", IFERROR(INDEX('Currency Market'!$BE$10:$BL$178, MATCH($BJ699, 'Currency Market'!$BB$10:$BB$178, 0), MATCH($N699, 'Currency Market'!$BE$9:$BL$9, 0)), ""))</f>
        <v/>
      </c>
      <c r="BN699" s="68" t="str">
        <f t="shared" si="209"/>
        <v/>
      </c>
      <c r="BO699" s="57" t="str">
        <f t="shared" si="214"/>
        <v/>
      </c>
      <c r="BP699" s="58" t="str">
        <f t="shared" si="214"/>
        <v/>
      </c>
      <c r="BQ699" s="58" t="str">
        <f t="shared" si="214"/>
        <v/>
      </c>
      <c r="BR699" s="58" t="str">
        <f t="shared" si="214"/>
        <v/>
      </c>
      <c r="BS699" s="58" t="str">
        <f t="shared" si="214"/>
        <v/>
      </c>
      <c r="BT699" s="58" t="str">
        <f t="shared" si="214"/>
        <v/>
      </c>
      <c r="BU699" s="58" t="str">
        <f t="shared" si="214"/>
        <v/>
      </c>
      <c r="BV699" s="59" t="str">
        <f t="shared" si="214"/>
        <v/>
      </c>
      <c r="BX699" s="7" t="str">
        <f ca="1">IFERROR(INDEX('Currency Market'!$BX$10:$BX$178, MATCH($BJ699, 'Currency Market'!$BB$10:$BB$178, 0)), "")</f>
        <v/>
      </c>
      <c r="BZ699" s="65" t="str">
        <f t="shared" si="210"/>
        <v/>
      </c>
    </row>
    <row r="700" spans="1:78" x14ac:dyDescent="0.55000000000000004">
      <c r="A700" s="11"/>
      <c r="B700" s="175" t="str">
        <f t="shared" si="198"/>
        <v/>
      </c>
      <c r="C700" s="176"/>
      <c r="D700" s="176"/>
      <c r="E700" s="176"/>
      <c r="F700" s="269"/>
      <c r="G700" s="270"/>
      <c r="H700" s="271"/>
      <c r="I700" s="271"/>
      <c r="J700" s="271"/>
      <c r="K700" s="271"/>
      <c r="L700" s="271"/>
      <c r="M700" s="271"/>
      <c r="N700" s="270"/>
      <c r="O700" s="270"/>
      <c r="P700" s="272" t="str">
        <f t="shared" si="205"/>
        <v/>
      </c>
      <c r="Q700" s="267"/>
      <c r="R700" s="267"/>
      <c r="S700" s="267"/>
      <c r="T700" s="267"/>
      <c r="U700" s="267"/>
      <c r="V700" s="267" t="str">
        <f t="shared" si="199"/>
        <v/>
      </c>
      <c r="W700" s="267"/>
      <c r="X700" s="267"/>
      <c r="Y700" s="267"/>
      <c r="Z700" s="267"/>
      <c r="AA700" s="267" t="str">
        <f t="shared" si="206"/>
        <v/>
      </c>
      <c r="AB700" s="267"/>
      <c r="AC700" s="267"/>
      <c r="AD700" s="267"/>
      <c r="AE700" s="267"/>
      <c r="AF700" s="267"/>
      <c r="AG700" s="269"/>
      <c r="AH700" s="270"/>
      <c r="AI700" s="270"/>
      <c r="AJ700" s="270"/>
      <c r="AK700" s="270"/>
      <c r="AL700" s="273"/>
      <c r="AM700" s="11"/>
      <c r="AN700" s="175" t="str">
        <f t="shared" si="207"/>
        <v/>
      </c>
      <c r="AO700" s="176"/>
      <c r="AP700" s="267" t="str">
        <f t="shared" si="200"/>
        <v/>
      </c>
      <c r="AQ700" s="267"/>
      <c r="AR700" s="267"/>
      <c r="AS700" s="267"/>
      <c r="AT700" s="267"/>
      <c r="AU700" s="267"/>
      <c r="AV700" s="265" t="str">
        <f t="shared" si="208"/>
        <v/>
      </c>
      <c r="AW700" s="266"/>
      <c r="AX700" s="267" t="str">
        <f t="shared" si="201"/>
        <v/>
      </c>
      <c r="AY700" s="267"/>
      <c r="AZ700" s="267"/>
      <c r="BA700" s="267"/>
      <c r="BB700" s="267"/>
      <c r="BC700" s="268"/>
      <c r="BD700" s="11"/>
      <c r="BF700" s="7" t="str">
        <f t="shared" si="202"/>
        <v/>
      </c>
      <c r="BJ700" s="45" t="str">
        <f t="shared" ca="1" si="203"/>
        <v>20/09/2021 08:00</v>
      </c>
      <c r="BK700" s="44" t="str">
        <f>IF($F700="", "", IFERROR(INDEX('Currency Market'!$BE$10:$BL$178, MATCH($BJ700, 'Currency Market'!$BB$10:$BB$178, 0), MATCH($F700, 'Currency Market'!$BE$9:$BL$9, 0)), ""))</f>
        <v/>
      </c>
      <c r="BL700" s="43" t="str">
        <f>IF($F700="", "", IFERROR(INDEX('Currency Market'!$BE$10:$BL$178, MATCH($BJ700, 'Currency Market'!$BB$10:$BB$178, 0), MATCH($N700, 'Currency Market'!$BE$9:$BL$9, 0)), ""))</f>
        <v/>
      </c>
      <c r="BN700" s="68" t="str">
        <f t="shared" si="209"/>
        <v/>
      </c>
      <c r="BO700" s="57" t="str">
        <f t="shared" si="214"/>
        <v/>
      </c>
      <c r="BP700" s="58" t="str">
        <f t="shared" si="214"/>
        <v/>
      </c>
      <c r="BQ700" s="58" t="str">
        <f t="shared" si="214"/>
        <v/>
      </c>
      <c r="BR700" s="58" t="str">
        <f t="shared" si="214"/>
        <v/>
      </c>
      <c r="BS700" s="58" t="str">
        <f t="shared" si="214"/>
        <v/>
      </c>
      <c r="BT700" s="58" t="str">
        <f t="shared" si="214"/>
        <v/>
      </c>
      <c r="BU700" s="58" t="str">
        <f t="shared" si="214"/>
        <v/>
      </c>
      <c r="BV700" s="59" t="str">
        <f t="shared" si="214"/>
        <v/>
      </c>
      <c r="BX700" s="7" t="str">
        <f ca="1">IFERROR(INDEX('Currency Market'!$BX$10:$BX$178, MATCH($BJ700, 'Currency Market'!$BB$10:$BB$178, 0)), "")</f>
        <v/>
      </c>
      <c r="BZ700" s="65" t="str">
        <f t="shared" si="210"/>
        <v/>
      </c>
    </row>
    <row r="701" spans="1:78" x14ac:dyDescent="0.55000000000000004">
      <c r="A701" s="11"/>
      <c r="B701" s="175" t="str">
        <f t="shared" si="198"/>
        <v/>
      </c>
      <c r="C701" s="176"/>
      <c r="D701" s="176"/>
      <c r="E701" s="176"/>
      <c r="F701" s="269"/>
      <c r="G701" s="270"/>
      <c r="H701" s="271"/>
      <c r="I701" s="271"/>
      <c r="J701" s="271"/>
      <c r="K701" s="271"/>
      <c r="L701" s="271"/>
      <c r="M701" s="271"/>
      <c r="N701" s="270"/>
      <c r="O701" s="270"/>
      <c r="P701" s="272" t="str">
        <f t="shared" si="205"/>
        <v/>
      </c>
      <c r="Q701" s="267"/>
      <c r="R701" s="267"/>
      <c r="S701" s="267"/>
      <c r="T701" s="267"/>
      <c r="U701" s="267"/>
      <c r="V701" s="267" t="str">
        <f t="shared" si="199"/>
        <v/>
      </c>
      <c r="W701" s="267"/>
      <c r="X701" s="267"/>
      <c r="Y701" s="267"/>
      <c r="Z701" s="267"/>
      <c r="AA701" s="267" t="str">
        <f t="shared" si="206"/>
        <v/>
      </c>
      <c r="AB701" s="267"/>
      <c r="AC701" s="267"/>
      <c r="AD701" s="267"/>
      <c r="AE701" s="267"/>
      <c r="AF701" s="267"/>
      <c r="AG701" s="269"/>
      <c r="AH701" s="270"/>
      <c r="AI701" s="270"/>
      <c r="AJ701" s="270"/>
      <c r="AK701" s="270"/>
      <c r="AL701" s="273"/>
      <c r="AM701" s="11"/>
      <c r="AN701" s="175" t="str">
        <f t="shared" si="207"/>
        <v/>
      </c>
      <c r="AO701" s="176"/>
      <c r="AP701" s="267" t="str">
        <f t="shared" si="200"/>
        <v/>
      </c>
      <c r="AQ701" s="267"/>
      <c r="AR701" s="267"/>
      <c r="AS701" s="267"/>
      <c r="AT701" s="267"/>
      <c r="AU701" s="267"/>
      <c r="AV701" s="265" t="str">
        <f t="shared" si="208"/>
        <v/>
      </c>
      <c r="AW701" s="266"/>
      <c r="AX701" s="267" t="str">
        <f t="shared" si="201"/>
        <v/>
      </c>
      <c r="AY701" s="267"/>
      <c r="AZ701" s="267"/>
      <c r="BA701" s="267"/>
      <c r="BB701" s="267"/>
      <c r="BC701" s="268"/>
      <c r="BD701" s="11"/>
      <c r="BF701" s="7" t="str">
        <f t="shared" si="202"/>
        <v/>
      </c>
      <c r="BJ701" s="45" t="str">
        <f t="shared" ca="1" si="203"/>
        <v>20/09/2021 08:00</v>
      </c>
      <c r="BK701" s="44" t="str">
        <f>IF($F701="", "", IFERROR(INDEX('Currency Market'!$BE$10:$BL$178, MATCH($BJ701, 'Currency Market'!$BB$10:$BB$178, 0), MATCH($F701, 'Currency Market'!$BE$9:$BL$9, 0)), ""))</f>
        <v/>
      </c>
      <c r="BL701" s="43" t="str">
        <f>IF($F701="", "", IFERROR(INDEX('Currency Market'!$BE$10:$BL$178, MATCH($BJ701, 'Currency Market'!$BB$10:$BB$178, 0), MATCH($N701, 'Currency Market'!$BE$9:$BL$9, 0)), ""))</f>
        <v/>
      </c>
      <c r="BN701" s="68" t="str">
        <f t="shared" si="209"/>
        <v/>
      </c>
      <c r="BO701" s="57" t="str">
        <f t="shared" si="214"/>
        <v/>
      </c>
      <c r="BP701" s="58" t="str">
        <f t="shared" si="214"/>
        <v/>
      </c>
      <c r="BQ701" s="58" t="str">
        <f t="shared" si="214"/>
        <v/>
      </c>
      <c r="BR701" s="58" t="str">
        <f t="shared" si="214"/>
        <v/>
      </c>
      <c r="BS701" s="58" t="str">
        <f t="shared" si="214"/>
        <v/>
      </c>
      <c r="BT701" s="58" t="str">
        <f t="shared" si="214"/>
        <v/>
      </c>
      <c r="BU701" s="58" t="str">
        <f t="shared" si="214"/>
        <v/>
      </c>
      <c r="BV701" s="59" t="str">
        <f t="shared" si="214"/>
        <v/>
      </c>
      <c r="BX701" s="7" t="str">
        <f ca="1">IFERROR(INDEX('Currency Market'!$BX$10:$BX$178, MATCH($BJ701, 'Currency Market'!$BB$10:$BB$178, 0)), "")</f>
        <v/>
      </c>
      <c r="BZ701" s="65" t="str">
        <f t="shared" si="210"/>
        <v/>
      </c>
    </row>
    <row r="702" spans="1:78" x14ac:dyDescent="0.55000000000000004">
      <c r="A702" s="11"/>
      <c r="B702" s="175" t="str">
        <f t="shared" si="198"/>
        <v/>
      </c>
      <c r="C702" s="176"/>
      <c r="D702" s="176"/>
      <c r="E702" s="176"/>
      <c r="F702" s="269"/>
      <c r="G702" s="270"/>
      <c r="H702" s="271"/>
      <c r="I702" s="271"/>
      <c r="J702" s="271"/>
      <c r="K702" s="271"/>
      <c r="L702" s="271"/>
      <c r="M702" s="271"/>
      <c r="N702" s="270"/>
      <c r="O702" s="270"/>
      <c r="P702" s="272" t="str">
        <f t="shared" si="205"/>
        <v/>
      </c>
      <c r="Q702" s="267"/>
      <c r="R702" s="267"/>
      <c r="S702" s="267"/>
      <c r="T702" s="267"/>
      <c r="U702" s="267"/>
      <c r="V702" s="267" t="str">
        <f t="shared" si="199"/>
        <v/>
      </c>
      <c r="W702" s="267"/>
      <c r="X702" s="267"/>
      <c r="Y702" s="267"/>
      <c r="Z702" s="267"/>
      <c r="AA702" s="267" t="str">
        <f t="shared" si="206"/>
        <v/>
      </c>
      <c r="AB702" s="267"/>
      <c r="AC702" s="267"/>
      <c r="AD702" s="267"/>
      <c r="AE702" s="267"/>
      <c r="AF702" s="267"/>
      <c r="AG702" s="269"/>
      <c r="AH702" s="270"/>
      <c r="AI702" s="270"/>
      <c r="AJ702" s="270"/>
      <c r="AK702" s="270"/>
      <c r="AL702" s="273"/>
      <c r="AM702" s="11"/>
      <c r="AN702" s="175" t="str">
        <f t="shared" si="207"/>
        <v/>
      </c>
      <c r="AO702" s="176"/>
      <c r="AP702" s="267" t="str">
        <f t="shared" si="200"/>
        <v/>
      </c>
      <c r="AQ702" s="267"/>
      <c r="AR702" s="267"/>
      <c r="AS702" s="267"/>
      <c r="AT702" s="267"/>
      <c r="AU702" s="267"/>
      <c r="AV702" s="265" t="str">
        <f t="shared" si="208"/>
        <v/>
      </c>
      <c r="AW702" s="266"/>
      <c r="AX702" s="267" t="str">
        <f t="shared" si="201"/>
        <v/>
      </c>
      <c r="AY702" s="267"/>
      <c r="AZ702" s="267"/>
      <c r="BA702" s="267"/>
      <c r="BB702" s="267"/>
      <c r="BC702" s="268"/>
      <c r="BD702" s="11"/>
      <c r="BF702" s="7" t="str">
        <f t="shared" si="202"/>
        <v/>
      </c>
      <c r="BJ702" s="45" t="str">
        <f t="shared" ca="1" si="203"/>
        <v>20/09/2021 08:00</v>
      </c>
      <c r="BK702" s="44" t="str">
        <f>IF($F702="", "", IFERROR(INDEX('Currency Market'!$BE$10:$BL$178, MATCH($BJ702, 'Currency Market'!$BB$10:$BB$178, 0), MATCH($F702, 'Currency Market'!$BE$9:$BL$9, 0)), ""))</f>
        <v/>
      </c>
      <c r="BL702" s="43" t="str">
        <f>IF($F702="", "", IFERROR(INDEX('Currency Market'!$BE$10:$BL$178, MATCH($BJ702, 'Currency Market'!$BB$10:$BB$178, 0), MATCH($N702, 'Currency Market'!$BE$9:$BL$9, 0)), ""))</f>
        <v/>
      </c>
      <c r="BN702" s="68" t="str">
        <f t="shared" si="209"/>
        <v/>
      </c>
      <c r="BO702" s="57" t="str">
        <f t="shared" si="214"/>
        <v/>
      </c>
      <c r="BP702" s="58" t="str">
        <f t="shared" si="214"/>
        <v/>
      </c>
      <c r="BQ702" s="58" t="str">
        <f t="shared" si="214"/>
        <v/>
      </c>
      <c r="BR702" s="58" t="str">
        <f t="shared" si="214"/>
        <v/>
      </c>
      <c r="BS702" s="58" t="str">
        <f t="shared" si="214"/>
        <v/>
      </c>
      <c r="BT702" s="58" t="str">
        <f t="shared" si="214"/>
        <v/>
      </c>
      <c r="BU702" s="58" t="str">
        <f t="shared" si="214"/>
        <v/>
      </c>
      <c r="BV702" s="59" t="str">
        <f t="shared" si="214"/>
        <v/>
      </c>
      <c r="BX702" s="7" t="str">
        <f ca="1">IFERROR(INDEX('Currency Market'!$BX$10:$BX$178, MATCH($BJ702, 'Currency Market'!$BB$10:$BB$178, 0)), "")</f>
        <v/>
      </c>
      <c r="BZ702" s="65" t="str">
        <f t="shared" si="210"/>
        <v/>
      </c>
    </row>
    <row r="703" spans="1:78" x14ac:dyDescent="0.55000000000000004">
      <c r="A703" s="11"/>
      <c r="B703" s="175" t="str">
        <f t="shared" si="198"/>
        <v/>
      </c>
      <c r="C703" s="176"/>
      <c r="D703" s="176"/>
      <c r="E703" s="176"/>
      <c r="F703" s="269"/>
      <c r="G703" s="270"/>
      <c r="H703" s="271"/>
      <c r="I703" s="271"/>
      <c r="J703" s="271"/>
      <c r="K703" s="271"/>
      <c r="L703" s="271"/>
      <c r="M703" s="271"/>
      <c r="N703" s="270"/>
      <c r="O703" s="270"/>
      <c r="P703" s="272" t="str">
        <f t="shared" si="205"/>
        <v/>
      </c>
      <c r="Q703" s="267"/>
      <c r="R703" s="267"/>
      <c r="S703" s="267"/>
      <c r="T703" s="267"/>
      <c r="U703" s="267"/>
      <c r="V703" s="267" t="str">
        <f t="shared" si="199"/>
        <v/>
      </c>
      <c r="W703" s="267"/>
      <c r="X703" s="267"/>
      <c r="Y703" s="267"/>
      <c r="Z703" s="267"/>
      <c r="AA703" s="267" t="str">
        <f t="shared" si="206"/>
        <v/>
      </c>
      <c r="AB703" s="267"/>
      <c r="AC703" s="267"/>
      <c r="AD703" s="267"/>
      <c r="AE703" s="267"/>
      <c r="AF703" s="267"/>
      <c r="AG703" s="269"/>
      <c r="AH703" s="270"/>
      <c r="AI703" s="270"/>
      <c r="AJ703" s="270"/>
      <c r="AK703" s="270"/>
      <c r="AL703" s="273"/>
      <c r="AM703" s="11"/>
      <c r="AN703" s="175" t="str">
        <f t="shared" si="207"/>
        <v/>
      </c>
      <c r="AO703" s="176"/>
      <c r="AP703" s="267" t="str">
        <f t="shared" si="200"/>
        <v/>
      </c>
      <c r="AQ703" s="267"/>
      <c r="AR703" s="267"/>
      <c r="AS703" s="267"/>
      <c r="AT703" s="267"/>
      <c r="AU703" s="267"/>
      <c r="AV703" s="265" t="str">
        <f t="shared" si="208"/>
        <v/>
      </c>
      <c r="AW703" s="266"/>
      <c r="AX703" s="267" t="str">
        <f t="shared" si="201"/>
        <v/>
      </c>
      <c r="AY703" s="267"/>
      <c r="AZ703" s="267"/>
      <c r="BA703" s="267"/>
      <c r="BB703" s="267"/>
      <c r="BC703" s="268"/>
      <c r="BD703" s="11"/>
      <c r="BF703" s="7" t="str">
        <f t="shared" si="202"/>
        <v/>
      </c>
      <c r="BJ703" s="45" t="str">
        <f t="shared" ca="1" si="203"/>
        <v>20/09/2021 08:00</v>
      </c>
      <c r="BK703" s="44" t="str">
        <f>IF($F703="", "", IFERROR(INDEX('Currency Market'!$BE$10:$BL$178, MATCH($BJ703, 'Currency Market'!$BB$10:$BB$178, 0), MATCH($F703, 'Currency Market'!$BE$9:$BL$9, 0)), ""))</f>
        <v/>
      </c>
      <c r="BL703" s="43" t="str">
        <f>IF($F703="", "", IFERROR(INDEX('Currency Market'!$BE$10:$BL$178, MATCH($BJ703, 'Currency Market'!$BB$10:$BB$178, 0), MATCH($N703, 'Currency Market'!$BE$9:$BL$9, 0)), ""))</f>
        <v/>
      </c>
      <c r="BN703" s="68" t="str">
        <f t="shared" si="209"/>
        <v/>
      </c>
      <c r="BO703" s="57" t="str">
        <f t="shared" ref="BO703:BV712" si="215">IF($B703=$BF$4, IF($F703=BO$2, $H703*-1, IF($N703=BO$2, $AA703, "")), "")</f>
        <v/>
      </c>
      <c r="BP703" s="58" t="str">
        <f t="shared" si="215"/>
        <v/>
      </c>
      <c r="BQ703" s="58" t="str">
        <f t="shared" si="215"/>
        <v/>
      </c>
      <c r="BR703" s="58" t="str">
        <f t="shared" si="215"/>
        <v/>
      </c>
      <c r="BS703" s="58" t="str">
        <f t="shared" si="215"/>
        <v/>
      </c>
      <c r="BT703" s="58" t="str">
        <f t="shared" si="215"/>
        <v/>
      </c>
      <c r="BU703" s="58" t="str">
        <f t="shared" si="215"/>
        <v/>
      </c>
      <c r="BV703" s="59" t="str">
        <f t="shared" si="215"/>
        <v/>
      </c>
      <c r="BX703" s="7" t="str">
        <f ca="1">IFERROR(INDEX('Currency Market'!$BX$10:$BX$178, MATCH($BJ703, 'Currency Market'!$BB$10:$BB$178, 0)), "")</f>
        <v/>
      </c>
      <c r="BZ703" s="65" t="str">
        <f t="shared" si="210"/>
        <v/>
      </c>
    </row>
    <row r="704" spans="1:78" x14ac:dyDescent="0.55000000000000004">
      <c r="A704" s="11"/>
      <c r="B704" s="175" t="str">
        <f t="shared" si="198"/>
        <v/>
      </c>
      <c r="C704" s="176"/>
      <c r="D704" s="176"/>
      <c r="E704" s="176"/>
      <c r="F704" s="269"/>
      <c r="G704" s="270"/>
      <c r="H704" s="271"/>
      <c r="I704" s="271"/>
      <c r="J704" s="271"/>
      <c r="K704" s="271"/>
      <c r="L704" s="271"/>
      <c r="M704" s="271"/>
      <c r="N704" s="270"/>
      <c r="O704" s="270"/>
      <c r="P704" s="272" t="str">
        <f t="shared" si="205"/>
        <v/>
      </c>
      <c r="Q704" s="267"/>
      <c r="R704" s="267"/>
      <c r="S704" s="267"/>
      <c r="T704" s="267"/>
      <c r="U704" s="267"/>
      <c r="V704" s="267" t="str">
        <f t="shared" si="199"/>
        <v/>
      </c>
      <c r="W704" s="267"/>
      <c r="X704" s="267"/>
      <c r="Y704" s="267"/>
      <c r="Z704" s="267"/>
      <c r="AA704" s="267" t="str">
        <f t="shared" si="206"/>
        <v/>
      </c>
      <c r="AB704" s="267"/>
      <c r="AC704" s="267"/>
      <c r="AD704" s="267"/>
      <c r="AE704" s="267"/>
      <c r="AF704" s="267"/>
      <c r="AG704" s="269"/>
      <c r="AH704" s="270"/>
      <c r="AI704" s="270"/>
      <c r="AJ704" s="270"/>
      <c r="AK704" s="270"/>
      <c r="AL704" s="273"/>
      <c r="AM704" s="11"/>
      <c r="AN704" s="175" t="str">
        <f t="shared" si="207"/>
        <v/>
      </c>
      <c r="AO704" s="176"/>
      <c r="AP704" s="267" t="str">
        <f t="shared" si="200"/>
        <v/>
      </c>
      <c r="AQ704" s="267"/>
      <c r="AR704" s="267"/>
      <c r="AS704" s="267"/>
      <c r="AT704" s="267"/>
      <c r="AU704" s="267"/>
      <c r="AV704" s="265" t="str">
        <f t="shared" si="208"/>
        <v/>
      </c>
      <c r="AW704" s="266"/>
      <c r="AX704" s="267" t="str">
        <f t="shared" si="201"/>
        <v/>
      </c>
      <c r="AY704" s="267"/>
      <c r="AZ704" s="267"/>
      <c r="BA704" s="267"/>
      <c r="BB704" s="267"/>
      <c r="BC704" s="268"/>
      <c r="BD704" s="11"/>
      <c r="BF704" s="7" t="str">
        <f t="shared" si="202"/>
        <v/>
      </c>
      <c r="BJ704" s="45" t="str">
        <f t="shared" ca="1" si="203"/>
        <v>20/09/2021 08:00</v>
      </c>
      <c r="BK704" s="44" t="str">
        <f>IF($F704="", "", IFERROR(INDEX('Currency Market'!$BE$10:$BL$178, MATCH($BJ704, 'Currency Market'!$BB$10:$BB$178, 0), MATCH($F704, 'Currency Market'!$BE$9:$BL$9, 0)), ""))</f>
        <v/>
      </c>
      <c r="BL704" s="43" t="str">
        <f>IF($F704="", "", IFERROR(INDEX('Currency Market'!$BE$10:$BL$178, MATCH($BJ704, 'Currency Market'!$BB$10:$BB$178, 0), MATCH($N704, 'Currency Market'!$BE$9:$BL$9, 0)), ""))</f>
        <v/>
      </c>
      <c r="BN704" s="68" t="str">
        <f t="shared" si="209"/>
        <v/>
      </c>
      <c r="BO704" s="57" t="str">
        <f t="shared" si="215"/>
        <v/>
      </c>
      <c r="BP704" s="58" t="str">
        <f t="shared" si="215"/>
        <v/>
      </c>
      <c r="BQ704" s="58" t="str">
        <f t="shared" si="215"/>
        <v/>
      </c>
      <c r="BR704" s="58" t="str">
        <f t="shared" si="215"/>
        <v/>
      </c>
      <c r="BS704" s="58" t="str">
        <f t="shared" si="215"/>
        <v/>
      </c>
      <c r="BT704" s="58" t="str">
        <f t="shared" si="215"/>
        <v/>
      </c>
      <c r="BU704" s="58" t="str">
        <f t="shared" si="215"/>
        <v/>
      </c>
      <c r="BV704" s="59" t="str">
        <f t="shared" si="215"/>
        <v/>
      </c>
      <c r="BX704" s="7" t="str">
        <f ca="1">IFERROR(INDEX('Currency Market'!$BX$10:$BX$178, MATCH($BJ704, 'Currency Market'!$BB$10:$BB$178, 0)), "")</f>
        <v/>
      </c>
      <c r="BZ704" s="65" t="str">
        <f t="shared" si="210"/>
        <v/>
      </c>
    </row>
    <row r="705" spans="1:78" x14ac:dyDescent="0.55000000000000004">
      <c r="A705" s="11"/>
      <c r="B705" s="175" t="str">
        <f t="shared" si="198"/>
        <v/>
      </c>
      <c r="C705" s="176"/>
      <c r="D705" s="176"/>
      <c r="E705" s="176"/>
      <c r="F705" s="269"/>
      <c r="G705" s="270"/>
      <c r="H705" s="271"/>
      <c r="I705" s="271"/>
      <c r="J705" s="271"/>
      <c r="K705" s="271"/>
      <c r="L705" s="271"/>
      <c r="M705" s="271"/>
      <c r="N705" s="270"/>
      <c r="O705" s="270"/>
      <c r="P705" s="272" t="str">
        <f t="shared" si="205"/>
        <v/>
      </c>
      <c r="Q705" s="267"/>
      <c r="R705" s="267"/>
      <c r="S705" s="267"/>
      <c r="T705" s="267"/>
      <c r="U705" s="267"/>
      <c r="V705" s="267" t="str">
        <f t="shared" si="199"/>
        <v/>
      </c>
      <c r="W705" s="267"/>
      <c r="X705" s="267"/>
      <c r="Y705" s="267"/>
      <c r="Z705" s="267"/>
      <c r="AA705" s="267" t="str">
        <f t="shared" si="206"/>
        <v/>
      </c>
      <c r="AB705" s="267"/>
      <c r="AC705" s="267"/>
      <c r="AD705" s="267"/>
      <c r="AE705" s="267"/>
      <c r="AF705" s="267"/>
      <c r="AG705" s="269"/>
      <c r="AH705" s="270"/>
      <c r="AI705" s="270"/>
      <c r="AJ705" s="270"/>
      <c r="AK705" s="270"/>
      <c r="AL705" s="273"/>
      <c r="AM705" s="11"/>
      <c r="AN705" s="175" t="str">
        <f t="shared" si="207"/>
        <v/>
      </c>
      <c r="AO705" s="176"/>
      <c r="AP705" s="267" t="str">
        <f t="shared" si="200"/>
        <v/>
      </c>
      <c r="AQ705" s="267"/>
      <c r="AR705" s="267"/>
      <c r="AS705" s="267"/>
      <c r="AT705" s="267"/>
      <c r="AU705" s="267"/>
      <c r="AV705" s="265" t="str">
        <f t="shared" si="208"/>
        <v/>
      </c>
      <c r="AW705" s="266"/>
      <c r="AX705" s="267" t="str">
        <f t="shared" si="201"/>
        <v/>
      </c>
      <c r="AY705" s="267"/>
      <c r="AZ705" s="267"/>
      <c r="BA705" s="267"/>
      <c r="BB705" s="267"/>
      <c r="BC705" s="268"/>
      <c r="BD705" s="11"/>
      <c r="BF705" s="7" t="str">
        <f t="shared" si="202"/>
        <v/>
      </c>
      <c r="BJ705" s="45" t="str">
        <f t="shared" ca="1" si="203"/>
        <v>20/09/2021 08:00</v>
      </c>
      <c r="BK705" s="44" t="str">
        <f>IF($F705="", "", IFERROR(INDEX('Currency Market'!$BE$10:$BL$178, MATCH($BJ705, 'Currency Market'!$BB$10:$BB$178, 0), MATCH($F705, 'Currency Market'!$BE$9:$BL$9, 0)), ""))</f>
        <v/>
      </c>
      <c r="BL705" s="43" t="str">
        <f>IF($F705="", "", IFERROR(INDEX('Currency Market'!$BE$10:$BL$178, MATCH($BJ705, 'Currency Market'!$BB$10:$BB$178, 0), MATCH($N705, 'Currency Market'!$BE$9:$BL$9, 0)), ""))</f>
        <v/>
      </c>
      <c r="BN705" s="68" t="str">
        <f t="shared" si="209"/>
        <v/>
      </c>
      <c r="BO705" s="57" t="str">
        <f t="shared" si="215"/>
        <v/>
      </c>
      <c r="BP705" s="58" t="str">
        <f t="shared" si="215"/>
        <v/>
      </c>
      <c r="BQ705" s="58" t="str">
        <f t="shared" si="215"/>
        <v/>
      </c>
      <c r="BR705" s="58" t="str">
        <f t="shared" si="215"/>
        <v/>
      </c>
      <c r="BS705" s="58" t="str">
        <f t="shared" si="215"/>
        <v/>
      </c>
      <c r="BT705" s="58" t="str">
        <f t="shared" si="215"/>
        <v/>
      </c>
      <c r="BU705" s="58" t="str">
        <f t="shared" si="215"/>
        <v/>
      </c>
      <c r="BV705" s="59" t="str">
        <f t="shared" si="215"/>
        <v/>
      </c>
      <c r="BX705" s="7" t="str">
        <f ca="1">IFERROR(INDEX('Currency Market'!$BX$10:$BX$178, MATCH($BJ705, 'Currency Market'!$BB$10:$BB$178, 0)), "")</f>
        <v/>
      </c>
      <c r="BZ705" s="65" t="str">
        <f t="shared" si="210"/>
        <v/>
      </c>
    </row>
    <row r="706" spans="1:78" x14ac:dyDescent="0.55000000000000004">
      <c r="A706" s="11"/>
      <c r="B706" s="175" t="str">
        <f t="shared" si="198"/>
        <v/>
      </c>
      <c r="C706" s="176"/>
      <c r="D706" s="176"/>
      <c r="E706" s="176"/>
      <c r="F706" s="269"/>
      <c r="G706" s="270"/>
      <c r="H706" s="271"/>
      <c r="I706" s="271"/>
      <c r="J706" s="271"/>
      <c r="K706" s="271"/>
      <c r="L706" s="271"/>
      <c r="M706" s="271"/>
      <c r="N706" s="270"/>
      <c r="O706" s="270"/>
      <c r="P706" s="272" t="str">
        <f t="shared" si="205"/>
        <v/>
      </c>
      <c r="Q706" s="267"/>
      <c r="R706" s="267"/>
      <c r="S706" s="267"/>
      <c r="T706" s="267"/>
      <c r="U706" s="267"/>
      <c r="V706" s="267" t="str">
        <f t="shared" si="199"/>
        <v/>
      </c>
      <c r="W706" s="267"/>
      <c r="X706" s="267"/>
      <c r="Y706" s="267"/>
      <c r="Z706" s="267"/>
      <c r="AA706" s="267" t="str">
        <f t="shared" si="206"/>
        <v/>
      </c>
      <c r="AB706" s="267"/>
      <c r="AC706" s="267"/>
      <c r="AD706" s="267"/>
      <c r="AE706" s="267"/>
      <c r="AF706" s="267"/>
      <c r="AG706" s="269"/>
      <c r="AH706" s="270"/>
      <c r="AI706" s="270"/>
      <c r="AJ706" s="270"/>
      <c r="AK706" s="270"/>
      <c r="AL706" s="273"/>
      <c r="AM706" s="11"/>
      <c r="AN706" s="175" t="str">
        <f t="shared" si="207"/>
        <v/>
      </c>
      <c r="AO706" s="176"/>
      <c r="AP706" s="267" t="str">
        <f t="shared" si="200"/>
        <v/>
      </c>
      <c r="AQ706" s="267"/>
      <c r="AR706" s="267"/>
      <c r="AS706" s="267"/>
      <c r="AT706" s="267"/>
      <c r="AU706" s="267"/>
      <c r="AV706" s="265" t="str">
        <f t="shared" si="208"/>
        <v/>
      </c>
      <c r="AW706" s="266"/>
      <c r="AX706" s="267" t="str">
        <f t="shared" si="201"/>
        <v/>
      </c>
      <c r="AY706" s="267"/>
      <c r="AZ706" s="267"/>
      <c r="BA706" s="267"/>
      <c r="BB706" s="267"/>
      <c r="BC706" s="268"/>
      <c r="BD706" s="11"/>
      <c r="BF706" s="7" t="str">
        <f t="shared" si="202"/>
        <v/>
      </c>
      <c r="BJ706" s="45" t="str">
        <f t="shared" ca="1" si="203"/>
        <v>20/09/2021 08:00</v>
      </c>
      <c r="BK706" s="44" t="str">
        <f>IF($F706="", "", IFERROR(INDEX('Currency Market'!$BE$10:$BL$178, MATCH($BJ706, 'Currency Market'!$BB$10:$BB$178, 0), MATCH($F706, 'Currency Market'!$BE$9:$BL$9, 0)), ""))</f>
        <v/>
      </c>
      <c r="BL706" s="43" t="str">
        <f>IF($F706="", "", IFERROR(INDEX('Currency Market'!$BE$10:$BL$178, MATCH($BJ706, 'Currency Market'!$BB$10:$BB$178, 0), MATCH($N706, 'Currency Market'!$BE$9:$BL$9, 0)), ""))</f>
        <v/>
      </c>
      <c r="BN706" s="68" t="str">
        <f t="shared" si="209"/>
        <v/>
      </c>
      <c r="BO706" s="57" t="str">
        <f t="shared" si="215"/>
        <v/>
      </c>
      <c r="BP706" s="58" t="str">
        <f t="shared" si="215"/>
        <v/>
      </c>
      <c r="BQ706" s="58" t="str">
        <f t="shared" si="215"/>
        <v/>
      </c>
      <c r="BR706" s="58" t="str">
        <f t="shared" si="215"/>
        <v/>
      </c>
      <c r="BS706" s="58" t="str">
        <f t="shared" si="215"/>
        <v/>
      </c>
      <c r="BT706" s="58" t="str">
        <f t="shared" si="215"/>
        <v/>
      </c>
      <c r="BU706" s="58" t="str">
        <f t="shared" si="215"/>
        <v/>
      </c>
      <c r="BV706" s="59" t="str">
        <f t="shared" si="215"/>
        <v/>
      </c>
      <c r="BX706" s="7" t="str">
        <f ca="1">IFERROR(INDEX('Currency Market'!$BX$10:$BX$178, MATCH($BJ706, 'Currency Market'!$BB$10:$BB$178, 0)), "")</f>
        <v/>
      </c>
      <c r="BZ706" s="65" t="str">
        <f t="shared" si="210"/>
        <v/>
      </c>
    </row>
    <row r="707" spans="1:78" x14ac:dyDescent="0.55000000000000004">
      <c r="A707" s="11"/>
      <c r="B707" s="175" t="str">
        <f t="shared" si="198"/>
        <v/>
      </c>
      <c r="C707" s="176"/>
      <c r="D707" s="176"/>
      <c r="E707" s="176"/>
      <c r="F707" s="269"/>
      <c r="G707" s="270"/>
      <c r="H707" s="271"/>
      <c r="I707" s="271"/>
      <c r="J707" s="271"/>
      <c r="K707" s="271"/>
      <c r="L707" s="271"/>
      <c r="M707" s="271"/>
      <c r="N707" s="270"/>
      <c r="O707" s="270"/>
      <c r="P707" s="272" t="str">
        <f t="shared" si="205"/>
        <v/>
      </c>
      <c r="Q707" s="267"/>
      <c r="R707" s="267"/>
      <c r="S707" s="267"/>
      <c r="T707" s="267"/>
      <c r="U707" s="267"/>
      <c r="V707" s="267" t="str">
        <f t="shared" si="199"/>
        <v/>
      </c>
      <c r="W707" s="267"/>
      <c r="X707" s="267"/>
      <c r="Y707" s="267"/>
      <c r="Z707" s="267"/>
      <c r="AA707" s="267" t="str">
        <f t="shared" si="206"/>
        <v/>
      </c>
      <c r="AB707" s="267"/>
      <c r="AC707" s="267"/>
      <c r="AD707" s="267"/>
      <c r="AE707" s="267"/>
      <c r="AF707" s="267"/>
      <c r="AG707" s="269"/>
      <c r="AH707" s="270"/>
      <c r="AI707" s="270"/>
      <c r="AJ707" s="270"/>
      <c r="AK707" s="270"/>
      <c r="AL707" s="273"/>
      <c r="AM707" s="11"/>
      <c r="AN707" s="175" t="str">
        <f t="shared" si="207"/>
        <v/>
      </c>
      <c r="AO707" s="176"/>
      <c r="AP707" s="267" t="str">
        <f t="shared" si="200"/>
        <v/>
      </c>
      <c r="AQ707" s="267"/>
      <c r="AR707" s="267"/>
      <c r="AS707" s="267"/>
      <c r="AT707" s="267"/>
      <c r="AU707" s="267"/>
      <c r="AV707" s="265" t="str">
        <f t="shared" si="208"/>
        <v/>
      </c>
      <c r="AW707" s="266"/>
      <c r="AX707" s="267" t="str">
        <f t="shared" si="201"/>
        <v/>
      </c>
      <c r="AY707" s="267"/>
      <c r="AZ707" s="267"/>
      <c r="BA707" s="267"/>
      <c r="BB707" s="267"/>
      <c r="BC707" s="268"/>
      <c r="BD707" s="11"/>
      <c r="BF707" s="7" t="str">
        <f t="shared" si="202"/>
        <v/>
      </c>
      <c r="BJ707" s="45" t="str">
        <f t="shared" ca="1" si="203"/>
        <v>20/09/2021 08:00</v>
      </c>
      <c r="BK707" s="44" t="str">
        <f>IF($F707="", "", IFERROR(INDEX('Currency Market'!$BE$10:$BL$178, MATCH($BJ707, 'Currency Market'!$BB$10:$BB$178, 0), MATCH($F707, 'Currency Market'!$BE$9:$BL$9, 0)), ""))</f>
        <v/>
      </c>
      <c r="BL707" s="43" t="str">
        <f>IF($F707="", "", IFERROR(INDEX('Currency Market'!$BE$10:$BL$178, MATCH($BJ707, 'Currency Market'!$BB$10:$BB$178, 0), MATCH($N707, 'Currency Market'!$BE$9:$BL$9, 0)), ""))</f>
        <v/>
      </c>
      <c r="BN707" s="68" t="str">
        <f t="shared" si="209"/>
        <v/>
      </c>
      <c r="BO707" s="57" t="str">
        <f t="shared" si="215"/>
        <v/>
      </c>
      <c r="BP707" s="58" t="str">
        <f t="shared" si="215"/>
        <v/>
      </c>
      <c r="BQ707" s="58" t="str">
        <f t="shared" si="215"/>
        <v/>
      </c>
      <c r="BR707" s="58" t="str">
        <f t="shared" si="215"/>
        <v/>
      </c>
      <c r="BS707" s="58" t="str">
        <f t="shared" si="215"/>
        <v/>
      </c>
      <c r="BT707" s="58" t="str">
        <f t="shared" si="215"/>
        <v/>
      </c>
      <c r="BU707" s="58" t="str">
        <f t="shared" si="215"/>
        <v/>
      </c>
      <c r="BV707" s="59" t="str">
        <f t="shared" si="215"/>
        <v/>
      </c>
      <c r="BX707" s="7" t="str">
        <f ca="1">IFERROR(INDEX('Currency Market'!$BX$10:$BX$178, MATCH($BJ707, 'Currency Market'!$BB$10:$BB$178, 0)), "")</f>
        <v/>
      </c>
      <c r="BZ707" s="65" t="str">
        <f t="shared" si="210"/>
        <v/>
      </c>
    </row>
    <row r="708" spans="1:78" x14ac:dyDescent="0.55000000000000004">
      <c r="A708" s="11"/>
      <c r="B708" s="175" t="str">
        <f t="shared" si="198"/>
        <v/>
      </c>
      <c r="C708" s="176"/>
      <c r="D708" s="176"/>
      <c r="E708" s="176"/>
      <c r="F708" s="269"/>
      <c r="G708" s="270"/>
      <c r="H708" s="271"/>
      <c r="I708" s="271"/>
      <c r="J708" s="271"/>
      <c r="K708" s="271"/>
      <c r="L708" s="271"/>
      <c r="M708" s="271"/>
      <c r="N708" s="270"/>
      <c r="O708" s="270"/>
      <c r="P708" s="272" t="str">
        <f t="shared" si="205"/>
        <v/>
      </c>
      <c r="Q708" s="267"/>
      <c r="R708" s="267"/>
      <c r="S708" s="267"/>
      <c r="T708" s="267"/>
      <c r="U708" s="267"/>
      <c r="V708" s="267" t="str">
        <f t="shared" si="199"/>
        <v/>
      </c>
      <c r="W708" s="267"/>
      <c r="X708" s="267"/>
      <c r="Y708" s="267"/>
      <c r="Z708" s="267"/>
      <c r="AA708" s="267" t="str">
        <f t="shared" si="206"/>
        <v/>
      </c>
      <c r="AB708" s="267"/>
      <c r="AC708" s="267"/>
      <c r="AD708" s="267"/>
      <c r="AE708" s="267"/>
      <c r="AF708" s="267"/>
      <c r="AG708" s="269"/>
      <c r="AH708" s="270"/>
      <c r="AI708" s="270"/>
      <c r="AJ708" s="270"/>
      <c r="AK708" s="270"/>
      <c r="AL708" s="273"/>
      <c r="AM708" s="11"/>
      <c r="AN708" s="175" t="str">
        <f t="shared" si="207"/>
        <v/>
      </c>
      <c r="AO708" s="176"/>
      <c r="AP708" s="267" t="str">
        <f t="shared" si="200"/>
        <v/>
      </c>
      <c r="AQ708" s="267"/>
      <c r="AR708" s="267"/>
      <c r="AS708" s="267"/>
      <c r="AT708" s="267"/>
      <c r="AU708" s="267"/>
      <c r="AV708" s="265" t="str">
        <f t="shared" si="208"/>
        <v/>
      </c>
      <c r="AW708" s="266"/>
      <c r="AX708" s="267" t="str">
        <f t="shared" si="201"/>
        <v/>
      </c>
      <c r="AY708" s="267"/>
      <c r="AZ708" s="267"/>
      <c r="BA708" s="267"/>
      <c r="BB708" s="267"/>
      <c r="BC708" s="268"/>
      <c r="BD708" s="11"/>
      <c r="BF708" s="7" t="str">
        <f t="shared" si="202"/>
        <v/>
      </c>
      <c r="BJ708" s="45" t="str">
        <f t="shared" ca="1" si="203"/>
        <v>20/09/2021 08:00</v>
      </c>
      <c r="BK708" s="44" t="str">
        <f>IF($F708="", "", IFERROR(INDEX('Currency Market'!$BE$10:$BL$178, MATCH($BJ708, 'Currency Market'!$BB$10:$BB$178, 0), MATCH($F708, 'Currency Market'!$BE$9:$BL$9, 0)), ""))</f>
        <v/>
      </c>
      <c r="BL708" s="43" t="str">
        <f>IF($F708="", "", IFERROR(INDEX('Currency Market'!$BE$10:$BL$178, MATCH($BJ708, 'Currency Market'!$BB$10:$BB$178, 0), MATCH($N708, 'Currency Market'!$BE$9:$BL$9, 0)), ""))</f>
        <v/>
      </c>
      <c r="BN708" s="68" t="str">
        <f t="shared" si="209"/>
        <v/>
      </c>
      <c r="BO708" s="57" t="str">
        <f t="shared" si="215"/>
        <v/>
      </c>
      <c r="BP708" s="58" t="str">
        <f t="shared" si="215"/>
        <v/>
      </c>
      <c r="BQ708" s="58" t="str">
        <f t="shared" si="215"/>
        <v/>
      </c>
      <c r="BR708" s="58" t="str">
        <f t="shared" si="215"/>
        <v/>
      </c>
      <c r="BS708" s="58" t="str">
        <f t="shared" si="215"/>
        <v/>
      </c>
      <c r="BT708" s="58" t="str">
        <f t="shared" si="215"/>
        <v/>
      </c>
      <c r="BU708" s="58" t="str">
        <f t="shared" si="215"/>
        <v/>
      </c>
      <c r="BV708" s="59" t="str">
        <f t="shared" si="215"/>
        <v/>
      </c>
      <c r="BX708" s="7" t="str">
        <f ca="1">IFERROR(INDEX('Currency Market'!$BX$10:$BX$178, MATCH($BJ708, 'Currency Market'!$BB$10:$BB$178, 0)), "")</f>
        <v/>
      </c>
      <c r="BZ708" s="65" t="str">
        <f t="shared" si="210"/>
        <v/>
      </c>
    </row>
    <row r="709" spans="1:78" x14ac:dyDescent="0.55000000000000004">
      <c r="A709" s="11"/>
      <c r="B709" s="175" t="str">
        <f t="shared" si="198"/>
        <v/>
      </c>
      <c r="C709" s="176"/>
      <c r="D709" s="176"/>
      <c r="E709" s="176"/>
      <c r="F709" s="269"/>
      <c r="G709" s="270"/>
      <c r="H709" s="271"/>
      <c r="I709" s="271"/>
      <c r="J709" s="271"/>
      <c r="K709" s="271"/>
      <c r="L709" s="271"/>
      <c r="M709" s="271"/>
      <c r="N709" s="270"/>
      <c r="O709" s="270"/>
      <c r="P709" s="272" t="str">
        <f t="shared" si="205"/>
        <v/>
      </c>
      <c r="Q709" s="267"/>
      <c r="R709" s="267"/>
      <c r="S709" s="267"/>
      <c r="T709" s="267"/>
      <c r="U709" s="267"/>
      <c r="V709" s="267" t="str">
        <f t="shared" si="199"/>
        <v/>
      </c>
      <c r="W709" s="267"/>
      <c r="X709" s="267"/>
      <c r="Y709" s="267"/>
      <c r="Z709" s="267"/>
      <c r="AA709" s="267" t="str">
        <f t="shared" si="206"/>
        <v/>
      </c>
      <c r="AB709" s="267"/>
      <c r="AC709" s="267"/>
      <c r="AD709" s="267"/>
      <c r="AE709" s="267"/>
      <c r="AF709" s="267"/>
      <c r="AG709" s="269"/>
      <c r="AH709" s="270"/>
      <c r="AI709" s="270"/>
      <c r="AJ709" s="270"/>
      <c r="AK709" s="270"/>
      <c r="AL709" s="273"/>
      <c r="AM709" s="11"/>
      <c r="AN709" s="175" t="str">
        <f t="shared" si="207"/>
        <v/>
      </c>
      <c r="AO709" s="176"/>
      <c r="AP709" s="267" t="str">
        <f t="shared" si="200"/>
        <v/>
      </c>
      <c r="AQ709" s="267"/>
      <c r="AR709" s="267"/>
      <c r="AS709" s="267"/>
      <c r="AT709" s="267"/>
      <c r="AU709" s="267"/>
      <c r="AV709" s="265" t="str">
        <f t="shared" si="208"/>
        <v/>
      </c>
      <c r="AW709" s="266"/>
      <c r="AX709" s="267" t="str">
        <f t="shared" si="201"/>
        <v/>
      </c>
      <c r="AY709" s="267"/>
      <c r="AZ709" s="267"/>
      <c r="BA709" s="267"/>
      <c r="BB709" s="267"/>
      <c r="BC709" s="268"/>
      <c r="BD709" s="11"/>
      <c r="BF709" s="7" t="str">
        <f t="shared" si="202"/>
        <v/>
      </c>
      <c r="BJ709" s="45" t="str">
        <f t="shared" ca="1" si="203"/>
        <v>20/09/2021 08:00</v>
      </c>
      <c r="BK709" s="44" t="str">
        <f>IF($F709="", "", IFERROR(INDEX('Currency Market'!$BE$10:$BL$178, MATCH($BJ709, 'Currency Market'!$BB$10:$BB$178, 0), MATCH($F709, 'Currency Market'!$BE$9:$BL$9, 0)), ""))</f>
        <v/>
      </c>
      <c r="BL709" s="43" t="str">
        <f>IF($F709="", "", IFERROR(INDEX('Currency Market'!$BE$10:$BL$178, MATCH($BJ709, 'Currency Market'!$BB$10:$BB$178, 0), MATCH($N709, 'Currency Market'!$BE$9:$BL$9, 0)), ""))</f>
        <v/>
      </c>
      <c r="BN709" s="68" t="str">
        <f t="shared" si="209"/>
        <v/>
      </c>
      <c r="BO709" s="57" t="str">
        <f t="shared" si="215"/>
        <v/>
      </c>
      <c r="BP709" s="58" t="str">
        <f t="shared" si="215"/>
        <v/>
      </c>
      <c r="BQ709" s="58" t="str">
        <f t="shared" si="215"/>
        <v/>
      </c>
      <c r="BR709" s="58" t="str">
        <f t="shared" si="215"/>
        <v/>
      </c>
      <c r="BS709" s="58" t="str">
        <f t="shared" si="215"/>
        <v/>
      </c>
      <c r="BT709" s="58" t="str">
        <f t="shared" si="215"/>
        <v/>
      </c>
      <c r="BU709" s="58" t="str">
        <f t="shared" si="215"/>
        <v/>
      </c>
      <c r="BV709" s="59" t="str">
        <f t="shared" si="215"/>
        <v/>
      </c>
      <c r="BX709" s="7" t="str">
        <f ca="1">IFERROR(INDEX('Currency Market'!$BX$10:$BX$178, MATCH($BJ709, 'Currency Market'!$BB$10:$BB$178, 0)), "")</f>
        <v/>
      </c>
      <c r="BZ709" s="65" t="str">
        <f t="shared" si="210"/>
        <v/>
      </c>
    </row>
    <row r="710" spans="1:78" x14ac:dyDescent="0.55000000000000004">
      <c r="A710" s="11"/>
      <c r="B710" s="175" t="str">
        <f t="shared" si="198"/>
        <v/>
      </c>
      <c r="C710" s="176"/>
      <c r="D710" s="176"/>
      <c r="E710" s="176"/>
      <c r="F710" s="269"/>
      <c r="G710" s="270"/>
      <c r="H710" s="271"/>
      <c r="I710" s="271"/>
      <c r="J710" s="271"/>
      <c r="K710" s="271"/>
      <c r="L710" s="271"/>
      <c r="M710" s="271"/>
      <c r="N710" s="270"/>
      <c r="O710" s="270"/>
      <c r="P710" s="272" t="str">
        <f t="shared" si="205"/>
        <v/>
      </c>
      <c r="Q710" s="267"/>
      <c r="R710" s="267"/>
      <c r="S710" s="267"/>
      <c r="T710" s="267"/>
      <c r="U710" s="267"/>
      <c r="V710" s="267" t="str">
        <f t="shared" si="199"/>
        <v/>
      </c>
      <c r="W710" s="267"/>
      <c r="X710" s="267"/>
      <c r="Y710" s="267"/>
      <c r="Z710" s="267"/>
      <c r="AA710" s="267" t="str">
        <f t="shared" si="206"/>
        <v/>
      </c>
      <c r="AB710" s="267"/>
      <c r="AC710" s="267"/>
      <c r="AD710" s="267"/>
      <c r="AE710" s="267"/>
      <c r="AF710" s="267"/>
      <c r="AG710" s="269"/>
      <c r="AH710" s="270"/>
      <c r="AI710" s="270"/>
      <c r="AJ710" s="270"/>
      <c r="AK710" s="270"/>
      <c r="AL710" s="273"/>
      <c r="AM710" s="11"/>
      <c r="AN710" s="175" t="str">
        <f t="shared" si="207"/>
        <v/>
      </c>
      <c r="AO710" s="176"/>
      <c r="AP710" s="267" t="str">
        <f t="shared" si="200"/>
        <v/>
      </c>
      <c r="AQ710" s="267"/>
      <c r="AR710" s="267"/>
      <c r="AS710" s="267"/>
      <c r="AT710" s="267"/>
      <c r="AU710" s="267"/>
      <c r="AV710" s="265" t="str">
        <f t="shared" si="208"/>
        <v/>
      </c>
      <c r="AW710" s="266"/>
      <c r="AX710" s="267" t="str">
        <f t="shared" si="201"/>
        <v/>
      </c>
      <c r="AY710" s="267"/>
      <c r="AZ710" s="267"/>
      <c r="BA710" s="267"/>
      <c r="BB710" s="267"/>
      <c r="BC710" s="268"/>
      <c r="BD710" s="11"/>
      <c r="BF710" s="7" t="str">
        <f t="shared" si="202"/>
        <v/>
      </c>
      <c r="BJ710" s="45" t="str">
        <f t="shared" ca="1" si="203"/>
        <v>20/09/2021 08:00</v>
      </c>
      <c r="BK710" s="44" t="str">
        <f>IF($F710="", "", IFERROR(INDEX('Currency Market'!$BE$10:$BL$178, MATCH($BJ710, 'Currency Market'!$BB$10:$BB$178, 0), MATCH($F710, 'Currency Market'!$BE$9:$BL$9, 0)), ""))</f>
        <v/>
      </c>
      <c r="BL710" s="43" t="str">
        <f>IF($F710="", "", IFERROR(INDEX('Currency Market'!$BE$10:$BL$178, MATCH($BJ710, 'Currency Market'!$BB$10:$BB$178, 0), MATCH($N710, 'Currency Market'!$BE$9:$BL$9, 0)), ""))</f>
        <v/>
      </c>
      <c r="BN710" s="68" t="str">
        <f t="shared" si="209"/>
        <v/>
      </c>
      <c r="BO710" s="57" t="str">
        <f t="shared" si="215"/>
        <v/>
      </c>
      <c r="BP710" s="58" t="str">
        <f t="shared" si="215"/>
        <v/>
      </c>
      <c r="BQ710" s="58" t="str">
        <f t="shared" si="215"/>
        <v/>
      </c>
      <c r="BR710" s="58" t="str">
        <f t="shared" si="215"/>
        <v/>
      </c>
      <c r="BS710" s="58" t="str">
        <f t="shared" si="215"/>
        <v/>
      </c>
      <c r="BT710" s="58" t="str">
        <f t="shared" si="215"/>
        <v/>
      </c>
      <c r="BU710" s="58" t="str">
        <f t="shared" si="215"/>
        <v/>
      </c>
      <c r="BV710" s="59" t="str">
        <f t="shared" si="215"/>
        <v/>
      </c>
      <c r="BX710" s="7" t="str">
        <f ca="1">IFERROR(INDEX('Currency Market'!$BX$10:$BX$178, MATCH($BJ710, 'Currency Market'!$BB$10:$BB$178, 0)), "")</f>
        <v/>
      </c>
      <c r="BZ710" s="65" t="str">
        <f t="shared" si="210"/>
        <v/>
      </c>
    </row>
    <row r="711" spans="1:78" x14ac:dyDescent="0.55000000000000004">
      <c r="A711" s="11"/>
      <c r="B711" s="175" t="str">
        <f t="shared" si="198"/>
        <v/>
      </c>
      <c r="C711" s="176"/>
      <c r="D711" s="176"/>
      <c r="E711" s="176"/>
      <c r="F711" s="269"/>
      <c r="G711" s="270"/>
      <c r="H711" s="271"/>
      <c r="I711" s="271"/>
      <c r="J711" s="271"/>
      <c r="K711" s="271"/>
      <c r="L711" s="271"/>
      <c r="M711" s="271"/>
      <c r="N711" s="270"/>
      <c r="O711" s="270"/>
      <c r="P711" s="272" t="str">
        <f t="shared" si="205"/>
        <v/>
      </c>
      <c r="Q711" s="267"/>
      <c r="R711" s="267"/>
      <c r="S711" s="267"/>
      <c r="T711" s="267"/>
      <c r="U711" s="267"/>
      <c r="V711" s="267" t="str">
        <f t="shared" si="199"/>
        <v/>
      </c>
      <c r="W711" s="267"/>
      <c r="X711" s="267"/>
      <c r="Y711" s="267"/>
      <c r="Z711" s="267"/>
      <c r="AA711" s="267" t="str">
        <f t="shared" si="206"/>
        <v/>
      </c>
      <c r="AB711" s="267"/>
      <c r="AC711" s="267"/>
      <c r="AD711" s="267"/>
      <c r="AE711" s="267"/>
      <c r="AF711" s="267"/>
      <c r="AG711" s="269"/>
      <c r="AH711" s="270"/>
      <c r="AI711" s="270"/>
      <c r="AJ711" s="270"/>
      <c r="AK711" s="270"/>
      <c r="AL711" s="273"/>
      <c r="AM711" s="11"/>
      <c r="AN711" s="175" t="str">
        <f t="shared" si="207"/>
        <v/>
      </c>
      <c r="AO711" s="176"/>
      <c r="AP711" s="267" t="str">
        <f t="shared" si="200"/>
        <v/>
      </c>
      <c r="AQ711" s="267"/>
      <c r="AR711" s="267"/>
      <c r="AS711" s="267"/>
      <c r="AT711" s="267"/>
      <c r="AU711" s="267"/>
      <c r="AV711" s="265" t="str">
        <f t="shared" si="208"/>
        <v/>
      </c>
      <c r="AW711" s="266"/>
      <c r="AX711" s="267" t="str">
        <f t="shared" si="201"/>
        <v/>
      </c>
      <c r="AY711" s="267"/>
      <c r="AZ711" s="267"/>
      <c r="BA711" s="267"/>
      <c r="BB711" s="267"/>
      <c r="BC711" s="268"/>
      <c r="BD711" s="11"/>
      <c r="BF711" s="7" t="str">
        <f t="shared" si="202"/>
        <v/>
      </c>
      <c r="BJ711" s="45" t="str">
        <f t="shared" ca="1" si="203"/>
        <v>20/09/2021 08:00</v>
      </c>
      <c r="BK711" s="44" t="str">
        <f>IF($F711="", "", IFERROR(INDEX('Currency Market'!$BE$10:$BL$178, MATCH($BJ711, 'Currency Market'!$BB$10:$BB$178, 0), MATCH($F711, 'Currency Market'!$BE$9:$BL$9, 0)), ""))</f>
        <v/>
      </c>
      <c r="BL711" s="43" t="str">
        <f>IF($F711="", "", IFERROR(INDEX('Currency Market'!$BE$10:$BL$178, MATCH($BJ711, 'Currency Market'!$BB$10:$BB$178, 0), MATCH($N711, 'Currency Market'!$BE$9:$BL$9, 0)), ""))</f>
        <v/>
      </c>
      <c r="BN711" s="68" t="str">
        <f t="shared" si="209"/>
        <v/>
      </c>
      <c r="BO711" s="57" t="str">
        <f t="shared" si="215"/>
        <v/>
      </c>
      <c r="BP711" s="58" t="str">
        <f t="shared" si="215"/>
        <v/>
      </c>
      <c r="BQ711" s="58" t="str">
        <f t="shared" si="215"/>
        <v/>
      </c>
      <c r="BR711" s="58" t="str">
        <f t="shared" si="215"/>
        <v/>
      </c>
      <c r="BS711" s="58" t="str">
        <f t="shared" si="215"/>
        <v/>
      </c>
      <c r="BT711" s="58" t="str">
        <f t="shared" si="215"/>
        <v/>
      </c>
      <c r="BU711" s="58" t="str">
        <f t="shared" si="215"/>
        <v/>
      </c>
      <c r="BV711" s="59" t="str">
        <f t="shared" si="215"/>
        <v/>
      </c>
      <c r="BX711" s="7" t="str">
        <f ca="1">IFERROR(INDEX('Currency Market'!$BX$10:$BX$178, MATCH($BJ711, 'Currency Market'!$BB$10:$BB$178, 0)), "")</f>
        <v/>
      </c>
      <c r="BZ711" s="65" t="str">
        <f t="shared" si="210"/>
        <v/>
      </c>
    </row>
    <row r="712" spans="1:78" x14ac:dyDescent="0.55000000000000004">
      <c r="A712" s="11"/>
      <c r="B712" s="175" t="str">
        <f t="shared" si="198"/>
        <v/>
      </c>
      <c r="C712" s="176"/>
      <c r="D712" s="176"/>
      <c r="E712" s="176"/>
      <c r="F712" s="269"/>
      <c r="G712" s="270"/>
      <c r="H712" s="271"/>
      <c r="I712" s="271"/>
      <c r="J712" s="271"/>
      <c r="K712" s="271"/>
      <c r="L712" s="271"/>
      <c r="M712" s="271"/>
      <c r="N712" s="270"/>
      <c r="O712" s="270"/>
      <c r="P712" s="272" t="str">
        <f t="shared" si="205"/>
        <v/>
      </c>
      <c r="Q712" s="267"/>
      <c r="R712" s="267"/>
      <c r="S712" s="267"/>
      <c r="T712" s="267"/>
      <c r="U712" s="267"/>
      <c r="V712" s="267" t="str">
        <f t="shared" si="199"/>
        <v/>
      </c>
      <c r="W712" s="267"/>
      <c r="X712" s="267"/>
      <c r="Y712" s="267"/>
      <c r="Z712" s="267"/>
      <c r="AA712" s="267" t="str">
        <f t="shared" si="206"/>
        <v/>
      </c>
      <c r="AB712" s="267"/>
      <c r="AC712" s="267"/>
      <c r="AD712" s="267"/>
      <c r="AE712" s="267"/>
      <c r="AF712" s="267"/>
      <c r="AG712" s="269"/>
      <c r="AH712" s="270"/>
      <c r="AI712" s="270"/>
      <c r="AJ712" s="270"/>
      <c r="AK712" s="270"/>
      <c r="AL712" s="273"/>
      <c r="AM712" s="11"/>
      <c r="AN712" s="175" t="str">
        <f t="shared" si="207"/>
        <v/>
      </c>
      <c r="AO712" s="176"/>
      <c r="AP712" s="267" t="str">
        <f t="shared" si="200"/>
        <v/>
      </c>
      <c r="AQ712" s="267"/>
      <c r="AR712" s="267"/>
      <c r="AS712" s="267"/>
      <c r="AT712" s="267"/>
      <c r="AU712" s="267"/>
      <c r="AV712" s="265" t="str">
        <f t="shared" si="208"/>
        <v/>
      </c>
      <c r="AW712" s="266"/>
      <c r="AX712" s="267" t="str">
        <f t="shared" si="201"/>
        <v/>
      </c>
      <c r="AY712" s="267"/>
      <c r="AZ712" s="267"/>
      <c r="BA712" s="267"/>
      <c r="BB712" s="267"/>
      <c r="BC712" s="268"/>
      <c r="BD712" s="11"/>
      <c r="BF712" s="7" t="str">
        <f t="shared" si="202"/>
        <v/>
      </c>
      <c r="BJ712" s="45" t="str">
        <f t="shared" ca="1" si="203"/>
        <v>20/09/2021 08:00</v>
      </c>
      <c r="BK712" s="44" t="str">
        <f>IF($F712="", "", IFERROR(INDEX('Currency Market'!$BE$10:$BL$178, MATCH($BJ712, 'Currency Market'!$BB$10:$BB$178, 0), MATCH($F712, 'Currency Market'!$BE$9:$BL$9, 0)), ""))</f>
        <v/>
      </c>
      <c r="BL712" s="43" t="str">
        <f>IF($F712="", "", IFERROR(INDEX('Currency Market'!$BE$10:$BL$178, MATCH($BJ712, 'Currency Market'!$BB$10:$BB$178, 0), MATCH($N712, 'Currency Market'!$BE$9:$BL$9, 0)), ""))</f>
        <v/>
      </c>
      <c r="BN712" s="68" t="str">
        <f t="shared" si="209"/>
        <v/>
      </c>
      <c r="BO712" s="57" t="str">
        <f t="shared" si="215"/>
        <v/>
      </c>
      <c r="BP712" s="58" t="str">
        <f t="shared" si="215"/>
        <v/>
      </c>
      <c r="BQ712" s="58" t="str">
        <f t="shared" si="215"/>
        <v/>
      </c>
      <c r="BR712" s="58" t="str">
        <f t="shared" si="215"/>
        <v/>
      </c>
      <c r="BS712" s="58" t="str">
        <f t="shared" si="215"/>
        <v/>
      </c>
      <c r="BT712" s="58" t="str">
        <f t="shared" si="215"/>
        <v/>
      </c>
      <c r="BU712" s="58" t="str">
        <f t="shared" si="215"/>
        <v/>
      </c>
      <c r="BV712" s="59" t="str">
        <f t="shared" si="215"/>
        <v/>
      </c>
      <c r="BX712" s="7" t="str">
        <f ca="1">IFERROR(INDEX('Currency Market'!$BX$10:$BX$178, MATCH($BJ712, 'Currency Market'!$BB$10:$BB$178, 0)), "")</f>
        <v/>
      </c>
      <c r="BZ712" s="65" t="str">
        <f t="shared" si="210"/>
        <v/>
      </c>
    </row>
    <row r="713" spans="1:78" x14ac:dyDescent="0.55000000000000004">
      <c r="A713" s="11"/>
      <c r="B713" s="175" t="str">
        <f t="shared" si="198"/>
        <v/>
      </c>
      <c r="C713" s="176"/>
      <c r="D713" s="176"/>
      <c r="E713" s="176"/>
      <c r="F713" s="269"/>
      <c r="G713" s="270"/>
      <c r="H713" s="271"/>
      <c r="I713" s="271"/>
      <c r="J713" s="271"/>
      <c r="K713" s="271"/>
      <c r="L713" s="271"/>
      <c r="M713" s="271"/>
      <c r="N713" s="270"/>
      <c r="O713" s="270"/>
      <c r="P713" s="272" t="str">
        <f t="shared" si="205"/>
        <v/>
      </c>
      <c r="Q713" s="267"/>
      <c r="R713" s="267"/>
      <c r="S713" s="267"/>
      <c r="T713" s="267"/>
      <c r="U713" s="267"/>
      <c r="V713" s="267" t="str">
        <f t="shared" si="199"/>
        <v/>
      </c>
      <c r="W713" s="267"/>
      <c r="X713" s="267"/>
      <c r="Y713" s="267"/>
      <c r="Z713" s="267"/>
      <c r="AA713" s="267" t="str">
        <f t="shared" si="206"/>
        <v/>
      </c>
      <c r="AB713" s="267"/>
      <c r="AC713" s="267"/>
      <c r="AD713" s="267"/>
      <c r="AE713" s="267"/>
      <c r="AF713" s="267"/>
      <c r="AG713" s="269"/>
      <c r="AH713" s="270"/>
      <c r="AI713" s="270"/>
      <c r="AJ713" s="270"/>
      <c r="AK713" s="270"/>
      <c r="AL713" s="273"/>
      <c r="AM713" s="11"/>
      <c r="AN713" s="175" t="str">
        <f t="shared" si="207"/>
        <v/>
      </c>
      <c r="AO713" s="176"/>
      <c r="AP713" s="267" t="str">
        <f t="shared" si="200"/>
        <v/>
      </c>
      <c r="AQ713" s="267"/>
      <c r="AR713" s="267"/>
      <c r="AS713" s="267"/>
      <c r="AT713" s="267"/>
      <c r="AU713" s="267"/>
      <c r="AV713" s="265" t="str">
        <f t="shared" si="208"/>
        <v/>
      </c>
      <c r="AW713" s="266"/>
      <c r="AX713" s="267" t="str">
        <f t="shared" si="201"/>
        <v/>
      </c>
      <c r="AY713" s="267"/>
      <c r="AZ713" s="267"/>
      <c r="BA713" s="267"/>
      <c r="BB713" s="267"/>
      <c r="BC713" s="268"/>
      <c r="BD713" s="11"/>
      <c r="BF713" s="7" t="str">
        <f t="shared" si="202"/>
        <v/>
      </c>
      <c r="BJ713" s="45" t="str">
        <f t="shared" ca="1" si="203"/>
        <v>20/09/2021 08:00</v>
      </c>
      <c r="BK713" s="44" t="str">
        <f>IF($F713="", "", IFERROR(INDEX('Currency Market'!$BE$10:$BL$178, MATCH($BJ713, 'Currency Market'!$BB$10:$BB$178, 0), MATCH($F713, 'Currency Market'!$BE$9:$BL$9, 0)), ""))</f>
        <v/>
      </c>
      <c r="BL713" s="43" t="str">
        <f>IF($F713="", "", IFERROR(INDEX('Currency Market'!$BE$10:$BL$178, MATCH($BJ713, 'Currency Market'!$BB$10:$BB$178, 0), MATCH($N713, 'Currency Market'!$BE$9:$BL$9, 0)), ""))</f>
        <v/>
      </c>
      <c r="BN713" s="68" t="str">
        <f t="shared" si="209"/>
        <v/>
      </c>
      <c r="BO713" s="57" t="str">
        <f t="shared" ref="BO713:BV722" si="216">IF($B713=$BF$4, IF($F713=BO$2, $H713*-1, IF($N713=BO$2, $AA713, "")), "")</f>
        <v/>
      </c>
      <c r="BP713" s="58" t="str">
        <f t="shared" si="216"/>
        <v/>
      </c>
      <c r="BQ713" s="58" t="str">
        <f t="shared" si="216"/>
        <v/>
      </c>
      <c r="BR713" s="58" t="str">
        <f t="shared" si="216"/>
        <v/>
      </c>
      <c r="BS713" s="58" t="str">
        <f t="shared" si="216"/>
        <v/>
      </c>
      <c r="BT713" s="58" t="str">
        <f t="shared" si="216"/>
        <v/>
      </c>
      <c r="BU713" s="58" t="str">
        <f t="shared" si="216"/>
        <v/>
      </c>
      <c r="BV713" s="59" t="str">
        <f t="shared" si="216"/>
        <v/>
      </c>
      <c r="BX713" s="7" t="str">
        <f ca="1">IFERROR(INDEX('Currency Market'!$BX$10:$BX$178, MATCH($BJ713, 'Currency Market'!$BB$10:$BB$178, 0)), "")</f>
        <v/>
      </c>
      <c r="BZ713" s="65" t="str">
        <f t="shared" si="210"/>
        <v/>
      </c>
    </row>
    <row r="714" spans="1:78" x14ac:dyDescent="0.55000000000000004">
      <c r="A714" s="11"/>
      <c r="B714" s="175" t="str">
        <f t="shared" si="198"/>
        <v/>
      </c>
      <c r="C714" s="176"/>
      <c r="D714" s="176"/>
      <c r="E714" s="176"/>
      <c r="F714" s="269"/>
      <c r="G714" s="270"/>
      <c r="H714" s="271"/>
      <c r="I714" s="271"/>
      <c r="J714" s="271"/>
      <c r="K714" s="271"/>
      <c r="L714" s="271"/>
      <c r="M714" s="271"/>
      <c r="N714" s="270"/>
      <c r="O714" s="270"/>
      <c r="P714" s="272" t="str">
        <f t="shared" si="205"/>
        <v/>
      </c>
      <c r="Q714" s="267"/>
      <c r="R714" s="267"/>
      <c r="S714" s="267"/>
      <c r="T714" s="267"/>
      <c r="U714" s="267"/>
      <c r="V714" s="267" t="str">
        <f t="shared" si="199"/>
        <v/>
      </c>
      <c r="W714" s="267"/>
      <c r="X714" s="267"/>
      <c r="Y714" s="267"/>
      <c r="Z714" s="267"/>
      <c r="AA714" s="267" t="str">
        <f t="shared" si="206"/>
        <v/>
      </c>
      <c r="AB714" s="267"/>
      <c r="AC714" s="267"/>
      <c r="AD714" s="267"/>
      <c r="AE714" s="267"/>
      <c r="AF714" s="267"/>
      <c r="AG714" s="269"/>
      <c r="AH714" s="270"/>
      <c r="AI714" s="270"/>
      <c r="AJ714" s="270"/>
      <c r="AK714" s="270"/>
      <c r="AL714" s="273"/>
      <c r="AM714" s="11"/>
      <c r="AN714" s="175" t="str">
        <f t="shared" si="207"/>
        <v/>
      </c>
      <c r="AO714" s="176"/>
      <c r="AP714" s="267" t="str">
        <f t="shared" si="200"/>
        <v/>
      </c>
      <c r="AQ714" s="267"/>
      <c r="AR714" s="267"/>
      <c r="AS714" s="267"/>
      <c r="AT714" s="267"/>
      <c r="AU714" s="267"/>
      <c r="AV714" s="265" t="str">
        <f t="shared" si="208"/>
        <v/>
      </c>
      <c r="AW714" s="266"/>
      <c r="AX714" s="267" t="str">
        <f t="shared" si="201"/>
        <v/>
      </c>
      <c r="AY714" s="267"/>
      <c r="AZ714" s="267"/>
      <c r="BA714" s="267"/>
      <c r="BB714" s="267"/>
      <c r="BC714" s="268"/>
      <c r="BD714" s="11"/>
      <c r="BF714" s="7" t="str">
        <f t="shared" si="202"/>
        <v/>
      </c>
      <c r="BJ714" s="45" t="str">
        <f t="shared" ca="1" si="203"/>
        <v>20/09/2021 08:00</v>
      </c>
      <c r="BK714" s="44" t="str">
        <f>IF($F714="", "", IFERROR(INDEX('Currency Market'!$BE$10:$BL$178, MATCH($BJ714, 'Currency Market'!$BB$10:$BB$178, 0), MATCH($F714, 'Currency Market'!$BE$9:$BL$9, 0)), ""))</f>
        <v/>
      </c>
      <c r="BL714" s="43" t="str">
        <f>IF($F714="", "", IFERROR(INDEX('Currency Market'!$BE$10:$BL$178, MATCH($BJ714, 'Currency Market'!$BB$10:$BB$178, 0), MATCH($N714, 'Currency Market'!$BE$9:$BL$9, 0)), ""))</f>
        <v/>
      </c>
      <c r="BN714" s="68" t="str">
        <f t="shared" si="209"/>
        <v/>
      </c>
      <c r="BO714" s="57" t="str">
        <f t="shared" si="216"/>
        <v/>
      </c>
      <c r="BP714" s="58" t="str">
        <f t="shared" si="216"/>
        <v/>
      </c>
      <c r="BQ714" s="58" t="str">
        <f t="shared" si="216"/>
        <v/>
      </c>
      <c r="BR714" s="58" t="str">
        <f t="shared" si="216"/>
        <v/>
      </c>
      <c r="BS714" s="58" t="str">
        <f t="shared" si="216"/>
        <v/>
      </c>
      <c r="BT714" s="58" t="str">
        <f t="shared" si="216"/>
        <v/>
      </c>
      <c r="BU714" s="58" t="str">
        <f t="shared" si="216"/>
        <v/>
      </c>
      <c r="BV714" s="59" t="str">
        <f t="shared" si="216"/>
        <v/>
      </c>
      <c r="BX714" s="7" t="str">
        <f ca="1">IFERROR(INDEX('Currency Market'!$BX$10:$BX$178, MATCH($BJ714, 'Currency Market'!$BB$10:$BB$178, 0)), "")</f>
        <v/>
      </c>
      <c r="BZ714" s="65" t="str">
        <f t="shared" si="210"/>
        <v/>
      </c>
    </row>
    <row r="715" spans="1:78" x14ac:dyDescent="0.55000000000000004">
      <c r="A715" s="11"/>
      <c r="B715" s="175" t="str">
        <f t="shared" si="198"/>
        <v/>
      </c>
      <c r="C715" s="176"/>
      <c r="D715" s="176"/>
      <c r="E715" s="176"/>
      <c r="F715" s="269"/>
      <c r="G715" s="270"/>
      <c r="H715" s="271"/>
      <c r="I715" s="271"/>
      <c r="J715" s="271"/>
      <c r="K715" s="271"/>
      <c r="L715" s="271"/>
      <c r="M715" s="271"/>
      <c r="N715" s="270"/>
      <c r="O715" s="270"/>
      <c r="P715" s="272" t="str">
        <f t="shared" si="205"/>
        <v/>
      </c>
      <c r="Q715" s="267"/>
      <c r="R715" s="267"/>
      <c r="S715" s="267"/>
      <c r="T715" s="267"/>
      <c r="U715" s="267"/>
      <c r="V715" s="267" t="str">
        <f t="shared" si="199"/>
        <v/>
      </c>
      <c r="W715" s="267"/>
      <c r="X715" s="267"/>
      <c r="Y715" s="267"/>
      <c r="Z715" s="267"/>
      <c r="AA715" s="267" t="str">
        <f t="shared" si="206"/>
        <v/>
      </c>
      <c r="AB715" s="267"/>
      <c r="AC715" s="267"/>
      <c r="AD715" s="267"/>
      <c r="AE715" s="267"/>
      <c r="AF715" s="267"/>
      <c r="AG715" s="269"/>
      <c r="AH715" s="270"/>
      <c r="AI715" s="270"/>
      <c r="AJ715" s="270"/>
      <c r="AK715" s="270"/>
      <c r="AL715" s="273"/>
      <c r="AM715" s="11"/>
      <c r="AN715" s="175" t="str">
        <f t="shared" si="207"/>
        <v/>
      </c>
      <c r="AO715" s="176"/>
      <c r="AP715" s="267" t="str">
        <f t="shared" si="200"/>
        <v/>
      </c>
      <c r="AQ715" s="267"/>
      <c r="AR715" s="267"/>
      <c r="AS715" s="267"/>
      <c r="AT715" s="267"/>
      <c r="AU715" s="267"/>
      <c r="AV715" s="265" t="str">
        <f t="shared" si="208"/>
        <v/>
      </c>
      <c r="AW715" s="266"/>
      <c r="AX715" s="267" t="str">
        <f t="shared" si="201"/>
        <v/>
      </c>
      <c r="AY715" s="267"/>
      <c r="AZ715" s="267"/>
      <c r="BA715" s="267"/>
      <c r="BB715" s="267"/>
      <c r="BC715" s="268"/>
      <c r="BD715" s="11"/>
      <c r="BF715" s="7" t="str">
        <f t="shared" si="202"/>
        <v/>
      </c>
      <c r="BJ715" s="45" t="str">
        <f t="shared" ca="1" si="203"/>
        <v>20/09/2021 08:00</v>
      </c>
      <c r="BK715" s="44" t="str">
        <f>IF($F715="", "", IFERROR(INDEX('Currency Market'!$BE$10:$BL$178, MATCH($BJ715, 'Currency Market'!$BB$10:$BB$178, 0), MATCH($F715, 'Currency Market'!$BE$9:$BL$9, 0)), ""))</f>
        <v/>
      </c>
      <c r="BL715" s="43" t="str">
        <f>IF($F715="", "", IFERROR(INDEX('Currency Market'!$BE$10:$BL$178, MATCH($BJ715, 'Currency Market'!$BB$10:$BB$178, 0), MATCH($N715, 'Currency Market'!$BE$9:$BL$9, 0)), ""))</f>
        <v/>
      </c>
      <c r="BN715" s="68" t="str">
        <f t="shared" si="209"/>
        <v/>
      </c>
      <c r="BO715" s="57" t="str">
        <f t="shared" si="216"/>
        <v/>
      </c>
      <c r="BP715" s="58" t="str">
        <f t="shared" si="216"/>
        <v/>
      </c>
      <c r="BQ715" s="58" t="str">
        <f t="shared" si="216"/>
        <v/>
      </c>
      <c r="BR715" s="58" t="str">
        <f t="shared" si="216"/>
        <v/>
      </c>
      <c r="BS715" s="58" t="str">
        <f t="shared" si="216"/>
        <v/>
      </c>
      <c r="BT715" s="58" t="str">
        <f t="shared" si="216"/>
        <v/>
      </c>
      <c r="BU715" s="58" t="str">
        <f t="shared" si="216"/>
        <v/>
      </c>
      <c r="BV715" s="59" t="str">
        <f t="shared" si="216"/>
        <v/>
      </c>
      <c r="BX715" s="7" t="str">
        <f ca="1">IFERROR(INDEX('Currency Market'!$BX$10:$BX$178, MATCH($BJ715, 'Currency Market'!$BB$10:$BB$178, 0)), "")</f>
        <v/>
      </c>
      <c r="BZ715" s="65" t="str">
        <f t="shared" si="210"/>
        <v/>
      </c>
    </row>
    <row r="716" spans="1:78" x14ac:dyDescent="0.55000000000000004">
      <c r="A716" s="11"/>
      <c r="B716" s="175" t="str">
        <f t="shared" si="198"/>
        <v/>
      </c>
      <c r="C716" s="176"/>
      <c r="D716" s="176"/>
      <c r="E716" s="176"/>
      <c r="F716" s="269"/>
      <c r="G716" s="270"/>
      <c r="H716" s="271"/>
      <c r="I716" s="271"/>
      <c r="J716" s="271"/>
      <c r="K716" s="271"/>
      <c r="L716" s="271"/>
      <c r="M716" s="271"/>
      <c r="N716" s="270"/>
      <c r="O716" s="270"/>
      <c r="P716" s="272" t="str">
        <f t="shared" si="205"/>
        <v/>
      </c>
      <c r="Q716" s="267"/>
      <c r="R716" s="267"/>
      <c r="S716" s="267"/>
      <c r="T716" s="267"/>
      <c r="U716" s="267"/>
      <c r="V716" s="267" t="str">
        <f t="shared" si="199"/>
        <v/>
      </c>
      <c r="W716" s="267"/>
      <c r="X716" s="267"/>
      <c r="Y716" s="267"/>
      <c r="Z716" s="267"/>
      <c r="AA716" s="267" t="str">
        <f t="shared" si="206"/>
        <v/>
      </c>
      <c r="AB716" s="267"/>
      <c r="AC716" s="267"/>
      <c r="AD716" s="267"/>
      <c r="AE716" s="267"/>
      <c r="AF716" s="267"/>
      <c r="AG716" s="269"/>
      <c r="AH716" s="270"/>
      <c r="AI716" s="270"/>
      <c r="AJ716" s="270"/>
      <c r="AK716" s="270"/>
      <c r="AL716" s="273"/>
      <c r="AM716" s="11"/>
      <c r="AN716" s="175" t="str">
        <f t="shared" si="207"/>
        <v/>
      </c>
      <c r="AO716" s="176"/>
      <c r="AP716" s="267" t="str">
        <f t="shared" si="200"/>
        <v/>
      </c>
      <c r="AQ716" s="267"/>
      <c r="AR716" s="267"/>
      <c r="AS716" s="267"/>
      <c r="AT716" s="267"/>
      <c r="AU716" s="267"/>
      <c r="AV716" s="265" t="str">
        <f t="shared" si="208"/>
        <v/>
      </c>
      <c r="AW716" s="266"/>
      <c r="AX716" s="267" t="str">
        <f t="shared" si="201"/>
        <v/>
      </c>
      <c r="AY716" s="267"/>
      <c r="AZ716" s="267"/>
      <c r="BA716" s="267"/>
      <c r="BB716" s="267"/>
      <c r="BC716" s="268"/>
      <c r="BD716" s="11"/>
      <c r="BF716" s="7" t="str">
        <f t="shared" si="202"/>
        <v/>
      </c>
      <c r="BJ716" s="45" t="str">
        <f t="shared" ca="1" si="203"/>
        <v>20/09/2021 08:00</v>
      </c>
      <c r="BK716" s="44" t="str">
        <f>IF($F716="", "", IFERROR(INDEX('Currency Market'!$BE$10:$BL$178, MATCH($BJ716, 'Currency Market'!$BB$10:$BB$178, 0), MATCH($F716, 'Currency Market'!$BE$9:$BL$9, 0)), ""))</f>
        <v/>
      </c>
      <c r="BL716" s="43" t="str">
        <f>IF($F716="", "", IFERROR(INDEX('Currency Market'!$BE$10:$BL$178, MATCH($BJ716, 'Currency Market'!$BB$10:$BB$178, 0), MATCH($N716, 'Currency Market'!$BE$9:$BL$9, 0)), ""))</f>
        <v/>
      </c>
      <c r="BN716" s="68" t="str">
        <f t="shared" si="209"/>
        <v/>
      </c>
      <c r="BO716" s="57" t="str">
        <f t="shared" si="216"/>
        <v/>
      </c>
      <c r="BP716" s="58" t="str">
        <f t="shared" si="216"/>
        <v/>
      </c>
      <c r="BQ716" s="58" t="str">
        <f t="shared" si="216"/>
        <v/>
      </c>
      <c r="BR716" s="58" t="str">
        <f t="shared" si="216"/>
        <v/>
      </c>
      <c r="BS716" s="58" t="str">
        <f t="shared" si="216"/>
        <v/>
      </c>
      <c r="BT716" s="58" t="str">
        <f t="shared" si="216"/>
        <v/>
      </c>
      <c r="BU716" s="58" t="str">
        <f t="shared" si="216"/>
        <v/>
      </c>
      <c r="BV716" s="59" t="str">
        <f t="shared" si="216"/>
        <v/>
      </c>
      <c r="BX716" s="7" t="str">
        <f ca="1">IFERROR(INDEX('Currency Market'!$BX$10:$BX$178, MATCH($BJ716, 'Currency Market'!$BB$10:$BB$178, 0)), "")</f>
        <v/>
      </c>
      <c r="BZ716" s="65" t="str">
        <f t="shared" si="210"/>
        <v/>
      </c>
    </row>
    <row r="717" spans="1:78" x14ac:dyDescent="0.55000000000000004">
      <c r="A717" s="11"/>
      <c r="B717" s="175" t="str">
        <f t="shared" ref="B717:B780" si="217">IF(AND(F717="", H717="", N717=""), "", IF($AG717="", $BF$3, $BF$4))</f>
        <v/>
      </c>
      <c r="C717" s="176"/>
      <c r="D717" s="176"/>
      <c r="E717" s="176"/>
      <c r="F717" s="269"/>
      <c r="G717" s="270"/>
      <c r="H717" s="271"/>
      <c r="I717" s="271"/>
      <c r="J717" s="271"/>
      <c r="K717" s="271"/>
      <c r="L717" s="271"/>
      <c r="M717" s="271"/>
      <c r="N717" s="270"/>
      <c r="O717" s="270"/>
      <c r="P717" s="272" t="str">
        <f t="shared" si="205"/>
        <v/>
      </c>
      <c r="Q717" s="267"/>
      <c r="R717" s="267"/>
      <c r="S717" s="267"/>
      <c r="T717" s="267"/>
      <c r="U717" s="267"/>
      <c r="V717" s="267" t="str">
        <f t="shared" ref="V717:V780" si="218">IFERROR(ROUND($P717*$BJ$7, 2), "")</f>
        <v/>
      </c>
      <c r="W717" s="267"/>
      <c r="X717" s="267"/>
      <c r="Y717" s="267"/>
      <c r="Z717" s="267"/>
      <c r="AA717" s="267" t="str">
        <f t="shared" si="206"/>
        <v/>
      </c>
      <c r="AB717" s="267"/>
      <c r="AC717" s="267"/>
      <c r="AD717" s="267"/>
      <c r="AE717" s="267"/>
      <c r="AF717" s="267"/>
      <c r="AG717" s="269"/>
      <c r="AH717" s="270"/>
      <c r="AI717" s="270"/>
      <c r="AJ717" s="270"/>
      <c r="AK717" s="270"/>
      <c r="AL717" s="273"/>
      <c r="AM717" s="11"/>
      <c r="AN717" s="175" t="str">
        <f t="shared" si="207"/>
        <v/>
      </c>
      <c r="AO717" s="176"/>
      <c r="AP717" s="267" t="str">
        <f t="shared" ref="AP717:AP780" si="219">IF($B717=$BF$3, IF(OR(F717="", H717=""), "", IFERROR(INDEX($BO$7:$BV$7, $BM$7, MATCH(F717, $BO$2:$BV$2, 0))-H717, "")), "")</f>
        <v/>
      </c>
      <c r="AQ717" s="267"/>
      <c r="AR717" s="267"/>
      <c r="AS717" s="267"/>
      <c r="AT717" s="267"/>
      <c r="AU717" s="267"/>
      <c r="AV717" s="265" t="str">
        <f t="shared" si="208"/>
        <v/>
      </c>
      <c r="AW717" s="266"/>
      <c r="AX717" s="267" t="str">
        <f t="shared" ref="AX717:AX780" si="220">IF($B717=$BF$3, IF(OR(N717="", AA717=""), "", IFERROR(INDEX($BO$7:$BV$7, $BM$7, MATCH(N717, $BO$2:$BV$2, 0))+AA717, "")), "")</f>
        <v/>
      </c>
      <c r="AY717" s="267"/>
      <c r="AZ717" s="267"/>
      <c r="BA717" s="267"/>
      <c r="BB717" s="267"/>
      <c r="BC717" s="268"/>
      <c r="BD717" s="11"/>
      <c r="BF717" s="7" t="str">
        <f t="shared" ref="BF717:BF780" si="221">IF(AND($B717=$BF$3, $AP717&gt;=0, $AX717&gt;=0), $BJ$4, "")</f>
        <v/>
      </c>
      <c r="BJ717" s="45" t="str">
        <f t="shared" ref="BJ717:BJ780" ca="1" si="222">IF($AG717="", $BJ$4, $AG717)</f>
        <v>20/09/2021 08:00</v>
      </c>
      <c r="BK717" s="44" t="str">
        <f>IF($F717="", "", IFERROR(INDEX('Currency Market'!$BE$10:$BL$178, MATCH($BJ717, 'Currency Market'!$BB$10:$BB$178, 0), MATCH($F717, 'Currency Market'!$BE$9:$BL$9, 0)), ""))</f>
        <v/>
      </c>
      <c r="BL717" s="43" t="str">
        <f>IF($F717="", "", IFERROR(INDEX('Currency Market'!$BE$10:$BL$178, MATCH($BJ717, 'Currency Market'!$BB$10:$BB$178, 0), MATCH($N717, 'Currency Market'!$BE$9:$BL$9, 0)), ""))</f>
        <v/>
      </c>
      <c r="BN717" s="68" t="str">
        <f t="shared" si="209"/>
        <v/>
      </c>
      <c r="BO717" s="57" t="str">
        <f t="shared" si="216"/>
        <v/>
      </c>
      <c r="BP717" s="58" t="str">
        <f t="shared" si="216"/>
        <v/>
      </c>
      <c r="BQ717" s="58" t="str">
        <f t="shared" si="216"/>
        <v/>
      </c>
      <c r="BR717" s="58" t="str">
        <f t="shared" si="216"/>
        <v/>
      </c>
      <c r="BS717" s="58" t="str">
        <f t="shared" si="216"/>
        <v/>
      </c>
      <c r="BT717" s="58" t="str">
        <f t="shared" si="216"/>
        <v/>
      </c>
      <c r="BU717" s="58" t="str">
        <f t="shared" si="216"/>
        <v/>
      </c>
      <c r="BV717" s="59" t="str">
        <f t="shared" si="216"/>
        <v/>
      </c>
      <c r="BX717" s="7" t="str">
        <f ca="1">IFERROR(INDEX('Currency Market'!$BX$10:$BX$178, MATCH($BJ717, 'Currency Market'!$BB$10:$BB$178, 0)), "")</f>
        <v/>
      </c>
      <c r="BZ717" s="65" t="str">
        <f t="shared" si="210"/>
        <v/>
      </c>
    </row>
    <row r="718" spans="1:78" x14ac:dyDescent="0.55000000000000004">
      <c r="A718" s="11"/>
      <c r="B718" s="175" t="str">
        <f t="shared" si="217"/>
        <v/>
      </c>
      <c r="C718" s="176"/>
      <c r="D718" s="176"/>
      <c r="E718" s="176"/>
      <c r="F718" s="269"/>
      <c r="G718" s="270"/>
      <c r="H718" s="271"/>
      <c r="I718" s="271"/>
      <c r="J718" s="271"/>
      <c r="K718" s="271"/>
      <c r="L718" s="271"/>
      <c r="M718" s="271"/>
      <c r="N718" s="270"/>
      <c r="O718" s="270"/>
      <c r="P718" s="272" t="str">
        <f t="shared" ref="P718:P781" si="223">IF(OR(F718="", H718="", N718=""), "", IFERROR(ROUND($H718*$BK718/$BL718, 2), ""))</f>
        <v/>
      </c>
      <c r="Q718" s="267"/>
      <c r="R718" s="267"/>
      <c r="S718" s="267"/>
      <c r="T718" s="267"/>
      <c r="U718" s="267"/>
      <c r="V718" s="267" t="str">
        <f t="shared" si="218"/>
        <v/>
      </c>
      <c r="W718" s="267"/>
      <c r="X718" s="267"/>
      <c r="Y718" s="267"/>
      <c r="Z718" s="267"/>
      <c r="AA718" s="267" t="str">
        <f t="shared" ref="AA718:AA781" si="224">IF(OR(P718="", V718=""), "", P718-V718)</f>
        <v/>
      </c>
      <c r="AB718" s="267"/>
      <c r="AC718" s="267"/>
      <c r="AD718" s="267"/>
      <c r="AE718" s="267"/>
      <c r="AF718" s="267"/>
      <c r="AG718" s="269"/>
      <c r="AH718" s="270"/>
      <c r="AI718" s="270"/>
      <c r="AJ718" s="270"/>
      <c r="AK718" s="270"/>
      <c r="AL718" s="273"/>
      <c r="AM718" s="11"/>
      <c r="AN718" s="175" t="str">
        <f t="shared" ref="AN718:AN781" si="225">IF(AP718="", "", IF(F718="", "", F718))</f>
        <v/>
      </c>
      <c r="AO718" s="176"/>
      <c r="AP718" s="267" t="str">
        <f t="shared" si="219"/>
        <v/>
      </c>
      <c r="AQ718" s="267"/>
      <c r="AR718" s="267"/>
      <c r="AS718" s="267"/>
      <c r="AT718" s="267"/>
      <c r="AU718" s="267"/>
      <c r="AV718" s="265" t="str">
        <f t="shared" ref="AV718:AV781" si="226">IF(AX718="", "", IF(N718="", "", N718))</f>
        <v/>
      </c>
      <c r="AW718" s="266"/>
      <c r="AX718" s="267" t="str">
        <f t="shared" si="220"/>
        <v/>
      </c>
      <c r="AY718" s="267"/>
      <c r="AZ718" s="267"/>
      <c r="BA718" s="267"/>
      <c r="BB718" s="267"/>
      <c r="BC718" s="268"/>
      <c r="BD718" s="11"/>
      <c r="BF718" s="7" t="str">
        <f t="shared" si="221"/>
        <v/>
      </c>
      <c r="BJ718" s="45" t="str">
        <f t="shared" ca="1" si="222"/>
        <v>20/09/2021 08:00</v>
      </c>
      <c r="BK718" s="44" t="str">
        <f>IF($F718="", "", IFERROR(INDEX('Currency Market'!$BE$10:$BL$178, MATCH($BJ718, 'Currency Market'!$BB$10:$BB$178, 0), MATCH($F718, 'Currency Market'!$BE$9:$BL$9, 0)), ""))</f>
        <v/>
      </c>
      <c r="BL718" s="43" t="str">
        <f>IF($F718="", "", IFERROR(INDEX('Currency Market'!$BE$10:$BL$178, MATCH($BJ718, 'Currency Market'!$BB$10:$BB$178, 0), MATCH($N718, 'Currency Market'!$BE$9:$BL$9, 0)), ""))</f>
        <v/>
      </c>
      <c r="BN718" s="68" t="str">
        <f t="shared" ref="BN718:BN781" si="227">IF(OR(NOT(F718=""), NOT(H718=""), NOT(N718=""), NOT(AG718="")), "X", "")</f>
        <v/>
      </c>
      <c r="BO718" s="57" t="str">
        <f t="shared" si="216"/>
        <v/>
      </c>
      <c r="BP718" s="58" t="str">
        <f t="shared" si="216"/>
        <v/>
      </c>
      <c r="BQ718" s="58" t="str">
        <f t="shared" si="216"/>
        <v/>
      </c>
      <c r="BR718" s="58" t="str">
        <f t="shared" si="216"/>
        <v/>
      </c>
      <c r="BS718" s="58" t="str">
        <f t="shared" si="216"/>
        <v/>
      </c>
      <c r="BT718" s="58" t="str">
        <f t="shared" si="216"/>
        <v/>
      </c>
      <c r="BU718" s="58" t="str">
        <f t="shared" si="216"/>
        <v/>
      </c>
      <c r="BV718" s="59" t="str">
        <f t="shared" si="216"/>
        <v/>
      </c>
      <c r="BX718" s="7" t="str">
        <f ca="1">IFERROR(INDEX('Currency Market'!$BX$10:$BX$178, MATCH($BJ718, 'Currency Market'!$BB$10:$BB$178, 0)), "")</f>
        <v/>
      </c>
      <c r="BZ718" s="65" t="str">
        <f t="shared" ref="BZ718:BZ781" si="228">IF($B718=$BF$4, IF(OR($V718="", $BL718=""), "", IFERROR(ROUND($V718*$BL718/$BX718, 2), "")), "")</f>
        <v/>
      </c>
    </row>
    <row r="719" spans="1:78" x14ac:dyDescent="0.55000000000000004">
      <c r="A719" s="11"/>
      <c r="B719" s="175" t="str">
        <f t="shared" si="217"/>
        <v/>
      </c>
      <c r="C719" s="176"/>
      <c r="D719" s="176"/>
      <c r="E719" s="176"/>
      <c r="F719" s="269"/>
      <c r="G719" s="270"/>
      <c r="H719" s="271"/>
      <c r="I719" s="271"/>
      <c r="J719" s="271"/>
      <c r="K719" s="271"/>
      <c r="L719" s="271"/>
      <c r="M719" s="271"/>
      <c r="N719" s="270"/>
      <c r="O719" s="270"/>
      <c r="P719" s="272" t="str">
        <f t="shared" si="223"/>
        <v/>
      </c>
      <c r="Q719" s="267"/>
      <c r="R719" s="267"/>
      <c r="S719" s="267"/>
      <c r="T719" s="267"/>
      <c r="U719" s="267"/>
      <c r="V719" s="267" t="str">
        <f t="shared" si="218"/>
        <v/>
      </c>
      <c r="W719" s="267"/>
      <c r="X719" s="267"/>
      <c r="Y719" s="267"/>
      <c r="Z719" s="267"/>
      <c r="AA719" s="267" t="str">
        <f t="shared" si="224"/>
        <v/>
      </c>
      <c r="AB719" s="267"/>
      <c r="AC719" s="267"/>
      <c r="AD719" s="267"/>
      <c r="AE719" s="267"/>
      <c r="AF719" s="267"/>
      <c r="AG719" s="269"/>
      <c r="AH719" s="270"/>
      <c r="AI719" s="270"/>
      <c r="AJ719" s="270"/>
      <c r="AK719" s="270"/>
      <c r="AL719" s="273"/>
      <c r="AM719" s="11"/>
      <c r="AN719" s="175" t="str">
        <f t="shared" si="225"/>
        <v/>
      </c>
      <c r="AO719" s="176"/>
      <c r="AP719" s="267" t="str">
        <f t="shared" si="219"/>
        <v/>
      </c>
      <c r="AQ719" s="267"/>
      <c r="AR719" s="267"/>
      <c r="AS719" s="267"/>
      <c r="AT719" s="267"/>
      <c r="AU719" s="267"/>
      <c r="AV719" s="265" t="str">
        <f t="shared" si="226"/>
        <v/>
      </c>
      <c r="AW719" s="266"/>
      <c r="AX719" s="267" t="str">
        <f t="shared" si="220"/>
        <v/>
      </c>
      <c r="AY719" s="267"/>
      <c r="AZ719" s="267"/>
      <c r="BA719" s="267"/>
      <c r="BB719" s="267"/>
      <c r="BC719" s="268"/>
      <c r="BD719" s="11"/>
      <c r="BF719" s="7" t="str">
        <f t="shared" si="221"/>
        <v/>
      </c>
      <c r="BJ719" s="45" t="str">
        <f t="shared" ca="1" si="222"/>
        <v>20/09/2021 08:00</v>
      </c>
      <c r="BK719" s="44" t="str">
        <f>IF($F719="", "", IFERROR(INDEX('Currency Market'!$BE$10:$BL$178, MATCH($BJ719, 'Currency Market'!$BB$10:$BB$178, 0), MATCH($F719, 'Currency Market'!$BE$9:$BL$9, 0)), ""))</f>
        <v/>
      </c>
      <c r="BL719" s="43" t="str">
        <f>IF($F719="", "", IFERROR(INDEX('Currency Market'!$BE$10:$BL$178, MATCH($BJ719, 'Currency Market'!$BB$10:$BB$178, 0), MATCH($N719, 'Currency Market'!$BE$9:$BL$9, 0)), ""))</f>
        <v/>
      </c>
      <c r="BN719" s="68" t="str">
        <f t="shared" si="227"/>
        <v/>
      </c>
      <c r="BO719" s="57" t="str">
        <f t="shared" si="216"/>
        <v/>
      </c>
      <c r="BP719" s="58" t="str">
        <f t="shared" si="216"/>
        <v/>
      </c>
      <c r="BQ719" s="58" t="str">
        <f t="shared" si="216"/>
        <v/>
      </c>
      <c r="BR719" s="58" t="str">
        <f t="shared" si="216"/>
        <v/>
      </c>
      <c r="BS719" s="58" t="str">
        <f t="shared" si="216"/>
        <v/>
      </c>
      <c r="BT719" s="58" t="str">
        <f t="shared" si="216"/>
        <v/>
      </c>
      <c r="BU719" s="58" t="str">
        <f t="shared" si="216"/>
        <v/>
      </c>
      <c r="BV719" s="59" t="str">
        <f t="shared" si="216"/>
        <v/>
      </c>
      <c r="BX719" s="7" t="str">
        <f ca="1">IFERROR(INDEX('Currency Market'!$BX$10:$BX$178, MATCH($BJ719, 'Currency Market'!$BB$10:$BB$178, 0)), "")</f>
        <v/>
      </c>
      <c r="BZ719" s="65" t="str">
        <f t="shared" si="228"/>
        <v/>
      </c>
    </row>
    <row r="720" spans="1:78" x14ac:dyDescent="0.55000000000000004">
      <c r="A720" s="11"/>
      <c r="B720" s="175" t="str">
        <f t="shared" si="217"/>
        <v/>
      </c>
      <c r="C720" s="176"/>
      <c r="D720" s="176"/>
      <c r="E720" s="176"/>
      <c r="F720" s="269"/>
      <c r="G720" s="270"/>
      <c r="H720" s="271"/>
      <c r="I720" s="271"/>
      <c r="J720" s="271"/>
      <c r="K720" s="271"/>
      <c r="L720" s="271"/>
      <c r="M720" s="271"/>
      <c r="N720" s="270"/>
      <c r="O720" s="270"/>
      <c r="P720" s="272" t="str">
        <f t="shared" si="223"/>
        <v/>
      </c>
      <c r="Q720" s="267"/>
      <c r="R720" s="267"/>
      <c r="S720" s="267"/>
      <c r="T720" s="267"/>
      <c r="U720" s="267"/>
      <c r="V720" s="267" t="str">
        <f t="shared" si="218"/>
        <v/>
      </c>
      <c r="W720" s="267"/>
      <c r="X720" s="267"/>
      <c r="Y720" s="267"/>
      <c r="Z720" s="267"/>
      <c r="AA720" s="267" t="str">
        <f t="shared" si="224"/>
        <v/>
      </c>
      <c r="AB720" s="267"/>
      <c r="AC720" s="267"/>
      <c r="AD720" s="267"/>
      <c r="AE720" s="267"/>
      <c r="AF720" s="267"/>
      <c r="AG720" s="269"/>
      <c r="AH720" s="270"/>
      <c r="AI720" s="270"/>
      <c r="AJ720" s="270"/>
      <c r="AK720" s="270"/>
      <c r="AL720" s="273"/>
      <c r="AM720" s="11"/>
      <c r="AN720" s="175" t="str">
        <f t="shared" si="225"/>
        <v/>
      </c>
      <c r="AO720" s="176"/>
      <c r="AP720" s="267" t="str">
        <f t="shared" si="219"/>
        <v/>
      </c>
      <c r="AQ720" s="267"/>
      <c r="AR720" s="267"/>
      <c r="AS720" s="267"/>
      <c r="AT720" s="267"/>
      <c r="AU720" s="267"/>
      <c r="AV720" s="265" t="str">
        <f t="shared" si="226"/>
        <v/>
      </c>
      <c r="AW720" s="266"/>
      <c r="AX720" s="267" t="str">
        <f t="shared" si="220"/>
        <v/>
      </c>
      <c r="AY720" s="267"/>
      <c r="AZ720" s="267"/>
      <c r="BA720" s="267"/>
      <c r="BB720" s="267"/>
      <c r="BC720" s="268"/>
      <c r="BD720" s="11"/>
      <c r="BF720" s="7" t="str">
        <f t="shared" si="221"/>
        <v/>
      </c>
      <c r="BJ720" s="45" t="str">
        <f t="shared" ca="1" si="222"/>
        <v>20/09/2021 08:00</v>
      </c>
      <c r="BK720" s="44" t="str">
        <f>IF($F720="", "", IFERROR(INDEX('Currency Market'!$BE$10:$BL$178, MATCH($BJ720, 'Currency Market'!$BB$10:$BB$178, 0), MATCH($F720, 'Currency Market'!$BE$9:$BL$9, 0)), ""))</f>
        <v/>
      </c>
      <c r="BL720" s="43" t="str">
        <f>IF($F720="", "", IFERROR(INDEX('Currency Market'!$BE$10:$BL$178, MATCH($BJ720, 'Currency Market'!$BB$10:$BB$178, 0), MATCH($N720, 'Currency Market'!$BE$9:$BL$9, 0)), ""))</f>
        <v/>
      </c>
      <c r="BN720" s="68" t="str">
        <f t="shared" si="227"/>
        <v/>
      </c>
      <c r="BO720" s="57" t="str">
        <f t="shared" si="216"/>
        <v/>
      </c>
      <c r="BP720" s="58" t="str">
        <f t="shared" si="216"/>
        <v/>
      </c>
      <c r="BQ720" s="58" t="str">
        <f t="shared" si="216"/>
        <v/>
      </c>
      <c r="BR720" s="58" t="str">
        <f t="shared" si="216"/>
        <v/>
      </c>
      <c r="BS720" s="58" t="str">
        <f t="shared" si="216"/>
        <v/>
      </c>
      <c r="BT720" s="58" t="str">
        <f t="shared" si="216"/>
        <v/>
      </c>
      <c r="BU720" s="58" t="str">
        <f t="shared" si="216"/>
        <v/>
      </c>
      <c r="BV720" s="59" t="str">
        <f t="shared" si="216"/>
        <v/>
      </c>
      <c r="BX720" s="7" t="str">
        <f ca="1">IFERROR(INDEX('Currency Market'!$BX$10:$BX$178, MATCH($BJ720, 'Currency Market'!$BB$10:$BB$178, 0)), "")</f>
        <v/>
      </c>
      <c r="BZ720" s="65" t="str">
        <f t="shared" si="228"/>
        <v/>
      </c>
    </row>
    <row r="721" spans="1:78" x14ac:dyDescent="0.55000000000000004">
      <c r="A721" s="11"/>
      <c r="B721" s="175" t="str">
        <f t="shared" si="217"/>
        <v/>
      </c>
      <c r="C721" s="176"/>
      <c r="D721" s="176"/>
      <c r="E721" s="176"/>
      <c r="F721" s="269"/>
      <c r="G721" s="270"/>
      <c r="H721" s="271"/>
      <c r="I721" s="271"/>
      <c r="J721" s="271"/>
      <c r="K721" s="271"/>
      <c r="L721" s="271"/>
      <c r="M721" s="271"/>
      <c r="N721" s="270"/>
      <c r="O721" s="270"/>
      <c r="P721" s="272" t="str">
        <f t="shared" si="223"/>
        <v/>
      </c>
      <c r="Q721" s="267"/>
      <c r="R721" s="267"/>
      <c r="S721" s="267"/>
      <c r="T721" s="267"/>
      <c r="U721" s="267"/>
      <c r="V721" s="267" t="str">
        <f t="shared" si="218"/>
        <v/>
      </c>
      <c r="W721" s="267"/>
      <c r="X721" s="267"/>
      <c r="Y721" s="267"/>
      <c r="Z721" s="267"/>
      <c r="AA721" s="267" t="str">
        <f t="shared" si="224"/>
        <v/>
      </c>
      <c r="AB721" s="267"/>
      <c r="AC721" s="267"/>
      <c r="AD721" s="267"/>
      <c r="AE721" s="267"/>
      <c r="AF721" s="267"/>
      <c r="AG721" s="269"/>
      <c r="AH721" s="270"/>
      <c r="AI721" s="270"/>
      <c r="AJ721" s="270"/>
      <c r="AK721" s="270"/>
      <c r="AL721" s="273"/>
      <c r="AM721" s="11"/>
      <c r="AN721" s="175" t="str">
        <f t="shared" si="225"/>
        <v/>
      </c>
      <c r="AO721" s="176"/>
      <c r="AP721" s="267" t="str">
        <f t="shared" si="219"/>
        <v/>
      </c>
      <c r="AQ721" s="267"/>
      <c r="AR721" s="267"/>
      <c r="AS721" s="267"/>
      <c r="AT721" s="267"/>
      <c r="AU721" s="267"/>
      <c r="AV721" s="265" t="str">
        <f t="shared" si="226"/>
        <v/>
      </c>
      <c r="AW721" s="266"/>
      <c r="AX721" s="267" t="str">
        <f t="shared" si="220"/>
        <v/>
      </c>
      <c r="AY721" s="267"/>
      <c r="AZ721" s="267"/>
      <c r="BA721" s="267"/>
      <c r="BB721" s="267"/>
      <c r="BC721" s="268"/>
      <c r="BD721" s="11"/>
      <c r="BF721" s="7" t="str">
        <f t="shared" si="221"/>
        <v/>
      </c>
      <c r="BJ721" s="45" t="str">
        <f t="shared" ca="1" si="222"/>
        <v>20/09/2021 08:00</v>
      </c>
      <c r="BK721" s="44" t="str">
        <f>IF($F721="", "", IFERROR(INDEX('Currency Market'!$BE$10:$BL$178, MATCH($BJ721, 'Currency Market'!$BB$10:$BB$178, 0), MATCH($F721, 'Currency Market'!$BE$9:$BL$9, 0)), ""))</f>
        <v/>
      </c>
      <c r="BL721" s="43" t="str">
        <f>IF($F721="", "", IFERROR(INDEX('Currency Market'!$BE$10:$BL$178, MATCH($BJ721, 'Currency Market'!$BB$10:$BB$178, 0), MATCH($N721, 'Currency Market'!$BE$9:$BL$9, 0)), ""))</f>
        <v/>
      </c>
      <c r="BN721" s="68" t="str">
        <f t="shared" si="227"/>
        <v/>
      </c>
      <c r="BO721" s="57" t="str">
        <f t="shared" si="216"/>
        <v/>
      </c>
      <c r="BP721" s="58" t="str">
        <f t="shared" si="216"/>
        <v/>
      </c>
      <c r="BQ721" s="58" t="str">
        <f t="shared" si="216"/>
        <v/>
      </c>
      <c r="BR721" s="58" t="str">
        <f t="shared" si="216"/>
        <v/>
      </c>
      <c r="BS721" s="58" t="str">
        <f t="shared" si="216"/>
        <v/>
      </c>
      <c r="BT721" s="58" t="str">
        <f t="shared" si="216"/>
        <v/>
      </c>
      <c r="BU721" s="58" t="str">
        <f t="shared" si="216"/>
        <v/>
      </c>
      <c r="BV721" s="59" t="str">
        <f t="shared" si="216"/>
        <v/>
      </c>
      <c r="BX721" s="7" t="str">
        <f ca="1">IFERROR(INDEX('Currency Market'!$BX$10:$BX$178, MATCH($BJ721, 'Currency Market'!$BB$10:$BB$178, 0)), "")</f>
        <v/>
      </c>
      <c r="BZ721" s="65" t="str">
        <f t="shared" si="228"/>
        <v/>
      </c>
    </row>
    <row r="722" spans="1:78" x14ac:dyDescent="0.55000000000000004">
      <c r="A722" s="11"/>
      <c r="B722" s="175" t="str">
        <f t="shared" si="217"/>
        <v/>
      </c>
      <c r="C722" s="176"/>
      <c r="D722" s="176"/>
      <c r="E722" s="176"/>
      <c r="F722" s="269"/>
      <c r="G722" s="270"/>
      <c r="H722" s="271"/>
      <c r="I722" s="271"/>
      <c r="J722" s="271"/>
      <c r="K722" s="271"/>
      <c r="L722" s="271"/>
      <c r="M722" s="271"/>
      <c r="N722" s="270"/>
      <c r="O722" s="270"/>
      <c r="P722" s="272" t="str">
        <f t="shared" si="223"/>
        <v/>
      </c>
      <c r="Q722" s="267"/>
      <c r="R722" s="267"/>
      <c r="S722" s="267"/>
      <c r="T722" s="267"/>
      <c r="U722" s="267"/>
      <c r="V722" s="267" t="str">
        <f t="shared" si="218"/>
        <v/>
      </c>
      <c r="W722" s="267"/>
      <c r="X722" s="267"/>
      <c r="Y722" s="267"/>
      <c r="Z722" s="267"/>
      <c r="AA722" s="267" t="str">
        <f t="shared" si="224"/>
        <v/>
      </c>
      <c r="AB722" s="267"/>
      <c r="AC722" s="267"/>
      <c r="AD722" s="267"/>
      <c r="AE722" s="267"/>
      <c r="AF722" s="267"/>
      <c r="AG722" s="269"/>
      <c r="AH722" s="270"/>
      <c r="AI722" s="270"/>
      <c r="AJ722" s="270"/>
      <c r="AK722" s="270"/>
      <c r="AL722" s="273"/>
      <c r="AM722" s="11"/>
      <c r="AN722" s="175" t="str">
        <f t="shared" si="225"/>
        <v/>
      </c>
      <c r="AO722" s="176"/>
      <c r="AP722" s="267" t="str">
        <f t="shared" si="219"/>
        <v/>
      </c>
      <c r="AQ722" s="267"/>
      <c r="AR722" s="267"/>
      <c r="AS722" s="267"/>
      <c r="AT722" s="267"/>
      <c r="AU722" s="267"/>
      <c r="AV722" s="265" t="str">
        <f t="shared" si="226"/>
        <v/>
      </c>
      <c r="AW722" s="266"/>
      <c r="AX722" s="267" t="str">
        <f t="shared" si="220"/>
        <v/>
      </c>
      <c r="AY722" s="267"/>
      <c r="AZ722" s="267"/>
      <c r="BA722" s="267"/>
      <c r="BB722" s="267"/>
      <c r="BC722" s="268"/>
      <c r="BD722" s="11"/>
      <c r="BF722" s="7" t="str">
        <f t="shared" si="221"/>
        <v/>
      </c>
      <c r="BJ722" s="45" t="str">
        <f t="shared" ca="1" si="222"/>
        <v>20/09/2021 08:00</v>
      </c>
      <c r="BK722" s="44" t="str">
        <f>IF($F722="", "", IFERROR(INDEX('Currency Market'!$BE$10:$BL$178, MATCH($BJ722, 'Currency Market'!$BB$10:$BB$178, 0), MATCH($F722, 'Currency Market'!$BE$9:$BL$9, 0)), ""))</f>
        <v/>
      </c>
      <c r="BL722" s="43" t="str">
        <f>IF($F722="", "", IFERROR(INDEX('Currency Market'!$BE$10:$BL$178, MATCH($BJ722, 'Currency Market'!$BB$10:$BB$178, 0), MATCH($N722, 'Currency Market'!$BE$9:$BL$9, 0)), ""))</f>
        <v/>
      </c>
      <c r="BN722" s="68" t="str">
        <f t="shared" si="227"/>
        <v/>
      </c>
      <c r="BO722" s="57" t="str">
        <f t="shared" si="216"/>
        <v/>
      </c>
      <c r="BP722" s="58" t="str">
        <f t="shared" si="216"/>
        <v/>
      </c>
      <c r="BQ722" s="58" t="str">
        <f t="shared" si="216"/>
        <v/>
      </c>
      <c r="BR722" s="58" t="str">
        <f t="shared" si="216"/>
        <v/>
      </c>
      <c r="BS722" s="58" t="str">
        <f t="shared" si="216"/>
        <v/>
      </c>
      <c r="BT722" s="58" t="str">
        <f t="shared" si="216"/>
        <v/>
      </c>
      <c r="BU722" s="58" t="str">
        <f t="shared" si="216"/>
        <v/>
      </c>
      <c r="BV722" s="59" t="str">
        <f t="shared" si="216"/>
        <v/>
      </c>
      <c r="BX722" s="7" t="str">
        <f ca="1">IFERROR(INDEX('Currency Market'!$BX$10:$BX$178, MATCH($BJ722, 'Currency Market'!$BB$10:$BB$178, 0)), "")</f>
        <v/>
      </c>
      <c r="BZ722" s="65" t="str">
        <f t="shared" si="228"/>
        <v/>
      </c>
    </row>
    <row r="723" spans="1:78" x14ac:dyDescent="0.55000000000000004">
      <c r="A723" s="11"/>
      <c r="B723" s="175" t="str">
        <f t="shared" si="217"/>
        <v/>
      </c>
      <c r="C723" s="176"/>
      <c r="D723" s="176"/>
      <c r="E723" s="176"/>
      <c r="F723" s="269"/>
      <c r="G723" s="270"/>
      <c r="H723" s="271"/>
      <c r="I723" s="271"/>
      <c r="J723" s="271"/>
      <c r="K723" s="271"/>
      <c r="L723" s="271"/>
      <c r="M723" s="271"/>
      <c r="N723" s="270"/>
      <c r="O723" s="270"/>
      <c r="P723" s="272" t="str">
        <f t="shared" si="223"/>
        <v/>
      </c>
      <c r="Q723" s="267"/>
      <c r="R723" s="267"/>
      <c r="S723" s="267"/>
      <c r="T723" s="267"/>
      <c r="U723" s="267"/>
      <c r="V723" s="267" t="str">
        <f t="shared" si="218"/>
        <v/>
      </c>
      <c r="W723" s="267"/>
      <c r="X723" s="267"/>
      <c r="Y723" s="267"/>
      <c r="Z723" s="267"/>
      <c r="AA723" s="267" t="str">
        <f t="shared" si="224"/>
        <v/>
      </c>
      <c r="AB723" s="267"/>
      <c r="AC723" s="267"/>
      <c r="AD723" s="267"/>
      <c r="AE723" s="267"/>
      <c r="AF723" s="267"/>
      <c r="AG723" s="269"/>
      <c r="AH723" s="270"/>
      <c r="AI723" s="270"/>
      <c r="AJ723" s="270"/>
      <c r="AK723" s="270"/>
      <c r="AL723" s="273"/>
      <c r="AM723" s="11"/>
      <c r="AN723" s="175" t="str">
        <f t="shared" si="225"/>
        <v/>
      </c>
      <c r="AO723" s="176"/>
      <c r="AP723" s="267" t="str">
        <f t="shared" si="219"/>
        <v/>
      </c>
      <c r="AQ723" s="267"/>
      <c r="AR723" s="267"/>
      <c r="AS723" s="267"/>
      <c r="AT723" s="267"/>
      <c r="AU723" s="267"/>
      <c r="AV723" s="265" t="str">
        <f t="shared" si="226"/>
        <v/>
      </c>
      <c r="AW723" s="266"/>
      <c r="AX723" s="267" t="str">
        <f t="shared" si="220"/>
        <v/>
      </c>
      <c r="AY723" s="267"/>
      <c r="AZ723" s="267"/>
      <c r="BA723" s="267"/>
      <c r="BB723" s="267"/>
      <c r="BC723" s="268"/>
      <c r="BD723" s="11"/>
      <c r="BF723" s="7" t="str">
        <f t="shared" si="221"/>
        <v/>
      </c>
      <c r="BJ723" s="45" t="str">
        <f t="shared" ca="1" si="222"/>
        <v>20/09/2021 08:00</v>
      </c>
      <c r="BK723" s="44" t="str">
        <f>IF($F723="", "", IFERROR(INDEX('Currency Market'!$BE$10:$BL$178, MATCH($BJ723, 'Currency Market'!$BB$10:$BB$178, 0), MATCH($F723, 'Currency Market'!$BE$9:$BL$9, 0)), ""))</f>
        <v/>
      </c>
      <c r="BL723" s="43" t="str">
        <f>IF($F723="", "", IFERROR(INDEX('Currency Market'!$BE$10:$BL$178, MATCH($BJ723, 'Currency Market'!$BB$10:$BB$178, 0), MATCH($N723, 'Currency Market'!$BE$9:$BL$9, 0)), ""))</f>
        <v/>
      </c>
      <c r="BN723" s="68" t="str">
        <f t="shared" si="227"/>
        <v/>
      </c>
      <c r="BO723" s="57" t="str">
        <f t="shared" ref="BO723:BV732" si="229">IF($B723=$BF$4, IF($F723=BO$2, $H723*-1, IF($N723=BO$2, $AA723, "")), "")</f>
        <v/>
      </c>
      <c r="BP723" s="58" t="str">
        <f t="shared" si="229"/>
        <v/>
      </c>
      <c r="BQ723" s="58" t="str">
        <f t="shared" si="229"/>
        <v/>
      </c>
      <c r="BR723" s="58" t="str">
        <f t="shared" si="229"/>
        <v/>
      </c>
      <c r="BS723" s="58" t="str">
        <f t="shared" si="229"/>
        <v/>
      </c>
      <c r="BT723" s="58" t="str">
        <f t="shared" si="229"/>
        <v/>
      </c>
      <c r="BU723" s="58" t="str">
        <f t="shared" si="229"/>
        <v/>
      </c>
      <c r="BV723" s="59" t="str">
        <f t="shared" si="229"/>
        <v/>
      </c>
      <c r="BX723" s="7" t="str">
        <f ca="1">IFERROR(INDEX('Currency Market'!$BX$10:$BX$178, MATCH($BJ723, 'Currency Market'!$BB$10:$BB$178, 0)), "")</f>
        <v/>
      </c>
      <c r="BZ723" s="65" t="str">
        <f t="shared" si="228"/>
        <v/>
      </c>
    </row>
    <row r="724" spans="1:78" x14ac:dyDescent="0.55000000000000004">
      <c r="A724" s="11"/>
      <c r="B724" s="175" t="str">
        <f t="shared" si="217"/>
        <v/>
      </c>
      <c r="C724" s="176"/>
      <c r="D724" s="176"/>
      <c r="E724" s="176"/>
      <c r="F724" s="269"/>
      <c r="G724" s="270"/>
      <c r="H724" s="271"/>
      <c r="I724" s="271"/>
      <c r="J724" s="271"/>
      <c r="K724" s="271"/>
      <c r="L724" s="271"/>
      <c r="M724" s="271"/>
      <c r="N724" s="270"/>
      <c r="O724" s="270"/>
      <c r="P724" s="272" t="str">
        <f t="shared" si="223"/>
        <v/>
      </c>
      <c r="Q724" s="267"/>
      <c r="R724" s="267"/>
      <c r="S724" s="267"/>
      <c r="T724" s="267"/>
      <c r="U724" s="267"/>
      <c r="V724" s="267" t="str">
        <f t="shared" si="218"/>
        <v/>
      </c>
      <c r="W724" s="267"/>
      <c r="X724" s="267"/>
      <c r="Y724" s="267"/>
      <c r="Z724" s="267"/>
      <c r="AA724" s="267" t="str">
        <f t="shared" si="224"/>
        <v/>
      </c>
      <c r="AB724" s="267"/>
      <c r="AC724" s="267"/>
      <c r="AD724" s="267"/>
      <c r="AE724" s="267"/>
      <c r="AF724" s="267"/>
      <c r="AG724" s="269"/>
      <c r="AH724" s="270"/>
      <c r="AI724" s="270"/>
      <c r="AJ724" s="270"/>
      <c r="AK724" s="270"/>
      <c r="AL724" s="273"/>
      <c r="AM724" s="11"/>
      <c r="AN724" s="175" t="str">
        <f t="shared" si="225"/>
        <v/>
      </c>
      <c r="AO724" s="176"/>
      <c r="AP724" s="267" t="str">
        <f t="shared" si="219"/>
        <v/>
      </c>
      <c r="AQ724" s="267"/>
      <c r="AR724" s="267"/>
      <c r="AS724" s="267"/>
      <c r="AT724" s="267"/>
      <c r="AU724" s="267"/>
      <c r="AV724" s="265" t="str">
        <f t="shared" si="226"/>
        <v/>
      </c>
      <c r="AW724" s="266"/>
      <c r="AX724" s="267" t="str">
        <f t="shared" si="220"/>
        <v/>
      </c>
      <c r="AY724" s="267"/>
      <c r="AZ724" s="267"/>
      <c r="BA724" s="267"/>
      <c r="BB724" s="267"/>
      <c r="BC724" s="268"/>
      <c r="BD724" s="11"/>
      <c r="BF724" s="7" t="str">
        <f t="shared" si="221"/>
        <v/>
      </c>
      <c r="BJ724" s="45" t="str">
        <f t="shared" ca="1" si="222"/>
        <v>20/09/2021 08:00</v>
      </c>
      <c r="BK724" s="44" t="str">
        <f>IF($F724="", "", IFERROR(INDEX('Currency Market'!$BE$10:$BL$178, MATCH($BJ724, 'Currency Market'!$BB$10:$BB$178, 0), MATCH($F724, 'Currency Market'!$BE$9:$BL$9, 0)), ""))</f>
        <v/>
      </c>
      <c r="BL724" s="43" t="str">
        <f>IF($F724="", "", IFERROR(INDEX('Currency Market'!$BE$10:$BL$178, MATCH($BJ724, 'Currency Market'!$BB$10:$BB$178, 0), MATCH($N724, 'Currency Market'!$BE$9:$BL$9, 0)), ""))</f>
        <v/>
      </c>
      <c r="BN724" s="68" t="str">
        <f t="shared" si="227"/>
        <v/>
      </c>
      <c r="BO724" s="57" t="str">
        <f t="shared" si="229"/>
        <v/>
      </c>
      <c r="BP724" s="58" t="str">
        <f t="shared" si="229"/>
        <v/>
      </c>
      <c r="BQ724" s="58" t="str">
        <f t="shared" si="229"/>
        <v/>
      </c>
      <c r="BR724" s="58" t="str">
        <f t="shared" si="229"/>
        <v/>
      </c>
      <c r="BS724" s="58" t="str">
        <f t="shared" si="229"/>
        <v/>
      </c>
      <c r="BT724" s="58" t="str">
        <f t="shared" si="229"/>
        <v/>
      </c>
      <c r="BU724" s="58" t="str">
        <f t="shared" si="229"/>
        <v/>
      </c>
      <c r="BV724" s="59" t="str">
        <f t="shared" si="229"/>
        <v/>
      </c>
      <c r="BX724" s="7" t="str">
        <f ca="1">IFERROR(INDEX('Currency Market'!$BX$10:$BX$178, MATCH($BJ724, 'Currency Market'!$BB$10:$BB$178, 0)), "")</f>
        <v/>
      </c>
      <c r="BZ724" s="65" t="str">
        <f t="shared" si="228"/>
        <v/>
      </c>
    </row>
    <row r="725" spans="1:78" x14ac:dyDescent="0.55000000000000004">
      <c r="A725" s="11"/>
      <c r="B725" s="175" t="str">
        <f t="shared" si="217"/>
        <v/>
      </c>
      <c r="C725" s="176"/>
      <c r="D725" s="176"/>
      <c r="E725" s="176"/>
      <c r="F725" s="269"/>
      <c r="G725" s="270"/>
      <c r="H725" s="271"/>
      <c r="I725" s="271"/>
      <c r="J725" s="271"/>
      <c r="K725" s="271"/>
      <c r="L725" s="271"/>
      <c r="M725" s="271"/>
      <c r="N725" s="270"/>
      <c r="O725" s="270"/>
      <c r="P725" s="272" t="str">
        <f t="shared" si="223"/>
        <v/>
      </c>
      <c r="Q725" s="267"/>
      <c r="R725" s="267"/>
      <c r="S725" s="267"/>
      <c r="T725" s="267"/>
      <c r="U725" s="267"/>
      <c r="V725" s="267" t="str">
        <f t="shared" si="218"/>
        <v/>
      </c>
      <c r="W725" s="267"/>
      <c r="X725" s="267"/>
      <c r="Y725" s="267"/>
      <c r="Z725" s="267"/>
      <c r="AA725" s="267" t="str">
        <f t="shared" si="224"/>
        <v/>
      </c>
      <c r="AB725" s="267"/>
      <c r="AC725" s="267"/>
      <c r="AD725" s="267"/>
      <c r="AE725" s="267"/>
      <c r="AF725" s="267"/>
      <c r="AG725" s="269"/>
      <c r="AH725" s="270"/>
      <c r="AI725" s="270"/>
      <c r="AJ725" s="270"/>
      <c r="AK725" s="270"/>
      <c r="AL725" s="273"/>
      <c r="AM725" s="11"/>
      <c r="AN725" s="175" t="str">
        <f t="shared" si="225"/>
        <v/>
      </c>
      <c r="AO725" s="176"/>
      <c r="AP725" s="267" t="str">
        <f t="shared" si="219"/>
        <v/>
      </c>
      <c r="AQ725" s="267"/>
      <c r="AR725" s="267"/>
      <c r="AS725" s="267"/>
      <c r="AT725" s="267"/>
      <c r="AU725" s="267"/>
      <c r="AV725" s="265" t="str">
        <f t="shared" si="226"/>
        <v/>
      </c>
      <c r="AW725" s="266"/>
      <c r="AX725" s="267" t="str">
        <f t="shared" si="220"/>
        <v/>
      </c>
      <c r="AY725" s="267"/>
      <c r="AZ725" s="267"/>
      <c r="BA725" s="267"/>
      <c r="BB725" s="267"/>
      <c r="BC725" s="268"/>
      <c r="BD725" s="11"/>
      <c r="BF725" s="7" t="str">
        <f t="shared" si="221"/>
        <v/>
      </c>
      <c r="BJ725" s="45" t="str">
        <f t="shared" ca="1" si="222"/>
        <v>20/09/2021 08:00</v>
      </c>
      <c r="BK725" s="44" t="str">
        <f>IF($F725="", "", IFERROR(INDEX('Currency Market'!$BE$10:$BL$178, MATCH($BJ725, 'Currency Market'!$BB$10:$BB$178, 0), MATCH($F725, 'Currency Market'!$BE$9:$BL$9, 0)), ""))</f>
        <v/>
      </c>
      <c r="BL725" s="43" t="str">
        <f>IF($F725="", "", IFERROR(INDEX('Currency Market'!$BE$10:$BL$178, MATCH($BJ725, 'Currency Market'!$BB$10:$BB$178, 0), MATCH($N725, 'Currency Market'!$BE$9:$BL$9, 0)), ""))</f>
        <v/>
      </c>
      <c r="BN725" s="68" t="str">
        <f t="shared" si="227"/>
        <v/>
      </c>
      <c r="BO725" s="57" t="str">
        <f t="shared" si="229"/>
        <v/>
      </c>
      <c r="BP725" s="58" t="str">
        <f t="shared" si="229"/>
        <v/>
      </c>
      <c r="BQ725" s="58" t="str">
        <f t="shared" si="229"/>
        <v/>
      </c>
      <c r="BR725" s="58" t="str">
        <f t="shared" si="229"/>
        <v/>
      </c>
      <c r="BS725" s="58" t="str">
        <f t="shared" si="229"/>
        <v/>
      </c>
      <c r="BT725" s="58" t="str">
        <f t="shared" si="229"/>
        <v/>
      </c>
      <c r="BU725" s="58" t="str">
        <f t="shared" si="229"/>
        <v/>
      </c>
      <c r="BV725" s="59" t="str">
        <f t="shared" si="229"/>
        <v/>
      </c>
      <c r="BX725" s="7" t="str">
        <f ca="1">IFERROR(INDEX('Currency Market'!$BX$10:$BX$178, MATCH($BJ725, 'Currency Market'!$BB$10:$BB$178, 0)), "")</f>
        <v/>
      </c>
      <c r="BZ725" s="65" t="str">
        <f t="shared" si="228"/>
        <v/>
      </c>
    </row>
    <row r="726" spans="1:78" x14ac:dyDescent="0.55000000000000004">
      <c r="A726" s="11"/>
      <c r="B726" s="175" t="str">
        <f t="shared" si="217"/>
        <v/>
      </c>
      <c r="C726" s="176"/>
      <c r="D726" s="176"/>
      <c r="E726" s="176"/>
      <c r="F726" s="269"/>
      <c r="G726" s="270"/>
      <c r="H726" s="271"/>
      <c r="I726" s="271"/>
      <c r="J726" s="271"/>
      <c r="K726" s="271"/>
      <c r="L726" s="271"/>
      <c r="M726" s="271"/>
      <c r="N726" s="270"/>
      <c r="O726" s="270"/>
      <c r="P726" s="272" t="str">
        <f t="shared" si="223"/>
        <v/>
      </c>
      <c r="Q726" s="267"/>
      <c r="R726" s="267"/>
      <c r="S726" s="267"/>
      <c r="T726" s="267"/>
      <c r="U726" s="267"/>
      <c r="V726" s="267" t="str">
        <f t="shared" si="218"/>
        <v/>
      </c>
      <c r="W726" s="267"/>
      <c r="X726" s="267"/>
      <c r="Y726" s="267"/>
      <c r="Z726" s="267"/>
      <c r="AA726" s="267" t="str">
        <f t="shared" si="224"/>
        <v/>
      </c>
      <c r="AB726" s="267"/>
      <c r="AC726" s="267"/>
      <c r="AD726" s="267"/>
      <c r="AE726" s="267"/>
      <c r="AF726" s="267"/>
      <c r="AG726" s="269"/>
      <c r="AH726" s="270"/>
      <c r="AI726" s="270"/>
      <c r="AJ726" s="270"/>
      <c r="AK726" s="270"/>
      <c r="AL726" s="273"/>
      <c r="AM726" s="11"/>
      <c r="AN726" s="175" t="str">
        <f t="shared" si="225"/>
        <v/>
      </c>
      <c r="AO726" s="176"/>
      <c r="AP726" s="267" t="str">
        <f t="shared" si="219"/>
        <v/>
      </c>
      <c r="AQ726" s="267"/>
      <c r="AR726" s="267"/>
      <c r="AS726" s="267"/>
      <c r="AT726" s="267"/>
      <c r="AU726" s="267"/>
      <c r="AV726" s="265" t="str">
        <f t="shared" si="226"/>
        <v/>
      </c>
      <c r="AW726" s="266"/>
      <c r="AX726" s="267" t="str">
        <f t="shared" si="220"/>
        <v/>
      </c>
      <c r="AY726" s="267"/>
      <c r="AZ726" s="267"/>
      <c r="BA726" s="267"/>
      <c r="BB726" s="267"/>
      <c r="BC726" s="268"/>
      <c r="BD726" s="11"/>
      <c r="BF726" s="7" t="str">
        <f t="shared" si="221"/>
        <v/>
      </c>
      <c r="BJ726" s="45" t="str">
        <f t="shared" ca="1" si="222"/>
        <v>20/09/2021 08:00</v>
      </c>
      <c r="BK726" s="44" t="str">
        <f>IF($F726="", "", IFERROR(INDEX('Currency Market'!$BE$10:$BL$178, MATCH($BJ726, 'Currency Market'!$BB$10:$BB$178, 0), MATCH($F726, 'Currency Market'!$BE$9:$BL$9, 0)), ""))</f>
        <v/>
      </c>
      <c r="BL726" s="43" t="str">
        <f>IF($F726="", "", IFERROR(INDEX('Currency Market'!$BE$10:$BL$178, MATCH($BJ726, 'Currency Market'!$BB$10:$BB$178, 0), MATCH($N726, 'Currency Market'!$BE$9:$BL$9, 0)), ""))</f>
        <v/>
      </c>
      <c r="BN726" s="68" t="str">
        <f t="shared" si="227"/>
        <v/>
      </c>
      <c r="BO726" s="57" t="str">
        <f t="shared" si="229"/>
        <v/>
      </c>
      <c r="BP726" s="58" t="str">
        <f t="shared" si="229"/>
        <v/>
      </c>
      <c r="BQ726" s="58" t="str">
        <f t="shared" si="229"/>
        <v/>
      </c>
      <c r="BR726" s="58" t="str">
        <f t="shared" si="229"/>
        <v/>
      </c>
      <c r="BS726" s="58" t="str">
        <f t="shared" si="229"/>
        <v/>
      </c>
      <c r="BT726" s="58" t="str">
        <f t="shared" si="229"/>
        <v/>
      </c>
      <c r="BU726" s="58" t="str">
        <f t="shared" si="229"/>
        <v/>
      </c>
      <c r="BV726" s="59" t="str">
        <f t="shared" si="229"/>
        <v/>
      </c>
      <c r="BX726" s="7" t="str">
        <f ca="1">IFERROR(INDEX('Currency Market'!$BX$10:$BX$178, MATCH($BJ726, 'Currency Market'!$BB$10:$BB$178, 0)), "")</f>
        <v/>
      </c>
      <c r="BZ726" s="65" t="str">
        <f t="shared" si="228"/>
        <v/>
      </c>
    </row>
    <row r="727" spans="1:78" x14ac:dyDescent="0.55000000000000004">
      <c r="A727" s="11"/>
      <c r="B727" s="175" t="str">
        <f t="shared" si="217"/>
        <v/>
      </c>
      <c r="C727" s="176"/>
      <c r="D727" s="176"/>
      <c r="E727" s="176"/>
      <c r="F727" s="269"/>
      <c r="G727" s="270"/>
      <c r="H727" s="271"/>
      <c r="I727" s="271"/>
      <c r="J727" s="271"/>
      <c r="K727" s="271"/>
      <c r="L727" s="271"/>
      <c r="M727" s="271"/>
      <c r="N727" s="270"/>
      <c r="O727" s="270"/>
      <c r="P727" s="272" t="str">
        <f t="shared" si="223"/>
        <v/>
      </c>
      <c r="Q727" s="267"/>
      <c r="R727" s="267"/>
      <c r="S727" s="267"/>
      <c r="T727" s="267"/>
      <c r="U727" s="267"/>
      <c r="V727" s="267" t="str">
        <f t="shared" si="218"/>
        <v/>
      </c>
      <c r="W727" s="267"/>
      <c r="X727" s="267"/>
      <c r="Y727" s="267"/>
      <c r="Z727" s="267"/>
      <c r="AA727" s="267" t="str">
        <f t="shared" si="224"/>
        <v/>
      </c>
      <c r="AB727" s="267"/>
      <c r="AC727" s="267"/>
      <c r="AD727" s="267"/>
      <c r="AE727" s="267"/>
      <c r="AF727" s="267"/>
      <c r="AG727" s="269"/>
      <c r="AH727" s="270"/>
      <c r="AI727" s="270"/>
      <c r="AJ727" s="270"/>
      <c r="AK727" s="270"/>
      <c r="AL727" s="273"/>
      <c r="AM727" s="11"/>
      <c r="AN727" s="175" t="str">
        <f t="shared" si="225"/>
        <v/>
      </c>
      <c r="AO727" s="176"/>
      <c r="AP727" s="267" t="str">
        <f t="shared" si="219"/>
        <v/>
      </c>
      <c r="AQ727" s="267"/>
      <c r="AR727" s="267"/>
      <c r="AS727" s="267"/>
      <c r="AT727" s="267"/>
      <c r="AU727" s="267"/>
      <c r="AV727" s="265" t="str">
        <f t="shared" si="226"/>
        <v/>
      </c>
      <c r="AW727" s="266"/>
      <c r="AX727" s="267" t="str">
        <f t="shared" si="220"/>
        <v/>
      </c>
      <c r="AY727" s="267"/>
      <c r="AZ727" s="267"/>
      <c r="BA727" s="267"/>
      <c r="BB727" s="267"/>
      <c r="BC727" s="268"/>
      <c r="BD727" s="11"/>
      <c r="BF727" s="7" t="str">
        <f t="shared" si="221"/>
        <v/>
      </c>
      <c r="BJ727" s="45" t="str">
        <f t="shared" ca="1" si="222"/>
        <v>20/09/2021 08:00</v>
      </c>
      <c r="BK727" s="44" t="str">
        <f>IF($F727="", "", IFERROR(INDEX('Currency Market'!$BE$10:$BL$178, MATCH($BJ727, 'Currency Market'!$BB$10:$BB$178, 0), MATCH($F727, 'Currency Market'!$BE$9:$BL$9, 0)), ""))</f>
        <v/>
      </c>
      <c r="BL727" s="43" t="str">
        <f>IF($F727="", "", IFERROR(INDEX('Currency Market'!$BE$10:$BL$178, MATCH($BJ727, 'Currency Market'!$BB$10:$BB$178, 0), MATCH($N727, 'Currency Market'!$BE$9:$BL$9, 0)), ""))</f>
        <v/>
      </c>
      <c r="BN727" s="68" t="str">
        <f t="shared" si="227"/>
        <v/>
      </c>
      <c r="BO727" s="57" t="str">
        <f t="shared" si="229"/>
        <v/>
      </c>
      <c r="BP727" s="58" t="str">
        <f t="shared" si="229"/>
        <v/>
      </c>
      <c r="BQ727" s="58" t="str">
        <f t="shared" si="229"/>
        <v/>
      </c>
      <c r="BR727" s="58" t="str">
        <f t="shared" si="229"/>
        <v/>
      </c>
      <c r="BS727" s="58" t="str">
        <f t="shared" si="229"/>
        <v/>
      </c>
      <c r="BT727" s="58" t="str">
        <f t="shared" si="229"/>
        <v/>
      </c>
      <c r="BU727" s="58" t="str">
        <f t="shared" si="229"/>
        <v/>
      </c>
      <c r="BV727" s="59" t="str">
        <f t="shared" si="229"/>
        <v/>
      </c>
      <c r="BX727" s="7" t="str">
        <f ca="1">IFERROR(INDEX('Currency Market'!$BX$10:$BX$178, MATCH($BJ727, 'Currency Market'!$BB$10:$BB$178, 0)), "")</f>
        <v/>
      </c>
      <c r="BZ727" s="65" t="str">
        <f t="shared" si="228"/>
        <v/>
      </c>
    </row>
    <row r="728" spans="1:78" x14ac:dyDescent="0.55000000000000004">
      <c r="A728" s="11"/>
      <c r="B728" s="175" t="str">
        <f t="shared" si="217"/>
        <v/>
      </c>
      <c r="C728" s="176"/>
      <c r="D728" s="176"/>
      <c r="E728" s="176"/>
      <c r="F728" s="269"/>
      <c r="G728" s="270"/>
      <c r="H728" s="271"/>
      <c r="I728" s="271"/>
      <c r="J728" s="271"/>
      <c r="K728" s="271"/>
      <c r="L728" s="271"/>
      <c r="M728" s="271"/>
      <c r="N728" s="270"/>
      <c r="O728" s="270"/>
      <c r="P728" s="272" t="str">
        <f t="shared" si="223"/>
        <v/>
      </c>
      <c r="Q728" s="267"/>
      <c r="R728" s="267"/>
      <c r="S728" s="267"/>
      <c r="T728" s="267"/>
      <c r="U728" s="267"/>
      <c r="V728" s="267" t="str">
        <f t="shared" si="218"/>
        <v/>
      </c>
      <c r="W728" s="267"/>
      <c r="X728" s="267"/>
      <c r="Y728" s="267"/>
      <c r="Z728" s="267"/>
      <c r="AA728" s="267" t="str">
        <f t="shared" si="224"/>
        <v/>
      </c>
      <c r="AB728" s="267"/>
      <c r="AC728" s="267"/>
      <c r="AD728" s="267"/>
      <c r="AE728" s="267"/>
      <c r="AF728" s="267"/>
      <c r="AG728" s="269"/>
      <c r="AH728" s="270"/>
      <c r="AI728" s="270"/>
      <c r="AJ728" s="270"/>
      <c r="AK728" s="270"/>
      <c r="AL728" s="273"/>
      <c r="AM728" s="11"/>
      <c r="AN728" s="175" t="str">
        <f t="shared" si="225"/>
        <v/>
      </c>
      <c r="AO728" s="176"/>
      <c r="AP728" s="267" t="str">
        <f t="shared" si="219"/>
        <v/>
      </c>
      <c r="AQ728" s="267"/>
      <c r="AR728" s="267"/>
      <c r="AS728" s="267"/>
      <c r="AT728" s="267"/>
      <c r="AU728" s="267"/>
      <c r="AV728" s="265" t="str">
        <f t="shared" si="226"/>
        <v/>
      </c>
      <c r="AW728" s="266"/>
      <c r="AX728" s="267" t="str">
        <f t="shared" si="220"/>
        <v/>
      </c>
      <c r="AY728" s="267"/>
      <c r="AZ728" s="267"/>
      <c r="BA728" s="267"/>
      <c r="BB728" s="267"/>
      <c r="BC728" s="268"/>
      <c r="BD728" s="11"/>
      <c r="BF728" s="7" t="str">
        <f t="shared" si="221"/>
        <v/>
      </c>
      <c r="BJ728" s="45" t="str">
        <f t="shared" ca="1" si="222"/>
        <v>20/09/2021 08:00</v>
      </c>
      <c r="BK728" s="44" t="str">
        <f>IF($F728="", "", IFERROR(INDEX('Currency Market'!$BE$10:$BL$178, MATCH($BJ728, 'Currency Market'!$BB$10:$BB$178, 0), MATCH($F728, 'Currency Market'!$BE$9:$BL$9, 0)), ""))</f>
        <v/>
      </c>
      <c r="BL728" s="43" t="str">
        <f>IF($F728="", "", IFERROR(INDEX('Currency Market'!$BE$10:$BL$178, MATCH($BJ728, 'Currency Market'!$BB$10:$BB$178, 0), MATCH($N728, 'Currency Market'!$BE$9:$BL$9, 0)), ""))</f>
        <v/>
      </c>
      <c r="BN728" s="68" t="str">
        <f t="shared" si="227"/>
        <v/>
      </c>
      <c r="BO728" s="57" t="str">
        <f t="shared" si="229"/>
        <v/>
      </c>
      <c r="BP728" s="58" t="str">
        <f t="shared" si="229"/>
        <v/>
      </c>
      <c r="BQ728" s="58" t="str">
        <f t="shared" si="229"/>
        <v/>
      </c>
      <c r="BR728" s="58" t="str">
        <f t="shared" si="229"/>
        <v/>
      </c>
      <c r="BS728" s="58" t="str">
        <f t="shared" si="229"/>
        <v/>
      </c>
      <c r="BT728" s="58" t="str">
        <f t="shared" si="229"/>
        <v/>
      </c>
      <c r="BU728" s="58" t="str">
        <f t="shared" si="229"/>
        <v/>
      </c>
      <c r="BV728" s="59" t="str">
        <f t="shared" si="229"/>
        <v/>
      </c>
      <c r="BX728" s="7" t="str">
        <f ca="1">IFERROR(INDEX('Currency Market'!$BX$10:$BX$178, MATCH($BJ728, 'Currency Market'!$BB$10:$BB$178, 0)), "")</f>
        <v/>
      </c>
      <c r="BZ728" s="65" t="str">
        <f t="shared" si="228"/>
        <v/>
      </c>
    </row>
    <row r="729" spans="1:78" x14ac:dyDescent="0.55000000000000004">
      <c r="A729" s="11"/>
      <c r="B729" s="175" t="str">
        <f t="shared" si="217"/>
        <v/>
      </c>
      <c r="C729" s="176"/>
      <c r="D729" s="176"/>
      <c r="E729" s="176"/>
      <c r="F729" s="269"/>
      <c r="G729" s="270"/>
      <c r="H729" s="271"/>
      <c r="I729" s="271"/>
      <c r="J729" s="271"/>
      <c r="K729" s="271"/>
      <c r="L729" s="271"/>
      <c r="M729" s="271"/>
      <c r="N729" s="270"/>
      <c r="O729" s="270"/>
      <c r="P729" s="272" t="str">
        <f t="shared" si="223"/>
        <v/>
      </c>
      <c r="Q729" s="267"/>
      <c r="R729" s="267"/>
      <c r="S729" s="267"/>
      <c r="T729" s="267"/>
      <c r="U729" s="267"/>
      <c r="V729" s="267" t="str">
        <f t="shared" si="218"/>
        <v/>
      </c>
      <c r="W729" s="267"/>
      <c r="X729" s="267"/>
      <c r="Y729" s="267"/>
      <c r="Z729" s="267"/>
      <c r="AA729" s="267" t="str">
        <f t="shared" si="224"/>
        <v/>
      </c>
      <c r="AB729" s="267"/>
      <c r="AC729" s="267"/>
      <c r="AD729" s="267"/>
      <c r="AE729" s="267"/>
      <c r="AF729" s="267"/>
      <c r="AG729" s="269"/>
      <c r="AH729" s="270"/>
      <c r="AI729" s="270"/>
      <c r="AJ729" s="270"/>
      <c r="AK729" s="270"/>
      <c r="AL729" s="273"/>
      <c r="AM729" s="11"/>
      <c r="AN729" s="175" t="str">
        <f t="shared" si="225"/>
        <v/>
      </c>
      <c r="AO729" s="176"/>
      <c r="AP729" s="267" t="str">
        <f t="shared" si="219"/>
        <v/>
      </c>
      <c r="AQ729" s="267"/>
      <c r="AR729" s="267"/>
      <c r="AS729" s="267"/>
      <c r="AT729" s="267"/>
      <c r="AU729" s="267"/>
      <c r="AV729" s="265" t="str">
        <f t="shared" si="226"/>
        <v/>
      </c>
      <c r="AW729" s="266"/>
      <c r="AX729" s="267" t="str">
        <f t="shared" si="220"/>
        <v/>
      </c>
      <c r="AY729" s="267"/>
      <c r="AZ729" s="267"/>
      <c r="BA729" s="267"/>
      <c r="BB729" s="267"/>
      <c r="BC729" s="268"/>
      <c r="BD729" s="11"/>
      <c r="BF729" s="7" t="str">
        <f t="shared" si="221"/>
        <v/>
      </c>
      <c r="BJ729" s="45" t="str">
        <f t="shared" ca="1" si="222"/>
        <v>20/09/2021 08:00</v>
      </c>
      <c r="BK729" s="44" t="str">
        <f>IF($F729="", "", IFERROR(INDEX('Currency Market'!$BE$10:$BL$178, MATCH($BJ729, 'Currency Market'!$BB$10:$BB$178, 0), MATCH($F729, 'Currency Market'!$BE$9:$BL$9, 0)), ""))</f>
        <v/>
      </c>
      <c r="BL729" s="43" t="str">
        <f>IF($F729="", "", IFERROR(INDEX('Currency Market'!$BE$10:$BL$178, MATCH($BJ729, 'Currency Market'!$BB$10:$BB$178, 0), MATCH($N729, 'Currency Market'!$BE$9:$BL$9, 0)), ""))</f>
        <v/>
      </c>
      <c r="BN729" s="68" t="str">
        <f t="shared" si="227"/>
        <v/>
      </c>
      <c r="BO729" s="57" t="str">
        <f t="shared" si="229"/>
        <v/>
      </c>
      <c r="BP729" s="58" t="str">
        <f t="shared" si="229"/>
        <v/>
      </c>
      <c r="BQ729" s="58" t="str">
        <f t="shared" si="229"/>
        <v/>
      </c>
      <c r="BR729" s="58" t="str">
        <f t="shared" si="229"/>
        <v/>
      </c>
      <c r="BS729" s="58" t="str">
        <f t="shared" si="229"/>
        <v/>
      </c>
      <c r="BT729" s="58" t="str">
        <f t="shared" si="229"/>
        <v/>
      </c>
      <c r="BU729" s="58" t="str">
        <f t="shared" si="229"/>
        <v/>
      </c>
      <c r="BV729" s="59" t="str">
        <f t="shared" si="229"/>
        <v/>
      </c>
      <c r="BX729" s="7" t="str">
        <f ca="1">IFERROR(INDEX('Currency Market'!$BX$10:$BX$178, MATCH($BJ729, 'Currency Market'!$BB$10:$BB$178, 0)), "")</f>
        <v/>
      </c>
      <c r="BZ729" s="65" t="str">
        <f t="shared" si="228"/>
        <v/>
      </c>
    </row>
    <row r="730" spans="1:78" x14ac:dyDescent="0.55000000000000004">
      <c r="A730" s="11"/>
      <c r="B730" s="175" t="str">
        <f t="shared" si="217"/>
        <v/>
      </c>
      <c r="C730" s="176"/>
      <c r="D730" s="176"/>
      <c r="E730" s="176"/>
      <c r="F730" s="269"/>
      <c r="G730" s="270"/>
      <c r="H730" s="271"/>
      <c r="I730" s="271"/>
      <c r="J730" s="271"/>
      <c r="K730" s="271"/>
      <c r="L730" s="271"/>
      <c r="M730" s="271"/>
      <c r="N730" s="270"/>
      <c r="O730" s="270"/>
      <c r="P730" s="272" t="str">
        <f t="shared" si="223"/>
        <v/>
      </c>
      <c r="Q730" s="267"/>
      <c r="R730" s="267"/>
      <c r="S730" s="267"/>
      <c r="T730" s="267"/>
      <c r="U730" s="267"/>
      <c r="V730" s="267" t="str">
        <f t="shared" si="218"/>
        <v/>
      </c>
      <c r="W730" s="267"/>
      <c r="X730" s="267"/>
      <c r="Y730" s="267"/>
      <c r="Z730" s="267"/>
      <c r="AA730" s="267" t="str">
        <f t="shared" si="224"/>
        <v/>
      </c>
      <c r="AB730" s="267"/>
      <c r="AC730" s="267"/>
      <c r="AD730" s="267"/>
      <c r="AE730" s="267"/>
      <c r="AF730" s="267"/>
      <c r="AG730" s="269"/>
      <c r="AH730" s="270"/>
      <c r="AI730" s="270"/>
      <c r="AJ730" s="270"/>
      <c r="AK730" s="270"/>
      <c r="AL730" s="273"/>
      <c r="AM730" s="11"/>
      <c r="AN730" s="175" t="str">
        <f t="shared" si="225"/>
        <v/>
      </c>
      <c r="AO730" s="176"/>
      <c r="AP730" s="267" t="str">
        <f t="shared" si="219"/>
        <v/>
      </c>
      <c r="AQ730" s="267"/>
      <c r="AR730" s="267"/>
      <c r="AS730" s="267"/>
      <c r="AT730" s="267"/>
      <c r="AU730" s="267"/>
      <c r="AV730" s="265" t="str">
        <f t="shared" si="226"/>
        <v/>
      </c>
      <c r="AW730" s="266"/>
      <c r="AX730" s="267" t="str">
        <f t="shared" si="220"/>
        <v/>
      </c>
      <c r="AY730" s="267"/>
      <c r="AZ730" s="267"/>
      <c r="BA730" s="267"/>
      <c r="BB730" s="267"/>
      <c r="BC730" s="268"/>
      <c r="BD730" s="11"/>
      <c r="BF730" s="7" t="str">
        <f t="shared" si="221"/>
        <v/>
      </c>
      <c r="BJ730" s="45" t="str">
        <f t="shared" ca="1" si="222"/>
        <v>20/09/2021 08:00</v>
      </c>
      <c r="BK730" s="44" t="str">
        <f>IF($F730="", "", IFERROR(INDEX('Currency Market'!$BE$10:$BL$178, MATCH($BJ730, 'Currency Market'!$BB$10:$BB$178, 0), MATCH($F730, 'Currency Market'!$BE$9:$BL$9, 0)), ""))</f>
        <v/>
      </c>
      <c r="BL730" s="43" t="str">
        <f>IF($F730="", "", IFERROR(INDEX('Currency Market'!$BE$10:$BL$178, MATCH($BJ730, 'Currency Market'!$BB$10:$BB$178, 0), MATCH($N730, 'Currency Market'!$BE$9:$BL$9, 0)), ""))</f>
        <v/>
      </c>
      <c r="BN730" s="68" t="str">
        <f t="shared" si="227"/>
        <v/>
      </c>
      <c r="BO730" s="57" t="str">
        <f t="shared" si="229"/>
        <v/>
      </c>
      <c r="BP730" s="58" t="str">
        <f t="shared" si="229"/>
        <v/>
      </c>
      <c r="BQ730" s="58" t="str">
        <f t="shared" si="229"/>
        <v/>
      </c>
      <c r="BR730" s="58" t="str">
        <f t="shared" si="229"/>
        <v/>
      </c>
      <c r="BS730" s="58" t="str">
        <f t="shared" si="229"/>
        <v/>
      </c>
      <c r="BT730" s="58" t="str">
        <f t="shared" si="229"/>
        <v/>
      </c>
      <c r="BU730" s="58" t="str">
        <f t="shared" si="229"/>
        <v/>
      </c>
      <c r="BV730" s="59" t="str">
        <f t="shared" si="229"/>
        <v/>
      </c>
      <c r="BX730" s="7" t="str">
        <f ca="1">IFERROR(INDEX('Currency Market'!$BX$10:$BX$178, MATCH($BJ730, 'Currency Market'!$BB$10:$BB$178, 0)), "")</f>
        <v/>
      </c>
      <c r="BZ730" s="65" t="str">
        <f t="shared" si="228"/>
        <v/>
      </c>
    </row>
    <row r="731" spans="1:78" x14ac:dyDescent="0.55000000000000004">
      <c r="A731" s="11"/>
      <c r="B731" s="175" t="str">
        <f t="shared" si="217"/>
        <v/>
      </c>
      <c r="C731" s="176"/>
      <c r="D731" s="176"/>
      <c r="E731" s="176"/>
      <c r="F731" s="269"/>
      <c r="G731" s="270"/>
      <c r="H731" s="271"/>
      <c r="I731" s="271"/>
      <c r="J731" s="271"/>
      <c r="K731" s="271"/>
      <c r="L731" s="271"/>
      <c r="M731" s="271"/>
      <c r="N731" s="270"/>
      <c r="O731" s="270"/>
      <c r="P731" s="272" t="str">
        <f t="shared" si="223"/>
        <v/>
      </c>
      <c r="Q731" s="267"/>
      <c r="R731" s="267"/>
      <c r="S731" s="267"/>
      <c r="T731" s="267"/>
      <c r="U731" s="267"/>
      <c r="V731" s="267" t="str">
        <f t="shared" si="218"/>
        <v/>
      </c>
      <c r="W731" s="267"/>
      <c r="X731" s="267"/>
      <c r="Y731" s="267"/>
      <c r="Z731" s="267"/>
      <c r="AA731" s="267" t="str">
        <f t="shared" si="224"/>
        <v/>
      </c>
      <c r="AB731" s="267"/>
      <c r="AC731" s="267"/>
      <c r="AD731" s="267"/>
      <c r="AE731" s="267"/>
      <c r="AF731" s="267"/>
      <c r="AG731" s="269"/>
      <c r="AH731" s="270"/>
      <c r="AI731" s="270"/>
      <c r="AJ731" s="270"/>
      <c r="AK731" s="270"/>
      <c r="AL731" s="273"/>
      <c r="AM731" s="11"/>
      <c r="AN731" s="175" t="str">
        <f t="shared" si="225"/>
        <v/>
      </c>
      <c r="AO731" s="176"/>
      <c r="AP731" s="267" t="str">
        <f t="shared" si="219"/>
        <v/>
      </c>
      <c r="AQ731" s="267"/>
      <c r="AR731" s="267"/>
      <c r="AS731" s="267"/>
      <c r="AT731" s="267"/>
      <c r="AU731" s="267"/>
      <c r="AV731" s="265" t="str">
        <f t="shared" si="226"/>
        <v/>
      </c>
      <c r="AW731" s="266"/>
      <c r="AX731" s="267" t="str">
        <f t="shared" si="220"/>
        <v/>
      </c>
      <c r="AY731" s="267"/>
      <c r="AZ731" s="267"/>
      <c r="BA731" s="267"/>
      <c r="BB731" s="267"/>
      <c r="BC731" s="268"/>
      <c r="BD731" s="11"/>
      <c r="BF731" s="7" t="str">
        <f t="shared" si="221"/>
        <v/>
      </c>
      <c r="BJ731" s="45" t="str">
        <f t="shared" ca="1" si="222"/>
        <v>20/09/2021 08:00</v>
      </c>
      <c r="BK731" s="44" t="str">
        <f>IF($F731="", "", IFERROR(INDEX('Currency Market'!$BE$10:$BL$178, MATCH($BJ731, 'Currency Market'!$BB$10:$BB$178, 0), MATCH($F731, 'Currency Market'!$BE$9:$BL$9, 0)), ""))</f>
        <v/>
      </c>
      <c r="BL731" s="43" t="str">
        <f>IF($F731="", "", IFERROR(INDEX('Currency Market'!$BE$10:$BL$178, MATCH($BJ731, 'Currency Market'!$BB$10:$BB$178, 0), MATCH($N731, 'Currency Market'!$BE$9:$BL$9, 0)), ""))</f>
        <v/>
      </c>
      <c r="BN731" s="68" t="str">
        <f t="shared" si="227"/>
        <v/>
      </c>
      <c r="BO731" s="57" t="str">
        <f t="shared" si="229"/>
        <v/>
      </c>
      <c r="BP731" s="58" t="str">
        <f t="shared" si="229"/>
        <v/>
      </c>
      <c r="BQ731" s="58" t="str">
        <f t="shared" si="229"/>
        <v/>
      </c>
      <c r="BR731" s="58" t="str">
        <f t="shared" si="229"/>
        <v/>
      </c>
      <c r="BS731" s="58" t="str">
        <f t="shared" si="229"/>
        <v/>
      </c>
      <c r="BT731" s="58" t="str">
        <f t="shared" si="229"/>
        <v/>
      </c>
      <c r="BU731" s="58" t="str">
        <f t="shared" si="229"/>
        <v/>
      </c>
      <c r="BV731" s="59" t="str">
        <f t="shared" si="229"/>
        <v/>
      </c>
      <c r="BX731" s="7" t="str">
        <f ca="1">IFERROR(INDEX('Currency Market'!$BX$10:$BX$178, MATCH($BJ731, 'Currency Market'!$BB$10:$BB$178, 0)), "")</f>
        <v/>
      </c>
      <c r="BZ731" s="65" t="str">
        <f t="shared" si="228"/>
        <v/>
      </c>
    </row>
    <row r="732" spans="1:78" x14ac:dyDescent="0.55000000000000004">
      <c r="A732" s="11"/>
      <c r="B732" s="175" t="str">
        <f t="shared" si="217"/>
        <v/>
      </c>
      <c r="C732" s="176"/>
      <c r="D732" s="176"/>
      <c r="E732" s="176"/>
      <c r="F732" s="269"/>
      <c r="G732" s="270"/>
      <c r="H732" s="271"/>
      <c r="I732" s="271"/>
      <c r="J732" s="271"/>
      <c r="K732" s="271"/>
      <c r="L732" s="271"/>
      <c r="M732" s="271"/>
      <c r="N732" s="270"/>
      <c r="O732" s="270"/>
      <c r="P732" s="272" t="str">
        <f t="shared" si="223"/>
        <v/>
      </c>
      <c r="Q732" s="267"/>
      <c r="R732" s="267"/>
      <c r="S732" s="267"/>
      <c r="T732" s="267"/>
      <c r="U732" s="267"/>
      <c r="V732" s="267" t="str">
        <f t="shared" si="218"/>
        <v/>
      </c>
      <c r="W732" s="267"/>
      <c r="X732" s="267"/>
      <c r="Y732" s="267"/>
      <c r="Z732" s="267"/>
      <c r="AA732" s="267" t="str">
        <f t="shared" si="224"/>
        <v/>
      </c>
      <c r="AB732" s="267"/>
      <c r="AC732" s="267"/>
      <c r="AD732" s="267"/>
      <c r="AE732" s="267"/>
      <c r="AF732" s="267"/>
      <c r="AG732" s="269"/>
      <c r="AH732" s="270"/>
      <c r="AI732" s="270"/>
      <c r="AJ732" s="270"/>
      <c r="AK732" s="270"/>
      <c r="AL732" s="273"/>
      <c r="AM732" s="11"/>
      <c r="AN732" s="175" t="str">
        <f t="shared" si="225"/>
        <v/>
      </c>
      <c r="AO732" s="176"/>
      <c r="AP732" s="267" t="str">
        <f t="shared" si="219"/>
        <v/>
      </c>
      <c r="AQ732" s="267"/>
      <c r="AR732" s="267"/>
      <c r="AS732" s="267"/>
      <c r="AT732" s="267"/>
      <c r="AU732" s="267"/>
      <c r="AV732" s="265" t="str">
        <f t="shared" si="226"/>
        <v/>
      </c>
      <c r="AW732" s="266"/>
      <c r="AX732" s="267" t="str">
        <f t="shared" si="220"/>
        <v/>
      </c>
      <c r="AY732" s="267"/>
      <c r="AZ732" s="267"/>
      <c r="BA732" s="267"/>
      <c r="BB732" s="267"/>
      <c r="BC732" s="268"/>
      <c r="BD732" s="11"/>
      <c r="BF732" s="7" t="str">
        <f t="shared" si="221"/>
        <v/>
      </c>
      <c r="BJ732" s="45" t="str">
        <f t="shared" ca="1" si="222"/>
        <v>20/09/2021 08:00</v>
      </c>
      <c r="BK732" s="44" t="str">
        <f>IF($F732="", "", IFERROR(INDEX('Currency Market'!$BE$10:$BL$178, MATCH($BJ732, 'Currency Market'!$BB$10:$BB$178, 0), MATCH($F732, 'Currency Market'!$BE$9:$BL$9, 0)), ""))</f>
        <v/>
      </c>
      <c r="BL732" s="43" t="str">
        <f>IF($F732="", "", IFERROR(INDEX('Currency Market'!$BE$10:$BL$178, MATCH($BJ732, 'Currency Market'!$BB$10:$BB$178, 0), MATCH($N732, 'Currency Market'!$BE$9:$BL$9, 0)), ""))</f>
        <v/>
      </c>
      <c r="BN732" s="68" t="str">
        <f t="shared" si="227"/>
        <v/>
      </c>
      <c r="BO732" s="57" t="str">
        <f t="shared" si="229"/>
        <v/>
      </c>
      <c r="BP732" s="58" t="str">
        <f t="shared" si="229"/>
        <v/>
      </c>
      <c r="BQ732" s="58" t="str">
        <f t="shared" si="229"/>
        <v/>
      </c>
      <c r="BR732" s="58" t="str">
        <f t="shared" si="229"/>
        <v/>
      </c>
      <c r="BS732" s="58" t="str">
        <f t="shared" si="229"/>
        <v/>
      </c>
      <c r="BT732" s="58" t="str">
        <f t="shared" si="229"/>
        <v/>
      </c>
      <c r="BU732" s="58" t="str">
        <f t="shared" si="229"/>
        <v/>
      </c>
      <c r="BV732" s="59" t="str">
        <f t="shared" si="229"/>
        <v/>
      </c>
      <c r="BX732" s="7" t="str">
        <f ca="1">IFERROR(INDEX('Currency Market'!$BX$10:$BX$178, MATCH($BJ732, 'Currency Market'!$BB$10:$BB$178, 0)), "")</f>
        <v/>
      </c>
      <c r="BZ732" s="65" t="str">
        <f t="shared" si="228"/>
        <v/>
      </c>
    </row>
    <row r="733" spans="1:78" x14ac:dyDescent="0.55000000000000004">
      <c r="A733" s="11"/>
      <c r="B733" s="175" t="str">
        <f t="shared" si="217"/>
        <v/>
      </c>
      <c r="C733" s="176"/>
      <c r="D733" s="176"/>
      <c r="E733" s="176"/>
      <c r="F733" s="269"/>
      <c r="G733" s="270"/>
      <c r="H733" s="271"/>
      <c r="I733" s="271"/>
      <c r="J733" s="271"/>
      <c r="K733" s="271"/>
      <c r="L733" s="271"/>
      <c r="M733" s="271"/>
      <c r="N733" s="270"/>
      <c r="O733" s="270"/>
      <c r="P733" s="272" t="str">
        <f t="shared" si="223"/>
        <v/>
      </c>
      <c r="Q733" s="267"/>
      <c r="R733" s="267"/>
      <c r="S733" s="267"/>
      <c r="T733" s="267"/>
      <c r="U733" s="267"/>
      <c r="V733" s="267" t="str">
        <f t="shared" si="218"/>
        <v/>
      </c>
      <c r="W733" s="267"/>
      <c r="X733" s="267"/>
      <c r="Y733" s="267"/>
      <c r="Z733" s="267"/>
      <c r="AA733" s="267" t="str">
        <f t="shared" si="224"/>
        <v/>
      </c>
      <c r="AB733" s="267"/>
      <c r="AC733" s="267"/>
      <c r="AD733" s="267"/>
      <c r="AE733" s="267"/>
      <c r="AF733" s="267"/>
      <c r="AG733" s="269"/>
      <c r="AH733" s="270"/>
      <c r="AI733" s="270"/>
      <c r="AJ733" s="270"/>
      <c r="AK733" s="270"/>
      <c r="AL733" s="273"/>
      <c r="AM733" s="11"/>
      <c r="AN733" s="175" t="str">
        <f t="shared" si="225"/>
        <v/>
      </c>
      <c r="AO733" s="176"/>
      <c r="AP733" s="267" t="str">
        <f t="shared" si="219"/>
        <v/>
      </c>
      <c r="AQ733" s="267"/>
      <c r="AR733" s="267"/>
      <c r="AS733" s="267"/>
      <c r="AT733" s="267"/>
      <c r="AU733" s="267"/>
      <c r="AV733" s="265" t="str">
        <f t="shared" si="226"/>
        <v/>
      </c>
      <c r="AW733" s="266"/>
      <c r="AX733" s="267" t="str">
        <f t="shared" si="220"/>
        <v/>
      </c>
      <c r="AY733" s="267"/>
      <c r="AZ733" s="267"/>
      <c r="BA733" s="267"/>
      <c r="BB733" s="267"/>
      <c r="BC733" s="268"/>
      <c r="BD733" s="11"/>
      <c r="BF733" s="7" t="str">
        <f t="shared" si="221"/>
        <v/>
      </c>
      <c r="BJ733" s="45" t="str">
        <f t="shared" ca="1" si="222"/>
        <v>20/09/2021 08:00</v>
      </c>
      <c r="BK733" s="44" t="str">
        <f>IF($F733="", "", IFERROR(INDEX('Currency Market'!$BE$10:$BL$178, MATCH($BJ733, 'Currency Market'!$BB$10:$BB$178, 0), MATCH($F733, 'Currency Market'!$BE$9:$BL$9, 0)), ""))</f>
        <v/>
      </c>
      <c r="BL733" s="43" t="str">
        <f>IF($F733="", "", IFERROR(INDEX('Currency Market'!$BE$10:$BL$178, MATCH($BJ733, 'Currency Market'!$BB$10:$BB$178, 0), MATCH($N733, 'Currency Market'!$BE$9:$BL$9, 0)), ""))</f>
        <v/>
      </c>
      <c r="BN733" s="68" t="str">
        <f t="shared" si="227"/>
        <v/>
      </c>
      <c r="BO733" s="57" t="str">
        <f t="shared" ref="BO733:BV742" si="230">IF($B733=$BF$4, IF($F733=BO$2, $H733*-1, IF($N733=BO$2, $AA733, "")), "")</f>
        <v/>
      </c>
      <c r="BP733" s="58" t="str">
        <f t="shared" si="230"/>
        <v/>
      </c>
      <c r="BQ733" s="58" t="str">
        <f t="shared" si="230"/>
        <v/>
      </c>
      <c r="BR733" s="58" t="str">
        <f t="shared" si="230"/>
        <v/>
      </c>
      <c r="BS733" s="58" t="str">
        <f t="shared" si="230"/>
        <v/>
      </c>
      <c r="BT733" s="58" t="str">
        <f t="shared" si="230"/>
        <v/>
      </c>
      <c r="BU733" s="58" t="str">
        <f t="shared" si="230"/>
        <v/>
      </c>
      <c r="BV733" s="59" t="str">
        <f t="shared" si="230"/>
        <v/>
      </c>
      <c r="BX733" s="7" t="str">
        <f ca="1">IFERROR(INDEX('Currency Market'!$BX$10:$BX$178, MATCH($BJ733, 'Currency Market'!$BB$10:$BB$178, 0)), "")</f>
        <v/>
      </c>
      <c r="BZ733" s="65" t="str">
        <f t="shared" si="228"/>
        <v/>
      </c>
    </row>
    <row r="734" spans="1:78" x14ac:dyDescent="0.55000000000000004">
      <c r="A734" s="11"/>
      <c r="B734" s="175" t="str">
        <f t="shared" si="217"/>
        <v/>
      </c>
      <c r="C734" s="176"/>
      <c r="D734" s="176"/>
      <c r="E734" s="176"/>
      <c r="F734" s="269"/>
      <c r="G734" s="270"/>
      <c r="H734" s="271"/>
      <c r="I734" s="271"/>
      <c r="J734" s="271"/>
      <c r="K734" s="271"/>
      <c r="L734" s="271"/>
      <c r="M734" s="271"/>
      <c r="N734" s="270"/>
      <c r="O734" s="270"/>
      <c r="P734" s="272" t="str">
        <f t="shared" si="223"/>
        <v/>
      </c>
      <c r="Q734" s="267"/>
      <c r="R734" s="267"/>
      <c r="S734" s="267"/>
      <c r="T734" s="267"/>
      <c r="U734" s="267"/>
      <c r="V734" s="267" t="str">
        <f t="shared" si="218"/>
        <v/>
      </c>
      <c r="W734" s="267"/>
      <c r="X734" s="267"/>
      <c r="Y734" s="267"/>
      <c r="Z734" s="267"/>
      <c r="AA734" s="267" t="str">
        <f t="shared" si="224"/>
        <v/>
      </c>
      <c r="AB734" s="267"/>
      <c r="AC734" s="267"/>
      <c r="AD734" s="267"/>
      <c r="AE734" s="267"/>
      <c r="AF734" s="267"/>
      <c r="AG734" s="269"/>
      <c r="AH734" s="270"/>
      <c r="AI734" s="270"/>
      <c r="AJ734" s="270"/>
      <c r="AK734" s="270"/>
      <c r="AL734" s="273"/>
      <c r="AM734" s="11"/>
      <c r="AN734" s="175" t="str">
        <f t="shared" si="225"/>
        <v/>
      </c>
      <c r="AO734" s="176"/>
      <c r="AP734" s="267" t="str">
        <f t="shared" si="219"/>
        <v/>
      </c>
      <c r="AQ734" s="267"/>
      <c r="AR734" s="267"/>
      <c r="AS734" s="267"/>
      <c r="AT734" s="267"/>
      <c r="AU734" s="267"/>
      <c r="AV734" s="265" t="str">
        <f t="shared" si="226"/>
        <v/>
      </c>
      <c r="AW734" s="266"/>
      <c r="AX734" s="267" t="str">
        <f t="shared" si="220"/>
        <v/>
      </c>
      <c r="AY734" s="267"/>
      <c r="AZ734" s="267"/>
      <c r="BA734" s="267"/>
      <c r="BB734" s="267"/>
      <c r="BC734" s="268"/>
      <c r="BD734" s="11"/>
      <c r="BF734" s="7" t="str">
        <f t="shared" si="221"/>
        <v/>
      </c>
      <c r="BJ734" s="45" t="str">
        <f t="shared" ca="1" si="222"/>
        <v>20/09/2021 08:00</v>
      </c>
      <c r="BK734" s="44" t="str">
        <f>IF($F734="", "", IFERROR(INDEX('Currency Market'!$BE$10:$BL$178, MATCH($BJ734, 'Currency Market'!$BB$10:$BB$178, 0), MATCH($F734, 'Currency Market'!$BE$9:$BL$9, 0)), ""))</f>
        <v/>
      </c>
      <c r="BL734" s="43" t="str">
        <f>IF($F734="", "", IFERROR(INDEX('Currency Market'!$BE$10:$BL$178, MATCH($BJ734, 'Currency Market'!$BB$10:$BB$178, 0), MATCH($N734, 'Currency Market'!$BE$9:$BL$9, 0)), ""))</f>
        <v/>
      </c>
      <c r="BN734" s="68" t="str">
        <f t="shared" si="227"/>
        <v/>
      </c>
      <c r="BO734" s="57" t="str">
        <f t="shared" si="230"/>
        <v/>
      </c>
      <c r="BP734" s="58" t="str">
        <f t="shared" si="230"/>
        <v/>
      </c>
      <c r="BQ734" s="58" t="str">
        <f t="shared" si="230"/>
        <v/>
      </c>
      <c r="BR734" s="58" t="str">
        <f t="shared" si="230"/>
        <v/>
      </c>
      <c r="BS734" s="58" t="str">
        <f t="shared" si="230"/>
        <v/>
      </c>
      <c r="BT734" s="58" t="str">
        <f t="shared" si="230"/>
        <v/>
      </c>
      <c r="BU734" s="58" t="str">
        <f t="shared" si="230"/>
        <v/>
      </c>
      <c r="BV734" s="59" t="str">
        <f t="shared" si="230"/>
        <v/>
      </c>
      <c r="BX734" s="7" t="str">
        <f ca="1">IFERROR(INDEX('Currency Market'!$BX$10:$BX$178, MATCH($BJ734, 'Currency Market'!$BB$10:$BB$178, 0)), "")</f>
        <v/>
      </c>
      <c r="BZ734" s="65" t="str">
        <f t="shared" si="228"/>
        <v/>
      </c>
    </row>
    <row r="735" spans="1:78" x14ac:dyDescent="0.55000000000000004">
      <c r="A735" s="11"/>
      <c r="B735" s="175" t="str">
        <f t="shared" si="217"/>
        <v/>
      </c>
      <c r="C735" s="176"/>
      <c r="D735" s="176"/>
      <c r="E735" s="176"/>
      <c r="F735" s="269"/>
      <c r="G735" s="270"/>
      <c r="H735" s="271"/>
      <c r="I735" s="271"/>
      <c r="J735" s="271"/>
      <c r="K735" s="271"/>
      <c r="L735" s="271"/>
      <c r="M735" s="271"/>
      <c r="N735" s="270"/>
      <c r="O735" s="270"/>
      <c r="P735" s="272" t="str">
        <f t="shared" si="223"/>
        <v/>
      </c>
      <c r="Q735" s="267"/>
      <c r="R735" s="267"/>
      <c r="S735" s="267"/>
      <c r="T735" s="267"/>
      <c r="U735" s="267"/>
      <c r="V735" s="267" t="str">
        <f t="shared" si="218"/>
        <v/>
      </c>
      <c r="W735" s="267"/>
      <c r="X735" s="267"/>
      <c r="Y735" s="267"/>
      <c r="Z735" s="267"/>
      <c r="AA735" s="267" t="str">
        <f t="shared" si="224"/>
        <v/>
      </c>
      <c r="AB735" s="267"/>
      <c r="AC735" s="267"/>
      <c r="AD735" s="267"/>
      <c r="AE735" s="267"/>
      <c r="AF735" s="267"/>
      <c r="AG735" s="269"/>
      <c r="AH735" s="270"/>
      <c r="AI735" s="270"/>
      <c r="AJ735" s="270"/>
      <c r="AK735" s="270"/>
      <c r="AL735" s="273"/>
      <c r="AM735" s="11"/>
      <c r="AN735" s="175" t="str">
        <f t="shared" si="225"/>
        <v/>
      </c>
      <c r="AO735" s="176"/>
      <c r="AP735" s="267" t="str">
        <f t="shared" si="219"/>
        <v/>
      </c>
      <c r="AQ735" s="267"/>
      <c r="AR735" s="267"/>
      <c r="AS735" s="267"/>
      <c r="AT735" s="267"/>
      <c r="AU735" s="267"/>
      <c r="AV735" s="265" t="str">
        <f t="shared" si="226"/>
        <v/>
      </c>
      <c r="AW735" s="266"/>
      <c r="AX735" s="267" t="str">
        <f t="shared" si="220"/>
        <v/>
      </c>
      <c r="AY735" s="267"/>
      <c r="AZ735" s="267"/>
      <c r="BA735" s="267"/>
      <c r="BB735" s="267"/>
      <c r="BC735" s="268"/>
      <c r="BD735" s="11"/>
      <c r="BF735" s="7" t="str">
        <f t="shared" si="221"/>
        <v/>
      </c>
      <c r="BJ735" s="45" t="str">
        <f t="shared" ca="1" si="222"/>
        <v>20/09/2021 08:00</v>
      </c>
      <c r="BK735" s="44" t="str">
        <f>IF($F735="", "", IFERROR(INDEX('Currency Market'!$BE$10:$BL$178, MATCH($BJ735, 'Currency Market'!$BB$10:$BB$178, 0), MATCH($F735, 'Currency Market'!$BE$9:$BL$9, 0)), ""))</f>
        <v/>
      </c>
      <c r="BL735" s="43" t="str">
        <f>IF($F735="", "", IFERROR(INDEX('Currency Market'!$BE$10:$BL$178, MATCH($BJ735, 'Currency Market'!$BB$10:$BB$178, 0), MATCH($N735, 'Currency Market'!$BE$9:$BL$9, 0)), ""))</f>
        <v/>
      </c>
      <c r="BN735" s="68" t="str">
        <f t="shared" si="227"/>
        <v/>
      </c>
      <c r="BO735" s="57" t="str">
        <f t="shared" si="230"/>
        <v/>
      </c>
      <c r="BP735" s="58" t="str">
        <f t="shared" si="230"/>
        <v/>
      </c>
      <c r="BQ735" s="58" t="str">
        <f t="shared" si="230"/>
        <v/>
      </c>
      <c r="BR735" s="58" t="str">
        <f t="shared" si="230"/>
        <v/>
      </c>
      <c r="BS735" s="58" t="str">
        <f t="shared" si="230"/>
        <v/>
      </c>
      <c r="BT735" s="58" t="str">
        <f t="shared" si="230"/>
        <v/>
      </c>
      <c r="BU735" s="58" t="str">
        <f t="shared" si="230"/>
        <v/>
      </c>
      <c r="BV735" s="59" t="str">
        <f t="shared" si="230"/>
        <v/>
      </c>
      <c r="BX735" s="7" t="str">
        <f ca="1">IFERROR(INDEX('Currency Market'!$BX$10:$BX$178, MATCH($BJ735, 'Currency Market'!$BB$10:$BB$178, 0)), "")</f>
        <v/>
      </c>
      <c r="BZ735" s="65" t="str">
        <f t="shared" si="228"/>
        <v/>
      </c>
    </row>
    <row r="736" spans="1:78" x14ac:dyDescent="0.55000000000000004">
      <c r="A736" s="11"/>
      <c r="B736" s="175" t="str">
        <f t="shared" si="217"/>
        <v/>
      </c>
      <c r="C736" s="176"/>
      <c r="D736" s="176"/>
      <c r="E736" s="176"/>
      <c r="F736" s="269"/>
      <c r="G736" s="270"/>
      <c r="H736" s="271"/>
      <c r="I736" s="271"/>
      <c r="J736" s="271"/>
      <c r="K736" s="271"/>
      <c r="L736" s="271"/>
      <c r="M736" s="271"/>
      <c r="N736" s="270"/>
      <c r="O736" s="270"/>
      <c r="P736" s="272" t="str">
        <f t="shared" si="223"/>
        <v/>
      </c>
      <c r="Q736" s="267"/>
      <c r="R736" s="267"/>
      <c r="S736" s="267"/>
      <c r="T736" s="267"/>
      <c r="U736" s="267"/>
      <c r="V736" s="267" t="str">
        <f t="shared" si="218"/>
        <v/>
      </c>
      <c r="W736" s="267"/>
      <c r="X736" s="267"/>
      <c r="Y736" s="267"/>
      <c r="Z736" s="267"/>
      <c r="AA736" s="267" t="str">
        <f t="shared" si="224"/>
        <v/>
      </c>
      <c r="AB736" s="267"/>
      <c r="AC736" s="267"/>
      <c r="AD736" s="267"/>
      <c r="AE736" s="267"/>
      <c r="AF736" s="267"/>
      <c r="AG736" s="269"/>
      <c r="AH736" s="270"/>
      <c r="AI736" s="270"/>
      <c r="AJ736" s="270"/>
      <c r="AK736" s="270"/>
      <c r="AL736" s="273"/>
      <c r="AM736" s="11"/>
      <c r="AN736" s="175" t="str">
        <f t="shared" si="225"/>
        <v/>
      </c>
      <c r="AO736" s="176"/>
      <c r="AP736" s="267" t="str">
        <f t="shared" si="219"/>
        <v/>
      </c>
      <c r="AQ736" s="267"/>
      <c r="AR736" s="267"/>
      <c r="AS736" s="267"/>
      <c r="AT736" s="267"/>
      <c r="AU736" s="267"/>
      <c r="AV736" s="265" t="str">
        <f t="shared" si="226"/>
        <v/>
      </c>
      <c r="AW736" s="266"/>
      <c r="AX736" s="267" t="str">
        <f t="shared" si="220"/>
        <v/>
      </c>
      <c r="AY736" s="267"/>
      <c r="AZ736" s="267"/>
      <c r="BA736" s="267"/>
      <c r="BB736" s="267"/>
      <c r="BC736" s="268"/>
      <c r="BD736" s="11"/>
      <c r="BF736" s="7" t="str">
        <f t="shared" si="221"/>
        <v/>
      </c>
      <c r="BJ736" s="45" t="str">
        <f t="shared" ca="1" si="222"/>
        <v>20/09/2021 08:00</v>
      </c>
      <c r="BK736" s="44" t="str">
        <f>IF($F736="", "", IFERROR(INDEX('Currency Market'!$BE$10:$BL$178, MATCH($BJ736, 'Currency Market'!$BB$10:$BB$178, 0), MATCH($F736, 'Currency Market'!$BE$9:$BL$9, 0)), ""))</f>
        <v/>
      </c>
      <c r="BL736" s="43" t="str">
        <f>IF($F736="", "", IFERROR(INDEX('Currency Market'!$BE$10:$BL$178, MATCH($BJ736, 'Currency Market'!$BB$10:$BB$178, 0), MATCH($N736, 'Currency Market'!$BE$9:$BL$9, 0)), ""))</f>
        <v/>
      </c>
      <c r="BN736" s="68" t="str">
        <f t="shared" si="227"/>
        <v/>
      </c>
      <c r="BO736" s="57" t="str">
        <f t="shared" si="230"/>
        <v/>
      </c>
      <c r="BP736" s="58" t="str">
        <f t="shared" si="230"/>
        <v/>
      </c>
      <c r="BQ736" s="58" t="str">
        <f t="shared" si="230"/>
        <v/>
      </c>
      <c r="BR736" s="58" t="str">
        <f t="shared" si="230"/>
        <v/>
      </c>
      <c r="BS736" s="58" t="str">
        <f t="shared" si="230"/>
        <v/>
      </c>
      <c r="BT736" s="58" t="str">
        <f t="shared" si="230"/>
        <v/>
      </c>
      <c r="BU736" s="58" t="str">
        <f t="shared" si="230"/>
        <v/>
      </c>
      <c r="BV736" s="59" t="str">
        <f t="shared" si="230"/>
        <v/>
      </c>
      <c r="BX736" s="7" t="str">
        <f ca="1">IFERROR(INDEX('Currency Market'!$BX$10:$BX$178, MATCH($BJ736, 'Currency Market'!$BB$10:$BB$178, 0)), "")</f>
        <v/>
      </c>
      <c r="BZ736" s="65" t="str">
        <f t="shared" si="228"/>
        <v/>
      </c>
    </row>
    <row r="737" spans="1:78" x14ac:dyDescent="0.55000000000000004">
      <c r="A737" s="11"/>
      <c r="B737" s="175" t="str">
        <f t="shared" si="217"/>
        <v/>
      </c>
      <c r="C737" s="176"/>
      <c r="D737" s="176"/>
      <c r="E737" s="176"/>
      <c r="F737" s="269"/>
      <c r="G737" s="270"/>
      <c r="H737" s="271"/>
      <c r="I737" s="271"/>
      <c r="J737" s="271"/>
      <c r="K737" s="271"/>
      <c r="L737" s="271"/>
      <c r="M737" s="271"/>
      <c r="N737" s="270"/>
      <c r="O737" s="270"/>
      <c r="P737" s="272" t="str">
        <f t="shared" si="223"/>
        <v/>
      </c>
      <c r="Q737" s="267"/>
      <c r="R737" s="267"/>
      <c r="S737" s="267"/>
      <c r="T737" s="267"/>
      <c r="U737" s="267"/>
      <c r="V737" s="267" t="str">
        <f t="shared" si="218"/>
        <v/>
      </c>
      <c r="W737" s="267"/>
      <c r="X737" s="267"/>
      <c r="Y737" s="267"/>
      <c r="Z737" s="267"/>
      <c r="AA737" s="267" t="str">
        <f t="shared" si="224"/>
        <v/>
      </c>
      <c r="AB737" s="267"/>
      <c r="AC737" s="267"/>
      <c r="AD737" s="267"/>
      <c r="AE737" s="267"/>
      <c r="AF737" s="267"/>
      <c r="AG737" s="269"/>
      <c r="AH737" s="270"/>
      <c r="AI737" s="270"/>
      <c r="AJ737" s="270"/>
      <c r="AK737" s="270"/>
      <c r="AL737" s="273"/>
      <c r="AM737" s="11"/>
      <c r="AN737" s="175" t="str">
        <f t="shared" si="225"/>
        <v/>
      </c>
      <c r="AO737" s="176"/>
      <c r="AP737" s="267" t="str">
        <f t="shared" si="219"/>
        <v/>
      </c>
      <c r="AQ737" s="267"/>
      <c r="AR737" s="267"/>
      <c r="AS737" s="267"/>
      <c r="AT737" s="267"/>
      <c r="AU737" s="267"/>
      <c r="AV737" s="265" t="str">
        <f t="shared" si="226"/>
        <v/>
      </c>
      <c r="AW737" s="266"/>
      <c r="AX737" s="267" t="str">
        <f t="shared" si="220"/>
        <v/>
      </c>
      <c r="AY737" s="267"/>
      <c r="AZ737" s="267"/>
      <c r="BA737" s="267"/>
      <c r="BB737" s="267"/>
      <c r="BC737" s="268"/>
      <c r="BD737" s="11"/>
      <c r="BF737" s="7" t="str">
        <f t="shared" si="221"/>
        <v/>
      </c>
      <c r="BJ737" s="45" t="str">
        <f t="shared" ca="1" si="222"/>
        <v>20/09/2021 08:00</v>
      </c>
      <c r="BK737" s="44" t="str">
        <f>IF($F737="", "", IFERROR(INDEX('Currency Market'!$BE$10:$BL$178, MATCH($BJ737, 'Currency Market'!$BB$10:$BB$178, 0), MATCH($F737, 'Currency Market'!$BE$9:$BL$9, 0)), ""))</f>
        <v/>
      </c>
      <c r="BL737" s="43" t="str">
        <f>IF($F737="", "", IFERROR(INDEX('Currency Market'!$BE$10:$BL$178, MATCH($BJ737, 'Currency Market'!$BB$10:$BB$178, 0), MATCH($N737, 'Currency Market'!$BE$9:$BL$9, 0)), ""))</f>
        <v/>
      </c>
      <c r="BN737" s="68" t="str">
        <f t="shared" si="227"/>
        <v/>
      </c>
      <c r="BO737" s="57" t="str">
        <f t="shared" si="230"/>
        <v/>
      </c>
      <c r="BP737" s="58" t="str">
        <f t="shared" si="230"/>
        <v/>
      </c>
      <c r="BQ737" s="58" t="str">
        <f t="shared" si="230"/>
        <v/>
      </c>
      <c r="BR737" s="58" t="str">
        <f t="shared" si="230"/>
        <v/>
      </c>
      <c r="BS737" s="58" t="str">
        <f t="shared" si="230"/>
        <v/>
      </c>
      <c r="BT737" s="58" t="str">
        <f t="shared" si="230"/>
        <v/>
      </c>
      <c r="BU737" s="58" t="str">
        <f t="shared" si="230"/>
        <v/>
      </c>
      <c r="BV737" s="59" t="str">
        <f t="shared" si="230"/>
        <v/>
      </c>
      <c r="BX737" s="7" t="str">
        <f ca="1">IFERROR(INDEX('Currency Market'!$BX$10:$BX$178, MATCH($BJ737, 'Currency Market'!$BB$10:$BB$178, 0)), "")</f>
        <v/>
      </c>
      <c r="BZ737" s="65" t="str">
        <f t="shared" si="228"/>
        <v/>
      </c>
    </row>
    <row r="738" spans="1:78" x14ac:dyDescent="0.55000000000000004">
      <c r="A738" s="11"/>
      <c r="B738" s="175" t="str">
        <f t="shared" si="217"/>
        <v/>
      </c>
      <c r="C738" s="176"/>
      <c r="D738" s="176"/>
      <c r="E738" s="176"/>
      <c r="F738" s="269"/>
      <c r="G738" s="270"/>
      <c r="H738" s="271"/>
      <c r="I738" s="271"/>
      <c r="J738" s="271"/>
      <c r="K738" s="271"/>
      <c r="L738" s="271"/>
      <c r="M738" s="271"/>
      <c r="N738" s="270"/>
      <c r="O738" s="270"/>
      <c r="P738" s="272" t="str">
        <f t="shared" si="223"/>
        <v/>
      </c>
      <c r="Q738" s="267"/>
      <c r="R738" s="267"/>
      <c r="S738" s="267"/>
      <c r="T738" s="267"/>
      <c r="U738" s="267"/>
      <c r="V738" s="267" t="str">
        <f t="shared" si="218"/>
        <v/>
      </c>
      <c r="W738" s="267"/>
      <c r="X738" s="267"/>
      <c r="Y738" s="267"/>
      <c r="Z738" s="267"/>
      <c r="AA738" s="267" t="str">
        <f t="shared" si="224"/>
        <v/>
      </c>
      <c r="AB738" s="267"/>
      <c r="AC738" s="267"/>
      <c r="AD738" s="267"/>
      <c r="AE738" s="267"/>
      <c r="AF738" s="267"/>
      <c r="AG738" s="269"/>
      <c r="AH738" s="270"/>
      <c r="AI738" s="270"/>
      <c r="AJ738" s="270"/>
      <c r="AK738" s="270"/>
      <c r="AL738" s="273"/>
      <c r="AM738" s="11"/>
      <c r="AN738" s="175" t="str">
        <f t="shared" si="225"/>
        <v/>
      </c>
      <c r="AO738" s="176"/>
      <c r="AP738" s="267" t="str">
        <f t="shared" si="219"/>
        <v/>
      </c>
      <c r="AQ738" s="267"/>
      <c r="AR738" s="267"/>
      <c r="AS738" s="267"/>
      <c r="AT738" s="267"/>
      <c r="AU738" s="267"/>
      <c r="AV738" s="265" t="str">
        <f t="shared" si="226"/>
        <v/>
      </c>
      <c r="AW738" s="266"/>
      <c r="AX738" s="267" t="str">
        <f t="shared" si="220"/>
        <v/>
      </c>
      <c r="AY738" s="267"/>
      <c r="AZ738" s="267"/>
      <c r="BA738" s="267"/>
      <c r="BB738" s="267"/>
      <c r="BC738" s="268"/>
      <c r="BD738" s="11"/>
      <c r="BF738" s="7" t="str">
        <f t="shared" si="221"/>
        <v/>
      </c>
      <c r="BJ738" s="45" t="str">
        <f t="shared" ca="1" si="222"/>
        <v>20/09/2021 08:00</v>
      </c>
      <c r="BK738" s="44" t="str">
        <f>IF($F738="", "", IFERROR(INDEX('Currency Market'!$BE$10:$BL$178, MATCH($BJ738, 'Currency Market'!$BB$10:$BB$178, 0), MATCH($F738, 'Currency Market'!$BE$9:$BL$9, 0)), ""))</f>
        <v/>
      </c>
      <c r="BL738" s="43" t="str">
        <f>IF($F738="", "", IFERROR(INDEX('Currency Market'!$BE$10:$BL$178, MATCH($BJ738, 'Currency Market'!$BB$10:$BB$178, 0), MATCH($N738, 'Currency Market'!$BE$9:$BL$9, 0)), ""))</f>
        <v/>
      </c>
      <c r="BN738" s="68" t="str">
        <f t="shared" si="227"/>
        <v/>
      </c>
      <c r="BO738" s="57" t="str">
        <f t="shared" si="230"/>
        <v/>
      </c>
      <c r="BP738" s="58" t="str">
        <f t="shared" si="230"/>
        <v/>
      </c>
      <c r="BQ738" s="58" t="str">
        <f t="shared" si="230"/>
        <v/>
      </c>
      <c r="BR738" s="58" t="str">
        <f t="shared" si="230"/>
        <v/>
      </c>
      <c r="BS738" s="58" t="str">
        <f t="shared" si="230"/>
        <v/>
      </c>
      <c r="BT738" s="58" t="str">
        <f t="shared" si="230"/>
        <v/>
      </c>
      <c r="BU738" s="58" t="str">
        <f t="shared" si="230"/>
        <v/>
      </c>
      <c r="BV738" s="59" t="str">
        <f t="shared" si="230"/>
        <v/>
      </c>
      <c r="BX738" s="7" t="str">
        <f ca="1">IFERROR(INDEX('Currency Market'!$BX$10:$BX$178, MATCH($BJ738, 'Currency Market'!$BB$10:$BB$178, 0)), "")</f>
        <v/>
      </c>
      <c r="BZ738" s="65" t="str">
        <f t="shared" si="228"/>
        <v/>
      </c>
    </row>
    <row r="739" spans="1:78" x14ac:dyDescent="0.55000000000000004">
      <c r="A739" s="11"/>
      <c r="B739" s="175" t="str">
        <f t="shared" si="217"/>
        <v/>
      </c>
      <c r="C739" s="176"/>
      <c r="D739" s="176"/>
      <c r="E739" s="176"/>
      <c r="F739" s="269"/>
      <c r="G739" s="270"/>
      <c r="H739" s="271"/>
      <c r="I739" s="271"/>
      <c r="J739" s="271"/>
      <c r="K739" s="271"/>
      <c r="L739" s="271"/>
      <c r="M739" s="271"/>
      <c r="N739" s="270"/>
      <c r="O739" s="270"/>
      <c r="P739" s="272" t="str">
        <f t="shared" si="223"/>
        <v/>
      </c>
      <c r="Q739" s="267"/>
      <c r="R739" s="267"/>
      <c r="S739" s="267"/>
      <c r="T739" s="267"/>
      <c r="U739" s="267"/>
      <c r="V739" s="267" t="str">
        <f t="shared" si="218"/>
        <v/>
      </c>
      <c r="W739" s="267"/>
      <c r="X739" s="267"/>
      <c r="Y739" s="267"/>
      <c r="Z739" s="267"/>
      <c r="AA739" s="267" t="str">
        <f t="shared" si="224"/>
        <v/>
      </c>
      <c r="AB739" s="267"/>
      <c r="AC739" s="267"/>
      <c r="AD739" s="267"/>
      <c r="AE739" s="267"/>
      <c r="AF739" s="267"/>
      <c r="AG739" s="269"/>
      <c r="AH739" s="270"/>
      <c r="AI739" s="270"/>
      <c r="AJ739" s="270"/>
      <c r="AK739" s="270"/>
      <c r="AL739" s="273"/>
      <c r="AM739" s="11"/>
      <c r="AN739" s="175" t="str">
        <f t="shared" si="225"/>
        <v/>
      </c>
      <c r="AO739" s="176"/>
      <c r="AP739" s="267" t="str">
        <f t="shared" si="219"/>
        <v/>
      </c>
      <c r="AQ739" s="267"/>
      <c r="AR739" s="267"/>
      <c r="AS739" s="267"/>
      <c r="AT739" s="267"/>
      <c r="AU739" s="267"/>
      <c r="AV739" s="265" t="str">
        <f t="shared" si="226"/>
        <v/>
      </c>
      <c r="AW739" s="266"/>
      <c r="AX739" s="267" t="str">
        <f t="shared" si="220"/>
        <v/>
      </c>
      <c r="AY739" s="267"/>
      <c r="AZ739" s="267"/>
      <c r="BA739" s="267"/>
      <c r="BB739" s="267"/>
      <c r="BC739" s="268"/>
      <c r="BD739" s="11"/>
      <c r="BF739" s="7" t="str">
        <f t="shared" si="221"/>
        <v/>
      </c>
      <c r="BJ739" s="45" t="str">
        <f t="shared" ca="1" si="222"/>
        <v>20/09/2021 08:00</v>
      </c>
      <c r="BK739" s="44" t="str">
        <f>IF($F739="", "", IFERROR(INDEX('Currency Market'!$BE$10:$BL$178, MATCH($BJ739, 'Currency Market'!$BB$10:$BB$178, 0), MATCH($F739, 'Currency Market'!$BE$9:$BL$9, 0)), ""))</f>
        <v/>
      </c>
      <c r="BL739" s="43" t="str">
        <f>IF($F739="", "", IFERROR(INDEX('Currency Market'!$BE$10:$BL$178, MATCH($BJ739, 'Currency Market'!$BB$10:$BB$178, 0), MATCH($N739, 'Currency Market'!$BE$9:$BL$9, 0)), ""))</f>
        <v/>
      </c>
      <c r="BN739" s="68" t="str">
        <f t="shared" si="227"/>
        <v/>
      </c>
      <c r="BO739" s="57" t="str">
        <f t="shared" si="230"/>
        <v/>
      </c>
      <c r="BP739" s="58" t="str">
        <f t="shared" si="230"/>
        <v/>
      </c>
      <c r="BQ739" s="58" t="str">
        <f t="shared" si="230"/>
        <v/>
      </c>
      <c r="BR739" s="58" t="str">
        <f t="shared" si="230"/>
        <v/>
      </c>
      <c r="BS739" s="58" t="str">
        <f t="shared" si="230"/>
        <v/>
      </c>
      <c r="BT739" s="58" t="str">
        <f t="shared" si="230"/>
        <v/>
      </c>
      <c r="BU739" s="58" t="str">
        <f t="shared" si="230"/>
        <v/>
      </c>
      <c r="BV739" s="59" t="str">
        <f t="shared" si="230"/>
        <v/>
      </c>
      <c r="BX739" s="7" t="str">
        <f ca="1">IFERROR(INDEX('Currency Market'!$BX$10:$BX$178, MATCH($BJ739, 'Currency Market'!$BB$10:$BB$178, 0)), "")</f>
        <v/>
      </c>
      <c r="BZ739" s="65" t="str">
        <f t="shared" si="228"/>
        <v/>
      </c>
    </row>
    <row r="740" spans="1:78" x14ac:dyDescent="0.55000000000000004">
      <c r="A740" s="11"/>
      <c r="B740" s="175" t="str">
        <f t="shared" si="217"/>
        <v/>
      </c>
      <c r="C740" s="176"/>
      <c r="D740" s="176"/>
      <c r="E740" s="176"/>
      <c r="F740" s="269"/>
      <c r="G740" s="270"/>
      <c r="H740" s="271"/>
      <c r="I740" s="271"/>
      <c r="J740" s="271"/>
      <c r="K740" s="271"/>
      <c r="L740" s="271"/>
      <c r="M740" s="271"/>
      <c r="N740" s="270"/>
      <c r="O740" s="270"/>
      <c r="P740" s="272" t="str">
        <f t="shared" si="223"/>
        <v/>
      </c>
      <c r="Q740" s="267"/>
      <c r="R740" s="267"/>
      <c r="S740" s="267"/>
      <c r="T740" s="267"/>
      <c r="U740" s="267"/>
      <c r="V740" s="267" t="str">
        <f t="shared" si="218"/>
        <v/>
      </c>
      <c r="W740" s="267"/>
      <c r="X740" s="267"/>
      <c r="Y740" s="267"/>
      <c r="Z740" s="267"/>
      <c r="AA740" s="267" t="str">
        <f t="shared" si="224"/>
        <v/>
      </c>
      <c r="AB740" s="267"/>
      <c r="AC740" s="267"/>
      <c r="AD740" s="267"/>
      <c r="AE740" s="267"/>
      <c r="AF740" s="267"/>
      <c r="AG740" s="269"/>
      <c r="AH740" s="270"/>
      <c r="AI740" s="270"/>
      <c r="AJ740" s="270"/>
      <c r="AK740" s="270"/>
      <c r="AL740" s="273"/>
      <c r="AM740" s="11"/>
      <c r="AN740" s="175" t="str">
        <f t="shared" si="225"/>
        <v/>
      </c>
      <c r="AO740" s="176"/>
      <c r="AP740" s="267" t="str">
        <f t="shared" si="219"/>
        <v/>
      </c>
      <c r="AQ740" s="267"/>
      <c r="AR740" s="267"/>
      <c r="AS740" s="267"/>
      <c r="AT740" s="267"/>
      <c r="AU740" s="267"/>
      <c r="AV740" s="265" t="str">
        <f t="shared" si="226"/>
        <v/>
      </c>
      <c r="AW740" s="266"/>
      <c r="AX740" s="267" t="str">
        <f t="shared" si="220"/>
        <v/>
      </c>
      <c r="AY740" s="267"/>
      <c r="AZ740" s="267"/>
      <c r="BA740" s="267"/>
      <c r="BB740" s="267"/>
      <c r="BC740" s="268"/>
      <c r="BD740" s="11"/>
      <c r="BF740" s="7" t="str">
        <f t="shared" si="221"/>
        <v/>
      </c>
      <c r="BJ740" s="45" t="str">
        <f t="shared" ca="1" si="222"/>
        <v>20/09/2021 08:00</v>
      </c>
      <c r="BK740" s="44" t="str">
        <f>IF($F740="", "", IFERROR(INDEX('Currency Market'!$BE$10:$BL$178, MATCH($BJ740, 'Currency Market'!$BB$10:$BB$178, 0), MATCH($F740, 'Currency Market'!$BE$9:$BL$9, 0)), ""))</f>
        <v/>
      </c>
      <c r="BL740" s="43" t="str">
        <f>IF($F740="", "", IFERROR(INDEX('Currency Market'!$BE$10:$BL$178, MATCH($BJ740, 'Currency Market'!$BB$10:$BB$178, 0), MATCH($N740, 'Currency Market'!$BE$9:$BL$9, 0)), ""))</f>
        <v/>
      </c>
      <c r="BN740" s="68" t="str">
        <f t="shared" si="227"/>
        <v/>
      </c>
      <c r="BO740" s="57" t="str">
        <f t="shared" si="230"/>
        <v/>
      </c>
      <c r="BP740" s="58" t="str">
        <f t="shared" si="230"/>
        <v/>
      </c>
      <c r="BQ740" s="58" t="str">
        <f t="shared" si="230"/>
        <v/>
      </c>
      <c r="BR740" s="58" t="str">
        <f t="shared" si="230"/>
        <v/>
      </c>
      <c r="BS740" s="58" t="str">
        <f t="shared" si="230"/>
        <v/>
      </c>
      <c r="BT740" s="58" t="str">
        <f t="shared" si="230"/>
        <v/>
      </c>
      <c r="BU740" s="58" t="str">
        <f t="shared" si="230"/>
        <v/>
      </c>
      <c r="BV740" s="59" t="str">
        <f t="shared" si="230"/>
        <v/>
      </c>
      <c r="BX740" s="7" t="str">
        <f ca="1">IFERROR(INDEX('Currency Market'!$BX$10:$BX$178, MATCH($BJ740, 'Currency Market'!$BB$10:$BB$178, 0)), "")</f>
        <v/>
      </c>
      <c r="BZ740" s="65" t="str">
        <f t="shared" si="228"/>
        <v/>
      </c>
    </row>
    <row r="741" spans="1:78" x14ac:dyDescent="0.55000000000000004">
      <c r="A741" s="11"/>
      <c r="B741" s="175" t="str">
        <f t="shared" si="217"/>
        <v/>
      </c>
      <c r="C741" s="176"/>
      <c r="D741" s="176"/>
      <c r="E741" s="176"/>
      <c r="F741" s="269"/>
      <c r="G741" s="270"/>
      <c r="H741" s="271"/>
      <c r="I741" s="271"/>
      <c r="J741" s="271"/>
      <c r="K741" s="271"/>
      <c r="L741" s="271"/>
      <c r="M741" s="271"/>
      <c r="N741" s="270"/>
      <c r="O741" s="270"/>
      <c r="P741" s="272" t="str">
        <f t="shared" si="223"/>
        <v/>
      </c>
      <c r="Q741" s="267"/>
      <c r="R741" s="267"/>
      <c r="S741" s="267"/>
      <c r="T741" s="267"/>
      <c r="U741" s="267"/>
      <c r="V741" s="267" t="str">
        <f t="shared" si="218"/>
        <v/>
      </c>
      <c r="W741" s="267"/>
      <c r="X741" s="267"/>
      <c r="Y741" s="267"/>
      <c r="Z741" s="267"/>
      <c r="AA741" s="267" t="str">
        <f t="shared" si="224"/>
        <v/>
      </c>
      <c r="AB741" s="267"/>
      <c r="AC741" s="267"/>
      <c r="AD741" s="267"/>
      <c r="AE741" s="267"/>
      <c r="AF741" s="267"/>
      <c r="AG741" s="269"/>
      <c r="AH741" s="270"/>
      <c r="AI741" s="270"/>
      <c r="AJ741" s="270"/>
      <c r="AK741" s="270"/>
      <c r="AL741" s="273"/>
      <c r="AM741" s="11"/>
      <c r="AN741" s="175" t="str">
        <f t="shared" si="225"/>
        <v/>
      </c>
      <c r="AO741" s="176"/>
      <c r="AP741" s="267" t="str">
        <f t="shared" si="219"/>
        <v/>
      </c>
      <c r="AQ741" s="267"/>
      <c r="AR741" s="267"/>
      <c r="AS741" s="267"/>
      <c r="AT741" s="267"/>
      <c r="AU741" s="267"/>
      <c r="AV741" s="265" t="str">
        <f t="shared" si="226"/>
        <v/>
      </c>
      <c r="AW741" s="266"/>
      <c r="AX741" s="267" t="str">
        <f t="shared" si="220"/>
        <v/>
      </c>
      <c r="AY741" s="267"/>
      <c r="AZ741" s="267"/>
      <c r="BA741" s="267"/>
      <c r="BB741" s="267"/>
      <c r="BC741" s="268"/>
      <c r="BD741" s="11"/>
      <c r="BF741" s="7" t="str">
        <f t="shared" si="221"/>
        <v/>
      </c>
      <c r="BJ741" s="45" t="str">
        <f t="shared" ca="1" si="222"/>
        <v>20/09/2021 08:00</v>
      </c>
      <c r="BK741" s="44" t="str">
        <f>IF($F741="", "", IFERROR(INDEX('Currency Market'!$BE$10:$BL$178, MATCH($BJ741, 'Currency Market'!$BB$10:$BB$178, 0), MATCH($F741, 'Currency Market'!$BE$9:$BL$9, 0)), ""))</f>
        <v/>
      </c>
      <c r="BL741" s="43" t="str">
        <f>IF($F741="", "", IFERROR(INDEX('Currency Market'!$BE$10:$BL$178, MATCH($BJ741, 'Currency Market'!$BB$10:$BB$178, 0), MATCH($N741, 'Currency Market'!$BE$9:$BL$9, 0)), ""))</f>
        <v/>
      </c>
      <c r="BN741" s="68" t="str">
        <f t="shared" si="227"/>
        <v/>
      </c>
      <c r="BO741" s="57" t="str">
        <f t="shared" si="230"/>
        <v/>
      </c>
      <c r="BP741" s="58" t="str">
        <f t="shared" si="230"/>
        <v/>
      </c>
      <c r="BQ741" s="58" t="str">
        <f t="shared" si="230"/>
        <v/>
      </c>
      <c r="BR741" s="58" t="str">
        <f t="shared" si="230"/>
        <v/>
      </c>
      <c r="BS741" s="58" t="str">
        <f t="shared" si="230"/>
        <v/>
      </c>
      <c r="BT741" s="58" t="str">
        <f t="shared" si="230"/>
        <v/>
      </c>
      <c r="BU741" s="58" t="str">
        <f t="shared" si="230"/>
        <v/>
      </c>
      <c r="BV741" s="59" t="str">
        <f t="shared" si="230"/>
        <v/>
      </c>
      <c r="BX741" s="7" t="str">
        <f ca="1">IFERROR(INDEX('Currency Market'!$BX$10:$BX$178, MATCH($BJ741, 'Currency Market'!$BB$10:$BB$178, 0)), "")</f>
        <v/>
      </c>
      <c r="BZ741" s="65" t="str">
        <f t="shared" si="228"/>
        <v/>
      </c>
    </row>
    <row r="742" spans="1:78" x14ac:dyDescent="0.55000000000000004">
      <c r="A742" s="11"/>
      <c r="B742" s="175" t="str">
        <f t="shared" si="217"/>
        <v/>
      </c>
      <c r="C742" s="176"/>
      <c r="D742" s="176"/>
      <c r="E742" s="176"/>
      <c r="F742" s="269"/>
      <c r="G742" s="270"/>
      <c r="H742" s="271"/>
      <c r="I742" s="271"/>
      <c r="J742" s="271"/>
      <c r="K742" s="271"/>
      <c r="L742" s="271"/>
      <c r="M742" s="271"/>
      <c r="N742" s="270"/>
      <c r="O742" s="270"/>
      <c r="P742" s="272" t="str">
        <f t="shared" si="223"/>
        <v/>
      </c>
      <c r="Q742" s="267"/>
      <c r="R742" s="267"/>
      <c r="S742" s="267"/>
      <c r="T742" s="267"/>
      <c r="U742" s="267"/>
      <c r="V742" s="267" t="str">
        <f t="shared" si="218"/>
        <v/>
      </c>
      <c r="W742" s="267"/>
      <c r="X742" s="267"/>
      <c r="Y742" s="267"/>
      <c r="Z742" s="267"/>
      <c r="AA742" s="267" t="str">
        <f t="shared" si="224"/>
        <v/>
      </c>
      <c r="AB742" s="267"/>
      <c r="AC742" s="267"/>
      <c r="AD742" s="267"/>
      <c r="AE742" s="267"/>
      <c r="AF742" s="267"/>
      <c r="AG742" s="269"/>
      <c r="AH742" s="270"/>
      <c r="AI742" s="270"/>
      <c r="AJ742" s="270"/>
      <c r="AK742" s="270"/>
      <c r="AL742" s="273"/>
      <c r="AM742" s="11"/>
      <c r="AN742" s="175" t="str">
        <f t="shared" si="225"/>
        <v/>
      </c>
      <c r="AO742" s="176"/>
      <c r="AP742" s="267" t="str">
        <f t="shared" si="219"/>
        <v/>
      </c>
      <c r="AQ742" s="267"/>
      <c r="AR742" s="267"/>
      <c r="AS742" s="267"/>
      <c r="AT742" s="267"/>
      <c r="AU742" s="267"/>
      <c r="AV742" s="265" t="str">
        <f t="shared" si="226"/>
        <v/>
      </c>
      <c r="AW742" s="266"/>
      <c r="AX742" s="267" t="str">
        <f t="shared" si="220"/>
        <v/>
      </c>
      <c r="AY742" s="267"/>
      <c r="AZ742" s="267"/>
      <c r="BA742" s="267"/>
      <c r="BB742" s="267"/>
      <c r="BC742" s="268"/>
      <c r="BD742" s="11"/>
      <c r="BF742" s="7" t="str">
        <f t="shared" si="221"/>
        <v/>
      </c>
      <c r="BJ742" s="45" t="str">
        <f t="shared" ca="1" si="222"/>
        <v>20/09/2021 08:00</v>
      </c>
      <c r="BK742" s="44" t="str">
        <f>IF($F742="", "", IFERROR(INDEX('Currency Market'!$BE$10:$BL$178, MATCH($BJ742, 'Currency Market'!$BB$10:$BB$178, 0), MATCH($F742, 'Currency Market'!$BE$9:$BL$9, 0)), ""))</f>
        <v/>
      </c>
      <c r="BL742" s="43" t="str">
        <f>IF($F742="", "", IFERROR(INDEX('Currency Market'!$BE$10:$BL$178, MATCH($BJ742, 'Currency Market'!$BB$10:$BB$178, 0), MATCH($N742, 'Currency Market'!$BE$9:$BL$9, 0)), ""))</f>
        <v/>
      </c>
      <c r="BN742" s="68" t="str">
        <f t="shared" si="227"/>
        <v/>
      </c>
      <c r="BO742" s="57" t="str">
        <f t="shared" si="230"/>
        <v/>
      </c>
      <c r="BP742" s="58" t="str">
        <f t="shared" si="230"/>
        <v/>
      </c>
      <c r="BQ742" s="58" t="str">
        <f t="shared" si="230"/>
        <v/>
      </c>
      <c r="BR742" s="58" t="str">
        <f t="shared" si="230"/>
        <v/>
      </c>
      <c r="BS742" s="58" t="str">
        <f t="shared" si="230"/>
        <v/>
      </c>
      <c r="BT742" s="58" t="str">
        <f t="shared" si="230"/>
        <v/>
      </c>
      <c r="BU742" s="58" t="str">
        <f t="shared" si="230"/>
        <v/>
      </c>
      <c r="BV742" s="59" t="str">
        <f t="shared" si="230"/>
        <v/>
      </c>
      <c r="BX742" s="7" t="str">
        <f ca="1">IFERROR(INDEX('Currency Market'!$BX$10:$BX$178, MATCH($BJ742, 'Currency Market'!$BB$10:$BB$178, 0)), "")</f>
        <v/>
      </c>
      <c r="BZ742" s="65" t="str">
        <f t="shared" si="228"/>
        <v/>
      </c>
    </row>
    <row r="743" spans="1:78" x14ac:dyDescent="0.55000000000000004">
      <c r="A743" s="11"/>
      <c r="B743" s="175" t="str">
        <f t="shared" si="217"/>
        <v/>
      </c>
      <c r="C743" s="176"/>
      <c r="D743" s="176"/>
      <c r="E743" s="176"/>
      <c r="F743" s="269"/>
      <c r="G743" s="270"/>
      <c r="H743" s="271"/>
      <c r="I743" s="271"/>
      <c r="J743" s="271"/>
      <c r="K743" s="271"/>
      <c r="L743" s="271"/>
      <c r="M743" s="271"/>
      <c r="N743" s="270"/>
      <c r="O743" s="270"/>
      <c r="P743" s="272" t="str">
        <f t="shared" si="223"/>
        <v/>
      </c>
      <c r="Q743" s="267"/>
      <c r="R743" s="267"/>
      <c r="S743" s="267"/>
      <c r="T743" s="267"/>
      <c r="U743" s="267"/>
      <c r="V743" s="267" t="str">
        <f t="shared" si="218"/>
        <v/>
      </c>
      <c r="W743" s="267"/>
      <c r="X743" s="267"/>
      <c r="Y743" s="267"/>
      <c r="Z743" s="267"/>
      <c r="AA743" s="267" t="str">
        <f t="shared" si="224"/>
        <v/>
      </c>
      <c r="AB743" s="267"/>
      <c r="AC743" s="267"/>
      <c r="AD743" s="267"/>
      <c r="AE743" s="267"/>
      <c r="AF743" s="267"/>
      <c r="AG743" s="269"/>
      <c r="AH743" s="270"/>
      <c r="AI743" s="270"/>
      <c r="AJ743" s="270"/>
      <c r="AK743" s="270"/>
      <c r="AL743" s="273"/>
      <c r="AM743" s="11"/>
      <c r="AN743" s="175" t="str">
        <f t="shared" si="225"/>
        <v/>
      </c>
      <c r="AO743" s="176"/>
      <c r="AP743" s="267" t="str">
        <f t="shared" si="219"/>
        <v/>
      </c>
      <c r="AQ743" s="267"/>
      <c r="AR743" s="267"/>
      <c r="AS743" s="267"/>
      <c r="AT743" s="267"/>
      <c r="AU743" s="267"/>
      <c r="AV743" s="265" t="str">
        <f t="shared" si="226"/>
        <v/>
      </c>
      <c r="AW743" s="266"/>
      <c r="AX743" s="267" t="str">
        <f t="shared" si="220"/>
        <v/>
      </c>
      <c r="AY743" s="267"/>
      <c r="AZ743" s="267"/>
      <c r="BA743" s="267"/>
      <c r="BB743" s="267"/>
      <c r="BC743" s="268"/>
      <c r="BD743" s="11"/>
      <c r="BF743" s="7" t="str">
        <f t="shared" si="221"/>
        <v/>
      </c>
      <c r="BJ743" s="45" t="str">
        <f t="shared" ca="1" si="222"/>
        <v>20/09/2021 08:00</v>
      </c>
      <c r="BK743" s="44" t="str">
        <f>IF($F743="", "", IFERROR(INDEX('Currency Market'!$BE$10:$BL$178, MATCH($BJ743, 'Currency Market'!$BB$10:$BB$178, 0), MATCH($F743, 'Currency Market'!$BE$9:$BL$9, 0)), ""))</f>
        <v/>
      </c>
      <c r="BL743" s="43" t="str">
        <f>IF($F743="", "", IFERROR(INDEX('Currency Market'!$BE$10:$BL$178, MATCH($BJ743, 'Currency Market'!$BB$10:$BB$178, 0), MATCH($N743, 'Currency Market'!$BE$9:$BL$9, 0)), ""))</f>
        <v/>
      </c>
      <c r="BN743" s="68" t="str">
        <f t="shared" si="227"/>
        <v/>
      </c>
      <c r="BO743" s="57" t="str">
        <f t="shared" ref="BO743:BV752" si="231">IF($B743=$BF$4, IF($F743=BO$2, $H743*-1, IF($N743=BO$2, $AA743, "")), "")</f>
        <v/>
      </c>
      <c r="BP743" s="58" t="str">
        <f t="shared" si="231"/>
        <v/>
      </c>
      <c r="BQ743" s="58" t="str">
        <f t="shared" si="231"/>
        <v/>
      </c>
      <c r="BR743" s="58" t="str">
        <f t="shared" si="231"/>
        <v/>
      </c>
      <c r="BS743" s="58" t="str">
        <f t="shared" si="231"/>
        <v/>
      </c>
      <c r="BT743" s="58" t="str">
        <f t="shared" si="231"/>
        <v/>
      </c>
      <c r="BU743" s="58" t="str">
        <f t="shared" si="231"/>
        <v/>
      </c>
      <c r="BV743" s="59" t="str">
        <f t="shared" si="231"/>
        <v/>
      </c>
      <c r="BX743" s="7" t="str">
        <f ca="1">IFERROR(INDEX('Currency Market'!$BX$10:$BX$178, MATCH($BJ743, 'Currency Market'!$BB$10:$BB$178, 0)), "")</f>
        <v/>
      </c>
      <c r="BZ743" s="65" t="str">
        <f t="shared" si="228"/>
        <v/>
      </c>
    </row>
    <row r="744" spans="1:78" x14ac:dyDescent="0.55000000000000004">
      <c r="A744" s="11"/>
      <c r="B744" s="175" t="str">
        <f t="shared" si="217"/>
        <v/>
      </c>
      <c r="C744" s="176"/>
      <c r="D744" s="176"/>
      <c r="E744" s="176"/>
      <c r="F744" s="269"/>
      <c r="G744" s="270"/>
      <c r="H744" s="271"/>
      <c r="I744" s="271"/>
      <c r="J744" s="271"/>
      <c r="K744" s="271"/>
      <c r="L744" s="271"/>
      <c r="M744" s="271"/>
      <c r="N744" s="270"/>
      <c r="O744" s="270"/>
      <c r="P744" s="272" t="str">
        <f t="shared" si="223"/>
        <v/>
      </c>
      <c r="Q744" s="267"/>
      <c r="R744" s="267"/>
      <c r="S744" s="267"/>
      <c r="T744" s="267"/>
      <c r="U744" s="267"/>
      <c r="V744" s="267" t="str">
        <f t="shared" si="218"/>
        <v/>
      </c>
      <c r="W744" s="267"/>
      <c r="X744" s="267"/>
      <c r="Y744" s="267"/>
      <c r="Z744" s="267"/>
      <c r="AA744" s="267" t="str">
        <f t="shared" si="224"/>
        <v/>
      </c>
      <c r="AB744" s="267"/>
      <c r="AC744" s="267"/>
      <c r="AD744" s="267"/>
      <c r="AE744" s="267"/>
      <c r="AF744" s="267"/>
      <c r="AG744" s="269"/>
      <c r="AH744" s="270"/>
      <c r="AI744" s="270"/>
      <c r="AJ744" s="270"/>
      <c r="AK744" s="270"/>
      <c r="AL744" s="273"/>
      <c r="AM744" s="11"/>
      <c r="AN744" s="175" t="str">
        <f t="shared" si="225"/>
        <v/>
      </c>
      <c r="AO744" s="176"/>
      <c r="AP744" s="267" t="str">
        <f t="shared" si="219"/>
        <v/>
      </c>
      <c r="AQ744" s="267"/>
      <c r="AR744" s="267"/>
      <c r="AS744" s="267"/>
      <c r="AT744" s="267"/>
      <c r="AU744" s="267"/>
      <c r="AV744" s="265" t="str">
        <f t="shared" si="226"/>
        <v/>
      </c>
      <c r="AW744" s="266"/>
      <c r="AX744" s="267" t="str">
        <f t="shared" si="220"/>
        <v/>
      </c>
      <c r="AY744" s="267"/>
      <c r="AZ744" s="267"/>
      <c r="BA744" s="267"/>
      <c r="BB744" s="267"/>
      <c r="BC744" s="268"/>
      <c r="BD744" s="11"/>
      <c r="BF744" s="7" t="str">
        <f t="shared" si="221"/>
        <v/>
      </c>
      <c r="BJ744" s="45" t="str">
        <f t="shared" ca="1" si="222"/>
        <v>20/09/2021 08:00</v>
      </c>
      <c r="BK744" s="44" t="str">
        <f>IF($F744="", "", IFERROR(INDEX('Currency Market'!$BE$10:$BL$178, MATCH($BJ744, 'Currency Market'!$BB$10:$BB$178, 0), MATCH($F744, 'Currency Market'!$BE$9:$BL$9, 0)), ""))</f>
        <v/>
      </c>
      <c r="BL744" s="43" t="str">
        <f>IF($F744="", "", IFERROR(INDEX('Currency Market'!$BE$10:$BL$178, MATCH($BJ744, 'Currency Market'!$BB$10:$BB$178, 0), MATCH($N744, 'Currency Market'!$BE$9:$BL$9, 0)), ""))</f>
        <v/>
      </c>
      <c r="BN744" s="68" t="str">
        <f t="shared" si="227"/>
        <v/>
      </c>
      <c r="BO744" s="57" t="str">
        <f t="shared" si="231"/>
        <v/>
      </c>
      <c r="BP744" s="58" t="str">
        <f t="shared" si="231"/>
        <v/>
      </c>
      <c r="BQ744" s="58" t="str">
        <f t="shared" si="231"/>
        <v/>
      </c>
      <c r="BR744" s="58" t="str">
        <f t="shared" si="231"/>
        <v/>
      </c>
      <c r="BS744" s="58" t="str">
        <f t="shared" si="231"/>
        <v/>
      </c>
      <c r="BT744" s="58" t="str">
        <f t="shared" si="231"/>
        <v/>
      </c>
      <c r="BU744" s="58" t="str">
        <f t="shared" si="231"/>
        <v/>
      </c>
      <c r="BV744" s="59" t="str">
        <f t="shared" si="231"/>
        <v/>
      </c>
      <c r="BX744" s="7" t="str">
        <f ca="1">IFERROR(INDEX('Currency Market'!$BX$10:$BX$178, MATCH($BJ744, 'Currency Market'!$BB$10:$BB$178, 0)), "")</f>
        <v/>
      </c>
      <c r="BZ744" s="65" t="str">
        <f t="shared" si="228"/>
        <v/>
      </c>
    </row>
    <row r="745" spans="1:78" x14ac:dyDescent="0.55000000000000004">
      <c r="A745" s="11"/>
      <c r="B745" s="175" t="str">
        <f t="shared" si="217"/>
        <v/>
      </c>
      <c r="C745" s="176"/>
      <c r="D745" s="176"/>
      <c r="E745" s="176"/>
      <c r="F745" s="269"/>
      <c r="G745" s="270"/>
      <c r="H745" s="271"/>
      <c r="I745" s="271"/>
      <c r="J745" s="271"/>
      <c r="K745" s="271"/>
      <c r="L745" s="271"/>
      <c r="M745" s="271"/>
      <c r="N745" s="270"/>
      <c r="O745" s="270"/>
      <c r="P745" s="272" t="str">
        <f t="shared" si="223"/>
        <v/>
      </c>
      <c r="Q745" s="267"/>
      <c r="R745" s="267"/>
      <c r="S745" s="267"/>
      <c r="T745" s="267"/>
      <c r="U745" s="267"/>
      <c r="V745" s="267" t="str">
        <f t="shared" si="218"/>
        <v/>
      </c>
      <c r="W745" s="267"/>
      <c r="X745" s="267"/>
      <c r="Y745" s="267"/>
      <c r="Z745" s="267"/>
      <c r="AA745" s="267" t="str">
        <f t="shared" si="224"/>
        <v/>
      </c>
      <c r="AB745" s="267"/>
      <c r="AC745" s="267"/>
      <c r="AD745" s="267"/>
      <c r="AE745" s="267"/>
      <c r="AF745" s="267"/>
      <c r="AG745" s="269"/>
      <c r="AH745" s="270"/>
      <c r="AI745" s="270"/>
      <c r="AJ745" s="270"/>
      <c r="AK745" s="270"/>
      <c r="AL745" s="273"/>
      <c r="AM745" s="11"/>
      <c r="AN745" s="175" t="str">
        <f t="shared" si="225"/>
        <v/>
      </c>
      <c r="AO745" s="176"/>
      <c r="AP745" s="267" t="str">
        <f t="shared" si="219"/>
        <v/>
      </c>
      <c r="AQ745" s="267"/>
      <c r="AR745" s="267"/>
      <c r="AS745" s="267"/>
      <c r="AT745" s="267"/>
      <c r="AU745" s="267"/>
      <c r="AV745" s="265" t="str">
        <f t="shared" si="226"/>
        <v/>
      </c>
      <c r="AW745" s="266"/>
      <c r="AX745" s="267" t="str">
        <f t="shared" si="220"/>
        <v/>
      </c>
      <c r="AY745" s="267"/>
      <c r="AZ745" s="267"/>
      <c r="BA745" s="267"/>
      <c r="BB745" s="267"/>
      <c r="BC745" s="268"/>
      <c r="BD745" s="11"/>
      <c r="BF745" s="7" t="str">
        <f t="shared" si="221"/>
        <v/>
      </c>
      <c r="BJ745" s="45" t="str">
        <f t="shared" ca="1" si="222"/>
        <v>20/09/2021 08:00</v>
      </c>
      <c r="BK745" s="44" t="str">
        <f>IF($F745="", "", IFERROR(INDEX('Currency Market'!$BE$10:$BL$178, MATCH($BJ745, 'Currency Market'!$BB$10:$BB$178, 0), MATCH($F745, 'Currency Market'!$BE$9:$BL$9, 0)), ""))</f>
        <v/>
      </c>
      <c r="BL745" s="43" t="str">
        <f>IF($F745="", "", IFERROR(INDEX('Currency Market'!$BE$10:$BL$178, MATCH($BJ745, 'Currency Market'!$BB$10:$BB$178, 0), MATCH($N745, 'Currency Market'!$BE$9:$BL$9, 0)), ""))</f>
        <v/>
      </c>
      <c r="BN745" s="68" t="str">
        <f t="shared" si="227"/>
        <v/>
      </c>
      <c r="BO745" s="57" t="str">
        <f t="shared" si="231"/>
        <v/>
      </c>
      <c r="BP745" s="58" t="str">
        <f t="shared" si="231"/>
        <v/>
      </c>
      <c r="BQ745" s="58" t="str">
        <f t="shared" si="231"/>
        <v/>
      </c>
      <c r="BR745" s="58" t="str">
        <f t="shared" si="231"/>
        <v/>
      </c>
      <c r="BS745" s="58" t="str">
        <f t="shared" si="231"/>
        <v/>
      </c>
      <c r="BT745" s="58" t="str">
        <f t="shared" si="231"/>
        <v/>
      </c>
      <c r="BU745" s="58" t="str">
        <f t="shared" si="231"/>
        <v/>
      </c>
      <c r="BV745" s="59" t="str">
        <f t="shared" si="231"/>
        <v/>
      </c>
      <c r="BX745" s="7" t="str">
        <f ca="1">IFERROR(INDEX('Currency Market'!$BX$10:$BX$178, MATCH($BJ745, 'Currency Market'!$BB$10:$BB$178, 0)), "")</f>
        <v/>
      </c>
      <c r="BZ745" s="65" t="str">
        <f t="shared" si="228"/>
        <v/>
      </c>
    </row>
    <row r="746" spans="1:78" x14ac:dyDescent="0.55000000000000004">
      <c r="A746" s="11"/>
      <c r="B746" s="175" t="str">
        <f t="shared" si="217"/>
        <v/>
      </c>
      <c r="C746" s="176"/>
      <c r="D746" s="176"/>
      <c r="E746" s="176"/>
      <c r="F746" s="269"/>
      <c r="G746" s="270"/>
      <c r="H746" s="271"/>
      <c r="I746" s="271"/>
      <c r="J746" s="271"/>
      <c r="K746" s="271"/>
      <c r="L746" s="271"/>
      <c r="M746" s="271"/>
      <c r="N746" s="270"/>
      <c r="O746" s="270"/>
      <c r="P746" s="272" t="str">
        <f t="shared" si="223"/>
        <v/>
      </c>
      <c r="Q746" s="267"/>
      <c r="R746" s="267"/>
      <c r="S746" s="267"/>
      <c r="T746" s="267"/>
      <c r="U746" s="267"/>
      <c r="V746" s="267" t="str">
        <f t="shared" si="218"/>
        <v/>
      </c>
      <c r="W746" s="267"/>
      <c r="X746" s="267"/>
      <c r="Y746" s="267"/>
      <c r="Z746" s="267"/>
      <c r="AA746" s="267" t="str">
        <f t="shared" si="224"/>
        <v/>
      </c>
      <c r="AB746" s="267"/>
      <c r="AC746" s="267"/>
      <c r="AD746" s="267"/>
      <c r="AE746" s="267"/>
      <c r="AF746" s="267"/>
      <c r="AG746" s="269"/>
      <c r="AH746" s="270"/>
      <c r="AI746" s="270"/>
      <c r="AJ746" s="270"/>
      <c r="AK746" s="270"/>
      <c r="AL746" s="273"/>
      <c r="AM746" s="11"/>
      <c r="AN746" s="175" t="str">
        <f t="shared" si="225"/>
        <v/>
      </c>
      <c r="AO746" s="176"/>
      <c r="AP746" s="267" t="str">
        <f t="shared" si="219"/>
        <v/>
      </c>
      <c r="AQ746" s="267"/>
      <c r="AR746" s="267"/>
      <c r="AS746" s="267"/>
      <c r="AT746" s="267"/>
      <c r="AU746" s="267"/>
      <c r="AV746" s="265" t="str">
        <f t="shared" si="226"/>
        <v/>
      </c>
      <c r="AW746" s="266"/>
      <c r="AX746" s="267" t="str">
        <f t="shared" si="220"/>
        <v/>
      </c>
      <c r="AY746" s="267"/>
      <c r="AZ746" s="267"/>
      <c r="BA746" s="267"/>
      <c r="BB746" s="267"/>
      <c r="BC746" s="268"/>
      <c r="BD746" s="11"/>
      <c r="BF746" s="7" t="str">
        <f t="shared" si="221"/>
        <v/>
      </c>
      <c r="BJ746" s="45" t="str">
        <f t="shared" ca="1" si="222"/>
        <v>20/09/2021 08:00</v>
      </c>
      <c r="BK746" s="44" t="str">
        <f>IF($F746="", "", IFERROR(INDEX('Currency Market'!$BE$10:$BL$178, MATCH($BJ746, 'Currency Market'!$BB$10:$BB$178, 0), MATCH($F746, 'Currency Market'!$BE$9:$BL$9, 0)), ""))</f>
        <v/>
      </c>
      <c r="BL746" s="43" t="str">
        <f>IF($F746="", "", IFERROR(INDEX('Currency Market'!$BE$10:$BL$178, MATCH($BJ746, 'Currency Market'!$BB$10:$BB$178, 0), MATCH($N746, 'Currency Market'!$BE$9:$BL$9, 0)), ""))</f>
        <v/>
      </c>
      <c r="BN746" s="68" t="str">
        <f t="shared" si="227"/>
        <v/>
      </c>
      <c r="BO746" s="57" t="str">
        <f t="shared" si="231"/>
        <v/>
      </c>
      <c r="BP746" s="58" t="str">
        <f t="shared" si="231"/>
        <v/>
      </c>
      <c r="BQ746" s="58" t="str">
        <f t="shared" si="231"/>
        <v/>
      </c>
      <c r="BR746" s="58" t="str">
        <f t="shared" si="231"/>
        <v/>
      </c>
      <c r="BS746" s="58" t="str">
        <f t="shared" si="231"/>
        <v/>
      </c>
      <c r="BT746" s="58" t="str">
        <f t="shared" si="231"/>
        <v/>
      </c>
      <c r="BU746" s="58" t="str">
        <f t="shared" si="231"/>
        <v/>
      </c>
      <c r="BV746" s="59" t="str">
        <f t="shared" si="231"/>
        <v/>
      </c>
      <c r="BX746" s="7" t="str">
        <f ca="1">IFERROR(INDEX('Currency Market'!$BX$10:$BX$178, MATCH($BJ746, 'Currency Market'!$BB$10:$BB$178, 0)), "")</f>
        <v/>
      </c>
      <c r="BZ746" s="65" t="str">
        <f t="shared" si="228"/>
        <v/>
      </c>
    </row>
    <row r="747" spans="1:78" x14ac:dyDescent="0.55000000000000004">
      <c r="A747" s="11"/>
      <c r="B747" s="175" t="str">
        <f t="shared" si="217"/>
        <v/>
      </c>
      <c r="C747" s="176"/>
      <c r="D747" s="176"/>
      <c r="E747" s="176"/>
      <c r="F747" s="269"/>
      <c r="G747" s="270"/>
      <c r="H747" s="271"/>
      <c r="I747" s="271"/>
      <c r="J747" s="271"/>
      <c r="K747" s="271"/>
      <c r="L747" s="271"/>
      <c r="M747" s="271"/>
      <c r="N747" s="270"/>
      <c r="O747" s="270"/>
      <c r="P747" s="272" t="str">
        <f t="shared" si="223"/>
        <v/>
      </c>
      <c r="Q747" s="267"/>
      <c r="R747" s="267"/>
      <c r="S747" s="267"/>
      <c r="T747" s="267"/>
      <c r="U747" s="267"/>
      <c r="V747" s="267" t="str">
        <f t="shared" si="218"/>
        <v/>
      </c>
      <c r="W747" s="267"/>
      <c r="X747" s="267"/>
      <c r="Y747" s="267"/>
      <c r="Z747" s="267"/>
      <c r="AA747" s="267" t="str">
        <f t="shared" si="224"/>
        <v/>
      </c>
      <c r="AB747" s="267"/>
      <c r="AC747" s="267"/>
      <c r="AD747" s="267"/>
      <c r="AE747" s="267"/>
      <c r="AF747" s="267"/>
      <c r="AG747" s="269"/>
      <c r="AH747" s="270"/>
      <c r="AI747" s="270"/>
      <c r="AJ747" s="270"/>
      <c r="AK747" s="270"/>
      <c r="AL747" s="273"/>
      <c r="AM747" s="11"/>
      <c r="AN747" s="175" t="str">
        <f t="shared" si="225"/>
        <v/>
      </c>
      <c r="AO747" s="176"/>
      <c r="AP747" s="267" t="str">
        <f t="shared" si="219"/>
        <v/>
      </c>
      <c r="AQ747" s="267"/>
      <c r="AR747" s="267"/>
      <c r="AS747" s="267"/>
      <c r="AT747" s="267"/>
      <c r="AU747" s="267"/>
      <c r="AV747" s="265" t="str">
        <f t="shared" si="226"/>
        <v/>
      </c>
      <c r="AW747" s="266"/>
      <c r="AX747" s="267" t="str">
        <f t="shared" si="220"/>
        <v/>
      </c>
      <c r="AY747" s="267"/>
      <c r="AZ747" s="267"/>
      <c r="BA747" s="267"/>
      <c r="BB747" s="267"/>
      <c r="BC747" s="268"/>
      <c r="BD747" s="11"/>
      <c r="BF747" s="7" t="str">
        <f t="shared" si="221"/>
        <v/>
      </c>
      <c r="BJ747" s="45" t="str">
        <f t="shared" ca="1" si="222"/>
        <v>20/09/2021 08:00</v>
      </c>
      <c r="BK747" s="44" t="str">
        <f>IF($F747="", "", IFERROR(INDEX('Currency Market'!$BE$10:$BL$178, MATCH($BJ747, 'Currency Market'!$BB$10:$BB$178, 0), MATCH($F747, 'Currency Market'!$BE$9:$BL$9, 0)), ""))</f>
        <v/>
      </c>
      <c r="BL747" s="43" t="str">
        <f>IF($F747="", "", IFERROR(INDEX('Currency Market'!$BE$10:$BL$178, MATCH($BJ747, 'Currency Market'!$BB$10:$BB$178, 0), MATCH($N747, 'Currency Market'!$BE$9:$BL$9, 0)), ""))</f>
        <v/>
      </c>
      <c r="BN747" s="68" t="str">
        <f t="shared" si="227"/>
        <v/>
      </c>
      <c r="BO747" s="57" t="str">
        <f t="shared" si="231"/>
        <v/>
      </c>
      <c r="BP747" s="58" t="str">
        <f t="shared" si="231"/>
        <v/>
      </c>
      <c r="BQ747" s="58" t="str">
        <f t="shared" si="231"/>
        <v/>
      </c>
      <c r="BR747" s="58" t="str">
        <f t="shared" si="231"/>
        <v/>
      </c>
      <c r="BS747" s="58" t="str">
        <f t="shared" si="231"/>
        <v/>
      </c>
      <c r="BT747" s="58" t="str">
        <f t="shared" si="231"/>
        <v/>
      </c>
      <c r="BU747" s="58" t="str">
        <f t="shared" si="231"/>
        <v/>
      </c>
      <c r="BV747" s="59" t="str">
        <f t="shared" si="231"/>
        <v/>
      </c>
      <c r="BX747" s="7" t="str">
        <f ca="1">IFERROR(INDEX('Currency Market'!$BX$10:$BX$178, MATCH($BJ747, 'Currency Market'!$BB$10:$BB$178, 0)), "")</f>
        <v/>
      </c>
      <c r="BZ747" s="65" t="str">
        <f t="shared" si="228"/>
        <v/>
      </c>
    </row>
    <row r="748" spans="1:78" x14ac:dyDescent="0.55000000000000004">
      <c r="A748" s="11"/>
      <c r="B748" s="175" t="str">
        <f t="shared" si="217"/>
        <v/>
      </c>
      <c r="C748" s="176"/>
      <c r="D748" s="176"/>
      <c r="E748" s="176"/>
      <c r="F748" s="269"/>
      <c r="G748" s="270"/>
      <c r="H748" s="271"/>
      <c r="I748" s="271"/>
      <c r="J748" s="271"/>
      <c r="K748" s="271"/>
      <c r="L748" s="271"/>
      <c r="M748" s="271"/>
      <c r="N748" s="270"/>
      <c r="O748" s="270"/>
      <c r="P748" s="272" t="str">
        <f t="shared" si="223"/>
        <v/>
      </c>
      <c r="Q748" s="267"/>
      <c r="R748" s="267"/>
      <c r="S748" s="267"/>
      <c r="T748" s="267"/>
      <c r="U748" s="267"/>
      <c r="V748" s="267" t="str">
        <f t="shared" si="218"/>
        <v/>
      </c>
      <c r="W748" s="267"/>
      <c r="X748" s="267"/>
      <c r="Y748" s="267"/>
      <c r="Z748" s="267"/>
      <c r="AA748" s="267" t="str">
        <f t="shared" si="224"/>
        <v/>
      </c>
      <c r="AB748" s="267"/>
      <c r="AC748" s="267"/>
      <c r="AD748" s="267"/>
      <c r="AE748" s="267"/>
      <c r="AF748" s="267"/>
      <c r="AG748" s="269"/>
      <c r="AH748" s="270"/>
      <c r="AI748" s="270"/>
      <c r="AJ748" s="270"/>
      <c r="AK748" s="270"/>
      <c r="AL748" s="273"/>
      <c r="AM748" s="11"/>
      <c r="AN748" s="175" t="str">
        <f t="shared" si="225"/>
        <v/>
      </c>
      <c r="AO748" s="176"/>
      <c r="AP748" s="267" t="str">
        <f t="shared" si="219"/>
        <v/>
      </c>
      <c r="AQ748" s="267"/>
      <c r="AR748" s="267"/>
      <c r="AS748" s="267"/>
      <c r="AT748" s="267"/>
      <c r="AU748" s="267"/>
      <c r="AV748" s="265" t="str">
        <f t="shared" si="226"/>
        <v/>
      </c>
      <c r="AW748" s="266"/>
      <c r="AX748" s="267" t="str">
        <f t="shared" si="220"/>
        <v/>
      </c>
      <c r="AY748" s="267"/>
      <c r="AZ748" s="267"/>
      <c r="BA748" s="267"/>
      <c r="BB748" s="267"/>
      <c r="BC748" s="268"/>
      <c r="BD748" s="11"/>
      <c r="BF748" s="7" t="str">
        <f t="shared" si="221"/>
        <v/>
      </c>
      <c r="BJ748" s="45" t="str">
        <f t="shared" ca="1" si="222"/>
        <v>20/09/2021 08:00</v>
      </c>
      <c r="BK748" s="44" t="str">
        <f>IF($F748="", "", IFERROR(INDEX('Currency Market'!$BE$10:$BL$178, MATCH($BJ748, 'Currency Market'!$BB$10:$BB$178, 0), MATCH($F748, 'Currency Market'!$BE$9:$BL$9, 0)), ""))</f>
        <v/>
      </c>
      <c r="BL748" s="43" t="str">
        <f>IF($F748="", "", IFERROR(INDEX('Currency Market'!$BE$10:$BL$178, MATCH($BJ748, 'Currency Market'!$BB$10:$BB$178, 0), MATCH($N748, 'Currency Market'!$BE$9:$BL$9, 0)), ""))</f>
        <v/>
      </c>
      <c r="BN748" s="68" t="str">
        <f t="shared" si="227"/>
        <v/>
      </c>
      <c r="BO748" s="57" t="str">
        <f t="shared" si="231"/>
        <v/>
      </c>
      <c r="BP748" s="58" t="str">
        <f t="shared" si="231"/>
        <v/>
      </c>
      <c r="BQ748" s="58" t="str">
        <f t="shared" si="231"/>
        <v/>
      </c>
      <c r="BR748" s="58" t="str">
        <f t="shared" si="231"/>
        <v/>
      </c>
      <c r="BS748" s="58" t="str">
        <f t="shared" si="231"/>
        <v/>
      </c>
      <c r="BT748" s="58" t="str">
        <f t="shared" si="231"/>
        <v/>
      </c>
      <c r="BU748" s="58" t="str">
        <f t="shared" si="231"/>
        <v/>
      </c>
      <c r="BV748" s="59" t="str">
        <f t="shared" si="231"/>
        <v/>
      </c>
      <c r="BX748" s="7" t="str">
        <f ca="1">IFERROR(INDEX('Currency Market'!$BX$10:$BX$178, MATCH($BJ748, 'Currency Market'!$BB$10:$BB$178, 0)), "")</f>
        <v/>
      </c>
      <c r="BZ748" s="65" t="str">
        <f t="shared" si="228"/>
        <v/>
      </c>
    </row>
    <row r="749" spans="1:78" x14ac:dyDescent="0.55000000000000004">
      <c r="A749" s="11"/>
      <c r="B749" s="175" t="str">
        <f t="shared" si="217"/>
        <v/>
      </c>
      <c r="C749" s="176"/>
      <c r="D749" s="176"/>
      <c r="E749" s="176"/>
      <c r="F749" s="269"/>
      <c r="G749" s="270"/>
      <c r="H749" s="271"/>
      <c r="I749" s="271"/>
      <c r="J749" s="271"/>
      <c r="K749" s="271"/>
      <c r="L749" s="271"/>
      <c r="M749" s="271"/>
      <c r="N749" s="270"/>
      <c r="O749" s="270"/>
      <c r="P749" s="272" t="str">
        <f t="shared" si="223"/>
        <v/>
      </c>
      <c r="Q749" s="267"/>
      <c r="R749" s="267"/>
      <c r="S749" s="267"/>
      <c r="T749" s="267"/>
      <c r="U749" s="267"/>
      <c r="V749" s="267" t="str">
        <f t="shared" si="218"/>
        <v/>
      </c>
      <c r="W749" s="267"/>
      <c r="X749" s="267"/>
      <c r="Y749" s="267"/>
      <c r="Z749" s="267"/>
      <c r="AA749" s="267" t="str">
        <f t="shared" si="224"/>
        <v/>
      </c>
      <c r="AB749" s="267"/>
      <c r="AC749" s="267"/>
      <c r="AD749" s="267"/>
      <c r="AE749" s="267"/>
      <c r="AF749" s="267"/>
      <c r="AG749" s="269"/>
      <c r="AH749" s="270"/>
      <c r="AI749" s="270"/>
      <c r="AJ749" s="270"/>
      <c r="AK749" s="270"/>
      <c r="AL749" s="273"/>
      <c r="AM749" s="11"/>
      <c r="AN749" s="175" t="str">
        <f t="shared" si="225"/>
        <v/>
      </c>
      <c r="AO749" s="176"/>
      <c r="AP749" s="267" t="str">
        <f t="shared" si="219"/>
        <v/>
      </c>
      <c r="AQ749" s="267"/>
      <c r="AR749" s="267"/>
      <c r="AS749" s="267"/>
      <c r="AT749" s="267"/>
      <c r="AU749" s="267"/>
      <c r="AV749" s="265" t="str">
        <f t="shared" si="226"/>
        <v/>
      </c>
      <c r="AW749" s="266"/>
      <c r="AX749" s="267" t="str">
        <f t="shared" si="220"/>
        <v/>
      </c>
      <c r="AY749" s="267"/>
      <c r="AZ749" s="267"/>
      <c r="BA749" s="267"/>
      <c r="BB749" s="267"/>
      <c r="BC749" s="268"/>
      <c r="BD749" s="11"/>
      <c r="BF749" s="7" t="str">
        <f t="shared" si="221"/>
        <v/>
      </c>
      <c r="BJ749" s="45" t="str">
        <f t="shared" ca="1" si="222"/>
        <v>20/09/2021 08:00</v>
      </c>
      <c r="BK749" s="44" t="str">
        <f>IF($F749="", "", IFERROR(INDEX('Currency Market'!$BE$10:$BL$178, MATCH($BJ749, 'Currency Market'!$BB$10:$BB$178, 0), MATCH($F749, 'Currency Market'!$BE$9:$BL$9, 0)), ""))</f>
        <v/>
      </c>
      <c r="BL749" s="43" t="str">
        <f>IF($F749="", "", IFERROR(INDEX('Currency Market'!$BE$10:$BL$178, MATCH($BJ749, 'Currency Market'!$BB$10:$BB$178, 0), MATCH($N749, 'Currency Market'!$BE$9:$BL$9, 0)), ""))</f>
        <v/>
      </c>
      <c r="BN749" s="68" t="str">
        <f t="shared" si="227"/>
        <v/>
      </c>
      <c r="BO749" s="57" t="str">
        <f t="shared" si="231"/>
        <v/>
      </c>
      <c r="BP749" s="58" t="str">
        <f t="shared" si="231"/>
        <v/>
      </c>
      <c r="BQ749" s="58" t="str">
        <f t="shared" si="231"/>
        <v/>
      </c>
      <c r="BR749" s="58" t="str">
        <f t="shared" si="231"/>
        <v/>
      </c>
      <c r="BS749" s="58" t="str">
        <f t="shared" si="231"/>
        <v/>
      </c>
      <c r="BT749" s="58" t="str">
        <f t="shared" si="231"/>
        <v/>
      </c>
      <c r="BU749" s="58" t="str">
        <f t="shared" si="231"/>
        <v/>
      </c>
      <c r="BV749" s="59" t="str">
        <f t="shared" si="231"/>
        <v/>
      </c>
      <c r="BX749" s="7" t="str">
        <f ca="1">IFERROR(INDEX('Currency Market'!$BX$10:$BX$178, MATCH($BJ749, 'Currency Market'!$BB$10:$BB$178, 0)), "")</f>
        <v/>
      </c>
      <c r="BZ749" s="65" t="str">
        <f t="shared" si="228"/>
        <v/>
      </c>
    </row>
    <row r="750" spans="1:78" x14ac:dyDescent="0.55000000000000004">
      <c r="A750" s="11"/>
      <c r="B750" s="175" t="str">
        <f t="shared" si="217"/>
        <v/>
      </c>
      <c r="C750" s="176"/>
      <c r="D750" s="176"/>
      <c r="E750" s="176"/>
      <c r="F750" s="269"/>
      <c r="G750" s="270"/>
      <c r="H750" s="271"/>
      <c r="I750" s="271"/>
      <c r="J750" s="271"/>
      <c r="K750" s="271"/>
      <c r="L750" s="271"/>
      <c r="M750" s="271"/>
      <c r="N750" s="270"/>
      <c r="O750" s="270"/>
      <c r="P750" s="272" t="str">
        <f t="shared" si="223"/>
        <v/>
      </c>
      <c r="Q750" s="267"/>
      <c r="R750" s="267"/>
      <c r="S750" s="267"/>
      <c r="T750" s="267"/>
      <c r="U750" s="267"/>
      <c r="V750" s="267" t="str">
        <f t="shared" si="218"/>
        <v/>
      </c>
      <c r="W750" s="267"/>
      <c r="X750" s="267"/>
      <c r="Y750" s="267"/>
      <c r="Z750" s="267"/>
      <c r="AA750" s="267" t="str">
        <f t="shared" si="224"/>
        <v/>
      </c>
      <c r="AB750" s="267"/>
      <c r="AC750" s="267"/>
      <c r="AD750" s="267"/>
      <c r="AE750" s="267"/>
      <c r="AF750" s="267"/>
      <c r="AG750" s="269"/>
      <c r="AH750" s="270"/>
      <c r="AI750" s="270"/>
      <c r="AJ750" s="270"/>
      <c r="AK750" s="270"/>
      <c r="AL750" s="273"/>
      <c r="AM750" s="11"/>
      <c r="AN750" s="175" t="str">
        <f t="shared" si="225"/>
        <v/>
      </c>
      <c r="AO750" s="176"/>
      <c r="AP750" s="267" t="str">
        <f t="shared" si="219"/>
        <v/>
      </c>
      <c r="AQ750" s="267"/>
      <c r="AR750" s="267"/>
      <c r="AS750" s="267"/>
      <c r="AT750" s="267"/>
      <c r="AU750" s="267"/>
      <c r="AV750" s="265" t="str">
        <f t="shared" si="226"/>
        <v/>
      </c>
      <c r="AW750" s="266"/>
      <c r="AX750" s="267" t="str">
        <f t="shared" si="220"/>
        <v/>
      </c>
      <c r="AY750" s="267"/>
      <c r="AZ750" s="267"/>
      <c r="BA750" s="267"/>
      <c r="BB750" s="267"/>
      <c r="BC750" s="268"/>
      <c r="BD750" s="11"/>
      <c r="BF750" s="7" t="str">
        <f t="shared" si="221"/>
        <v/>
      </c>
      <c r="BJ750" s="45" t="str">
        <f t="shared" ca="1" si="222"/>
        <v>20/09/2021 08:00</v>
      </c>
      <c r="BK750" s="44" t="str">
        <f>IF($F750="", "", IFERROR(INDEX('Currency Market'!$BE$10:$BL$178, MATCH($BJ750, 'Currency Market'!$BB$10:$BB$178, 0), MATCH($F750, 'Currency Market'!$BE$9:$BL$9, 0)), ""))</f>
        <v/>
      </c>
      <c r="BL750" s="43" t="str">
        <f>IF($F750="", "", IFERROR(INDEX('Currency Market'!$BE$10:$BL$178, MATCH($BJ750, 'Currency Market'!$BB$10:$BB$178, 0), MATCH($N750, 'Currency Market'!$BE$9:$BL$9, 0)), ""))</f>
        <v/>
      </c>
      <c r="BN750" s="68" t="str">
        <f t="shared" si="227"/>
        <v/>
      </c>
      <c r="BO750" s="57" t="str">
        <f t="shared" si="231"/>
        <v/>
      </c>
      <c r="BP750" s="58" t="str">
        <f t="shared" si="231"/>
        <v/>
      </c>
      <c r="BQ750" s="58" t="str">
        <f t="shared" si="231"/>
        <v/>
      </c>
      <c r="BR750" s="58" t="str">
        <f t="shared" si="231"/>
        <v/>
      </c>
      <c r="BS750" s="58" t="str">
        <f t="shared" si="231"/>
        <v/>
      </c>
      <c r="BT750" s="58" t="str">
        <f t="shared" si="231"/>
        <v/>
      </c>
      <c r="BU750" s="58" t="str">
        <f t="shared" si="231"/>
        <v/>
      </c>
      <c r="BV750" s="59" t="str">
        <f t="shared" si="231"/>
        <v/>
      </c>
      <c r="BX750" s="7" t="str">
        <f ca="1">IFERROR(INDEX('Currency Market'!$BX$10:$BX$178, MATCH($BJ750, 'Currency Market'!$BB$10:$BB$178, 0)), "")</f>
        <v/>
      </c>
      <c r="BZ750" s="65" t="str">
        <f t="shared" si="228"/>
        <v/>
      </c>
    </row>
    <row r="751" spans="1:78" x14ac:dyDescent="0.55000000000000004">
      <c r="A751" s="11"/>
      <c r="B751" s="175" t="str">
        <f t="shared" si="217"/>
        <v/>
      </c>
      <c r="C751" s="176"/>
      <c r="D751" s="176"/>
      <c r="E751" s="176"/>
      <c r="F751" s="269"/>
      <c r="G751" s="270"/>
      <c r="H751" s="271"/>
      <c r="I751" s="271"/>
      <c r="J751" s="271"/>
      <c r="K751" s="271"/>
      <c r="L751" s="271"/>
      <c r="M751" s="271"/>
      <c r="N751" s="270"/>
      <c r="O751" s="270"/>
      <c r="P751" s="272" t="str">
        <f t="shared" si="223"/>
        <v/>
      </c>
      <c r="Q751" s="267"/>
      <c r="R751" s="267"/>
      <c r="S751" s="267"/>
      <c r="T751" s="267"/>
      <c r="U751" s="267"/>
      <c r="V751" s="267" t="str">
        <f t="shared" si="218"/>
        <v/>
      </c>
      <c r="W751" s="267"/>
      <c r="X751" s="267"/>
      <c r="Y751" s="267"/>
      <c r="Z751" s="267"/>
      <c r="AA751" s="267" t="str">
        <f t="shared" si="224"/>
        <v/>
      </c>
      <c r="AB751" s="267"/>
      <c r="AC751" s="267"/>
      <c r="AD751" s="267"/>
      <c r="AE751" s="267"/>
      <c r="AF751" s="267"/>
      <c r="AG751" s="269"/>
      <c r="AH751" s="270"/>
      <c r="AI751" s="270"/>
      <c r="AJ751" s="270"/>
      <c r="AK751" s="270"/>
      <c r="AL751" s="273"/>
      <c r="AM751" s="11"/>
      <c r="AN751" s="175" t="str">
        <f t="shared" si="225"/>
        <v/>
      </c>
      <c r="AO751" s="176"/>
      <c r="AP751" s="267" t="str">
        <f t="shared" si="219"/>
        <v/>
      </c>
      <c r="AQ751" s="267"/>
      <c r="AR751" s="267"/>
      <c r="AS751" s="267"/>
      <c r="AT751" s="267"/>
      <c r="AU751" s="267"/>
      <c r="AV751" s="265" t="str">
        <f t="shared" si="226"/>
        <v/>
      </c>
      <c r="AW751" s="266"/>
      <c r="AX751" s="267" t="str">
        <f t="shared" si="220"/>
        <v/>
      </c>
      <c r="AY751" s="267"/>
      <c r="AZ751" s="267"/>
      <c r="BA751" s="267"/>
      <c r="BB751" s="267"/>
      <c r="BC751" s="268"/>
      <c r="BD751" s="11"/>
      <c r="BF751" s="7" t="str">
        <f t="shared" si="221"/>
        <v/>
      </c>
      <c r="BJ751" s="45" t="str">
        <f t="shared" ca="1" si="222"/>
        <v>20/09/2021 08:00</v>
      </c>
      <c r="BK751" s="44" t="str">
        <f>IF($F751="", "", IFERROR(INDEX('Currency Market'!$BE$10:$BL$178, MATCH($BJ751, 'Currency Market'!$BB$10:$BB$178, 0), MATCH($F751, 'Currency Market'!$BE$9:$BL$9, 0)), ""))</f>
        <v/>
      </c>
      <c r="BL751" s="43" t="str">
        <f>IF($F751="", "", IFERROR(INDEX('Currency Market'!$BE$10:$BL$178, MATCH($BJ751, 'Currency Market'!$BB$10:$BB$178, 0), MATCH($N751, 'Currency Market'!$BE$9:$BL$9, 0)), ""))</f>
        <v/>
      </c>
      <c r="BN751" s="68" t="str">
        <f t="shared" si="227"/>
        <v/>
      </c>
      <c r="BO751" s="57" t="str">
        <f t="shared" si="231"/>
        <v/>
      </c>
      <c r="BP751" s="58" t="str">
        <f t="shared" si="231"/>
        <v/>
      </c>
      <c r="BQ751" s="58" t="str">
        <f t="shared" si="231"/>
        <v/>
      </c>
      <c r="BR751" s="58" t="str">
        <f t="shared" si="231"/>
        <v/>
      </c>
      <c r="BS751" s="58" t="str">
        <f t="shared" si="231"/>
        <v/>
      </c>
      <c r="BT751" s="58" t="str">
        <f t="shared" si="231"/>
        <v/>
      </c>
      <c r="BU751" s="58" t="str">
        <f t="shared" si="231"/>
        <v/>
      </c>
      <c r="BV751" s="59" t="str">
        <f t="shared" si="231"/>
        <v/>
      </c>
      <c r="BX751" s="7" t="str">
        <f ca="1">IFERROR(INDEX('Currency Market'!$BX$10:$BX$178, MATCH($BJ751, 'Currency Market'!$BB$10:$BB$178, 0)), "")</f>
        <v/>
      </c>
      <c r="BZ751" s="65" t="str">
        <f t="shared" si="228"/>
        <v/>
      </c>
    </row>
    <row r="752" spans="1:78" x14ac:dyDescent="0.55000000000000004">
      <c r="A752" s="11"/>
      <c r="B752" s="175" t="str">
        <f t="shared" si="217"/>
        <v/>
      </c>
      <c r="C752" s="176"/>
      <c r="D752" s="176"/>
      <c r="E752" s="176"/>
      <c r="F752" s="269"/>
      <c r="G752" s="270"/>
      <c r="H752" s="271"/>
      <c r="I752" s="271"/>
      <c r="J752" s="271"/>
      <c r="K752" s="271"/>
      <c r="L752" s="271"/>
      <c r="M752" s="271"/>
      <c r="N752" s="270"/>
      <c r="O752" s="270"/>
      <c r="P752" s="272" t="str">
        <f t="shared" si="223"/>
        <v/>
      </c>
      <c r="Q752" s="267"/>
      <c r="R752" s="267"/>
      <c r="S752" s="267"/>
      <c r="T752" s="267"/>
      <c r="U752" s="267"/>
      <c r="V752" s="267" t="str">
        <f t="shared" si="218"/>
        <v/>
      </c>
      <c r="W752" s="267"/>
      <c r="X752" s="267"/>
      <c r="Y752" s="267"/>
      <c r="Z752" s="267"/>
      <c r="AA752" s="267" t="str">
        <f t="shared" si="224"/>
        <v/>
      </c>
      <c r="AB752" s="267"/>
      <c r="AC752" s="267"/>
      <c r="AD752" s="267"/>
      <c r="AE752" s="267"/>
      <c r="AF752" s="267"/>
      <c r="AG752" s="269"/>
      <c r="AH752" s="270"/>
      <c r="AI752" s="270"/>
      <c r="AJ752" s="270"/>
      <c r="AK752" s="270"/>
      <c r="AL752" s="273"/>
      <c r="AM752" s="11"/>
      <c r="AN752" s="175" t="str">
        <f t="shared" si="225"/>
        <v/>
      </c>
      <c r="AO752" s="176"/>
      <c r="AP752" s="267" t="str">
        <f t="shared" si="219"/>
        <v/>
      </c>
      <c r="AQ752" s="267"/>
      <c r="AR752" s="267"/>
      <c r="AS752" s="267"/>
      <c r="AT752" s="267"/>
      <c r="AU752" s="267"/>
      <c r="AV752" s="265" t="str">
        <f t="shared" si="226"/>
        <v/>
      </c>
      <c r="AW752" s="266"/>
      <c r="AX752" s="267" t="str">
        <f t="shared" si="220"/>
        <v/>
      </c>
      <c r="AY752" s="267"/>
      <c r="AZ752" s="267"/>
      <c r="BA752" s="267"/>
      <c r="BB752" s="267"/>
      <c r="BC752" s="268"/>
      <c r="BD752" s="11"/>
      <c r="BF752" s="7" t="str">
        <f t="shared" si="221"/>
        <v/>
      </c>
      <c r="BJ752" s="45" t="str">
        <f t="shared" ca="1" si="222"/>
        <v>20/09/2021 08:00</v>
      </c>
      <c r="BK752" s="44" t="str">
        <f>IF($F752="", "", IFERROR(INDEX('Currency Market'!$BE$10:$BL$178, MATCH($BJ752, 'Currency Market'!$BB$10:$BB$178, 0), MATCH($F752, 'Currency Market'!$BE$9:$BL$9, 0)), ""))</f>
        <v/>
      </c>
      <c r="BL752" s="43" t="str">
        <f>IF($F752="", "", IFERROR(INDEX('Currency Market'!$BE$10:$BL$178, MATCH($BJ752, 'Currency Market'!$BB$10:$BB$178, 0), MATCH($N752, 'Currency Market'!$BE$9:$BL$9, 0)), ""))</f>
        <v/>
      </c>
      <c r="BN752" s="68" t="str">
        <f t="shared" si="227"/>
        <v/>
      </c>
      <c r="BO752" s="57" t="str">
        <f t="shared" si="231"/>
        <v/>
      </c>
      <c r="BP752" s="58" t="str">
        <f t="shared" si="231"/>
        <v/>
      </c>
      <c r="BQ752" s="58" t="str">
        <f t="shared" si="231"/>
        <v/>
      </c>
      <c r="BR752" s="58" t="str">
        <f t="shared" si="231"/>
        <v/>
      </c>
      <c r="BS752" s="58" t="str">
        <f t="shared" si="231"/>
        <v/>
      </c>
      <c r="BT752" s="58" t="str">
        <f t="shared" si="231"/>
        <v/>
      </c>
      <c r="BU752" s="58" t="str">
        <f t="shared" si="231"/>
        <v/>
      </c>
      <c r="BV752" s="59" t="str">
        <f t="shared" si="231"/>
        <v/>
      </c>
      <c r="BX752" s="7" t="str">
        <f ca="1">IFERROR(INDEX('Currency Market'!$BX$10:$BX$178, MATCH($BJ752, 'Currency Market'!$BB$10:$BB$178, 0)), "")</f>
        <v/>
      </c>
      <c r="BZ752" s="65" t="str">
        <f t="shared" si="228"/>
        <v/>
      </c>
    </row>
    <row r="753" spans="1:78" x14ac:dyDescent="0.55000000000000004">
      <c r="A753" s="11"/>
      <c r="B753" s="175" t="str">
        <f t="shared" si="217"/>
        <v/>
      </c>
      <c r="C753" s="176"/>
      <c r="D753" s="176"/>
      <c r="E753" s="176"/>
      <c r="F753" s="269"/>
      <c r="G753" s="270"/>
      <c r="H753" s="271"/>
      <c r="I753" s="271"/>
      <c r="J753" s="271"/>
      <c r="K753" s="271"/>
      <c r="L753" s="271"/>
      <c r="M753" s="271"/>
      <c r="N753" s="270"/>
      <c r="O753" s="270"/>
      <c r="P753" s="272" t="str">
        <f t="shared" si="223"/>
        <v/>
      </c>
      <c r="Q753" s="267"/>
      <c r="R753" s="267"/>
      <c r="S753" s="267"/>
      <c r="T753" s="267"/>
      <c r="U753" s="267"/>
      <c r="V753" s="267" t="str">
        <f t="shared" si="218"/>
        <v/>
      </c>
      <c r="W753" s="267"/>
      <c r="X753" s="267"/>
      <c r="Y753" s="267"/>
      <c r="Z753" s="267"/>
      <c r="AA753" s="267" t="str">
        <f t="shared" si="224"/>
        <v/>
      </c>
      <c r="AB753" s="267"/>
      <c r="AC753" s="267"/>
      <c r="AD753" s="267"/>
      <c r="AE753" s="267"/>
      <c r="AF753" s="267"/>
      <c r="AG753" s="269"/>
      <c r="AH753" s="270"/>
      <c r="AI753" s="270"/>
      <c r="AJ753" s="270"/>
      <c r="AK753" s="270"/>
      <c r="AL753" s="273"/>
      <c r="AM753" s="11"/>
      <c r="AN753" s="175" t="str">
        <f t="shared" si="225"/>
        <v/>
      </c>
      <c r="AO753" s="176"/>
      <c r="AP753" s="267" t="str">
        <f t="shared" si="219"/>
        <v/>
      </c>
      <c r="AQ753" s="267"/>
      <c r="AR753" s="267"/>
      <c r="AS753" s="267"/>
      <c r="AT753" s="267"/>
      <c r="AU753" s="267"/>
      <c r="AV753" s="265" t="str">
        <f t="shared" si="226"/>
        <v/>
      </c>
      <c r="AW753" s="266"/>
      <c r="AX753" s="267" t="str">
        <f t="shared" si="220"/>
        <v/>
      </c>
      <c r="AY753" s="267"/>
      <c r="AZ753" s="267"/>
      <c r="BA753" s="267"/>
      <c r="BB753" s="267"/>
      <c r="BC753" s="268"/>
      <c r="BD753" s="11"/>
      <c r="BF753" s="7" t="str">
        <f t="shared" si="221"/>
        <v/>
      </c>
      <c r="BJ753" s="45" t="str">
        <f t="shared" ca="1" si="222"/>
        <v>20/09/2021 08:00</v>
      </c>
      <c r="BK753" s="44" t="str">
        <f>IF($F753="", "", IFERROR(INDEX('Currency Market'!$BE$10:$BL$178, MATCH($BJ753, 'Currency Market'!$BB$10:$BB$178, 0), MATCH($F753, 'Currency Market'!$BE$9:$BL$9, 0)), ""))</f>
        <v/>
      </c>
      <c r="BL753" s="43" t="str">
        <f>IF($F753="", "", IFERROR(INDEX('Currency Market'!$BE$10:$BL$178, MATCH($BJ753, 'Currency Market'!$BB$10:$BB$178, 0), MATCH($N753, 'Currency Market'!$BE$9:$BL$9, 0)), ""))</f>
        <v/>
      </c>
      <c r="BN753" s="68" t="str">
        <f t="shared" si="227"/>
        <v/>
      </c>
      <c r="BO753" s="57" t="str">
        <f t="shared" ref="BO753:BV762" si="232">IF($B753=$BF$4, IF($F753=BO$2, $H753*-1, IF($N753=BO$2, $AA753, "")), "")</f>
        <v/>
      </c>
      <c r="BP753" s="58" t="str">
        <f t="shared" si="232"/>
        <v/>
      </c>
      <c r="BQ753" s="58" t="str">
        <f t="shared" si="232"/>
        <v/>
      </c>
      <c r="BR753" s="58" t="str">
        <f t="shared" si="232"/>
        <v/>
      </c>
      <c r="BS753" s="58" t="str">
        <f t="shared" si="232"/>
        <v/>
      </c>
      <c r="BT753" s="58" t="str">
        <f t="shared" si="232"/>
        <v/>
      </c>
      <c r="BU753" s="58" t="str">
        <f t="shared" si="232"/>
        <v/>
      </c>
      <c r="BV753" s="59" t="str">
        <f t="shared" si="232"/>
        <v/>
      </c>
      <c r="BX753" s="7" t="str">
        <f ca="1">IFERROR(INDEX('Currency Market'!$BX$10:$BX$178, MATCH($BJ753, 'Currency Market'!$BB$10:$BB$178, 0)), "")</f>
        <v/>
      </c>
      <c r="BZ753" s="65" t="str">
        <f t="shared" si="228"/>
        <v/>
      </c>
    </row>
    <row r="754" spans="1:78" x14ac:dyDescent="0.55000000000000004">
      <c r="A754" s="11"/>
      <c r="B754" s="175" t="str">
        <f t="shared" si="217"/>
        <v/>
      </c>
      <c r="C754" s="176"/>
      <c r="D754" s="176"/>
      <c r="E754" s="176"/>
      <c r="F754" s="269"/>
      <c r="G754" s="270"/>
      <c r="H754" s="271"/>
      <c r="I754" s="271"/>
      <c r="J754" s="271"/>
      <c r="K754" s="271"/>
      <c r="L754" s="271"/>
      <c r="M754" s="271"/>
      <c r="N754" s="270"/>
      <c r="O754" s="270"/>
      <c r="P754" s="272" t="str">
        <f t="shared" si="223"/>
        <v/>
      </c>
      <c r="Q754" s="267"/>
      <c r="R754" s="267"/>
      <c r="S754" s="267"/>
      <c r="T754" s="267"/>
      <c r="U754" s="267"/>
      <c r="V754" s="267" t="str">
        <f t="shared" si="218"/>
        <v/>
      </c>
      <c r="W754" s="267"/>
      <c r="X754" s="267"/>
      <c r="Y754" s="267"/>
      <c r="Z754" s="267"/>
      <c r="AA754" s="267" t="str">
        <f t="shared" si="224"/>
        <v/>
      </c>
      <c r="AB754" s="267"/>
      <c r="AC754" s="267"/>
      <c r="AD754" s="267"/>
      <c r="AE754" s="267"/>
      <c r="AF754" s="267"/>
      <c r="AG754" s="269"/>
      <c r="AH754" s="270"/>
      <c r="AI754" s="270"/>
      <c r="AJ754" s="270"/>
      <c r="AK754" s="270"/>
      <c r="AL754" s="273"/>
      <c r="AM754" s="11"/>
      <c r="AN754" s="175" t="str">
        <f t="shared" si="225"/>
        <v/>
      </c>
      <c r="AO754" s="176"/>
      <c r="AP754" s="267" t="str">
        <f t="shared" si="219"/>
        <v/>
      </c>
      <c r="AQ754" s="267"/>
      <c r="AR754" s="267"/>
      <c r="AS754" s="267"/>
      <c r="AT754" s="267"/>
      <c r="AU754" s="267"/>
      <c r="AV754" s="265" t="str">
        <f t="shared" si="226"/>
        <v/>
      </c>
      <c r="AW754" s="266"/>
      <c r="AX754" s="267" t="str">
        <f t="shared" si="220"/>
        <v/>
      </c>
      <c r="AY754" s="267"/>
      <c r="AZ754" s="267"/>
      <c r="BA754" s="267"/>
      <c r="BB754" s="267"/>
      <c r="BC754" s="268"/>
      <c r="BD754" s="11"/>
      <c r="BF754" s="7" t="str">
        <f t="shared" si="221"/>
        <v/>
      </c>
      <c r="BJ754" s="45" t="str">
        <f t="shared" ca="1" si="222"/>
        <v>20/09/2021 08:00</v>
      </c>
      <c r="BK754" s="44" t="str">
        <f>IF($F754="", "", IFERROR(INDEX('Currency Market'!$BE$10:$BL$178, MATCH($BJ754, 'Currency Market'!$BB$10:$BB$178, 0), MATCH($F754, 'Currency Market'!$BE$9:$BL$9, 0)), ""))</f>
        <v/>
      </c>
      <c r="BL754" s="43" t="str">
        <f>IF($F754="", "", IFERROR(INDEX('Currency Market'!$BE$10:$BL$178, MATCH($BJ754, 'Currency Market'!$BB$10:$BB$178, 0), MATCH($N754, 'Currency Market'!$BE$9:$BL$9, 0)), ""))</f>
        <v/>
      </c>
      <c r="BN754" s="68" t="str">
        <f t="shared" si="227"/>
        <v/>
      </c>
      <c r="BO754" s="57" t="str">
        <f t="shared" si="232"/>
        <v/>
      </c>
      <c r="BP754" s="58" t="str">
        <f t="shared" si="232"/>
        <v/>
      </c>
      <c r="BQ754" s="58" t="str">
        <f t="shared" si="232"/>
        <v/>
      </c>
      <c r="BR754" s="58" t="str">
        <f t="shared" si="232"/>
        <v/>
      </c>
      <c r="BS754" s="58" t="str">
        <f t="shared" si="232"/>
        <v/>
      </c>
      <c r="BT754" s="58" t="str">
        <f t="shared" si="232"/>
        <v/>
      </c>
      <c r="BU754" s="58" t="str">
        <f t="shared" si="232"/>
        <v/>
      </c>
      <c r="BV754" s="59" t="str">
        <f t="shared" si="232"/>
        <v/>
      </c>
      <c r="BX754" s="7" t="str">
        <f ca="1">IFERROR(INDEX('Currency Market'!$BX$10:$BX$178, MATCH($BJ754, 'Currency Market'!$BB$10:$BB$178, 0)), "")</f>
        <v/>
      </c>
      <c r="BZ754" s="65" t="str">
        <f t="shared" si="228"/>
        <v/>
      </c>
    </row>
    <row r="755" spans="1:78" x14ac:dyDescent="0.55000000000000004">
      <c r="A755" s="11"/>
      <c r="B755" s="175" t="str">
        <f t="shared" si="217"/>
        <v/>
      </c>
      <c r="C755" s="176"/>
      <c r="D755" s="176"/>
      <c r="E755" s="176"/>
      <c r="F755" s="269"/>
      <c r="G755" s="270"/>
      <c r="H755" s="271"/>
      <c r="I755" s="271"/>
      <c r="J755" s="271"/>
      <c r="K755" s="271"/>
      <c r="L755" s="271"/>
      <c r="M755" s="271"/>
      <c r="N755" s="270"/>
      <c r="O755" s="270"/>
      <c r="P755" s="272" t="str">
        <f t="shared" si="223"/>
        <v/>
      </c>
      <c r="Q755" s="267"/>
      <c r="R755" s="267"/>
      <c r="S755" s="267"/>
      <c r="T755" s="267"/>
      <c r="U755" s="267"/>
      <c r="V755" s="267" t="str">
        <f t="shared" si="218"/>
        <v/>
      </c>
      <c r="W755" s="267"/>
      <c r="X755" s="267"/>
      <c r="Y755" s="267"/>
      <c r="Z755" s="267"/>
      <c r="AA755" s="267" t="str">
        <f t="shared" si="224"/>
        <v/>
      </c>
      <c r="AB755" s="267"/>
      <c r="AC755" s="267"/>
      <c r="AD755" s="267"/>
      <c r="AE755" s="267"/>
      <c r="AF755" s="267"/>
      <c r="AG755" s="269"/>
      <c r="AH755" s="270"/>
      <c r="AI755" s="270"/>
      <c r="AJ755" s="270"/>
      <c r="AK755" s="270"/>
      <c r="AL755" s="273"/>
      <c r="AM755" s="11"/>
      <c r="AN755" s="175" t="str">
        <f t="shared" si="225"/>
        <v/>
      </c>
      <c r="AO755" s="176"/>
      <c r="AP755" s="267" t="str">
        <f t="shared" si="219"/>
        <v/>
      </c>
      <c r="AQ755" s="267"/>
      <c r="AR755" s="267"/>
      <c r="AS755" s="267"/>
      <c r="AT755" s="267"/>
      <c r="AU755" s="267"/>
      <c r="AV755" s="265" t="str">
        <f t="shared" si="226"/>
        <v/>
      </c>
      <c r="AW755" s="266"/>
      <c r="AX755" s="267" t="str">
        <f t="shared" si="220"/>
        <v/>
      </c>
      <c r="AY755" s="267"/>
      <c r="AZ755" s="267"/>
      <c r="BA755" s="267"/>
      <c r="BB755" s="267"/>
      <c r="BC755" s="268"/>
      <c r="BD755" s="11"/>
      <c r="BF755" s="7" t="str">
        <f t="shared" si="221"/>
        <v/>
      </c>
      <c r="BJ755" s="45" t="str">
        <f t="shared" ca="1" si="222"/>
        <v>20/09/2021 08:00</v>
      </c>
      <c r="BK755" s="44" t="str">
        <f>IF($F755="", "", IFERROR(INDEX('Currency Market'!$BE$10:$BL$178, MATCH($BJ755, 'Currency Market'!$BB$10:$BB$178, 0), MATCH($F755, 'Currency Market'!$BE$9:$BL$9, 0)), ""))</f>
        <v/>
      </c>
      <c r="BL755" s="43" t="str">
        <f>IF($F755="", "", IFERROR(INDEX('Currency Market'!$BE$10:$BL$178, MATCH($BJ755, 'Currency Market'!$BB$10:$BB$178, 0), MATCH($N755, 'Currency Market'!$BE$9:$BL$9, 0)), ""))</f>
        <v/>
      </c>
      <c r="BN755" s="68" t="str">
        <f t="shared" si="227"/>
        <v/>
      </c>
      <c r="BO755" s="57" t="str">
        <f t="shared" si="232"/>
        <v/>
      </c>
      <c r="BP755" s="58" t="str">
        <f t="shared" si="232"/>
        <v/>
      </c>
      <c r="BQ755" s="58" t="str">
        <f t="shared" si="232"/>
        <v/>
      </c>
      <c r="BR755" s="58" t="str">
        <f t="shared" si="232"/>
        <v/>
      </c>
      <c r="BS755" s="58" t="str">
        <f t="shared" si="232"/>
        <v/>
      </c>
      <c r="BT755" s="58" t="str">
        <f t="shared" si="232"/>
        <v/>
      </c>
      <c r="BU755" s="58" t="str">
        <f t="shared" si="232"/>
        <v/>
      </c>
      <c r="BV755" s="59" t="str">
        <f t="shared" si="232"/>
        <v/>
      </c>
      <c r="BX755" s="7" t="str">
        <f ca="1">IFERROR(INDEX('Currency Market'!$BX$10:$BX$178, MATCH($BJ755, 'Currency Market'!$BB$10:$BB$178, 0)), "")</f>
        <v/>
      </c>
      <c r="BZ755" s="65" t="str">
        <f t="shared" si="228"/>
        <v/>
      </c>
    </row>
    <row r="756" spans="1:78" x14ac:dyDescent="0.55000000000000004">
      <c r="A756" s="11"/>
      <c r="B756" s="175" t="str">
        <f t="shared" si="217"/>
        <v/>
      </c>
      <c r="C756" s="176"/>
      <c r="D756" s="176"/>
      <c r="E756" s="176"/>
      <c r="F756" s="269"/>
      <c r="G756" s="270"/>
      <c r="H756" s="271"/>
      <c r="I756" s="271"/>
      <c r="J756" s="271"/>
      <c r="K756" s="271"/>
      <c r="L756" s="271"/>
      <c r="M756" s="271"/>
      <c r="N756" s="270"/>
      <c r="O756" s="270"/>
      <c r="P756" s="272" t="str">
        <f t="shared" si="223"/>
        <v/>
      </c>
      <c r="Q756" s="267"/>
      <c r="R756" s="267"/>
      <c r="S756" s="267"/>
      <c r="T756" s="267"/>
      <c r="U756" s="267"/>
      <c r="V756" s="267" t="str">
        <f t="shared" si="218"/>
        <v/>
      </c>
      <c r="W756" s="267"/>
      <c r="X756" s="267"/>
      <c r="Y756" s="267"/>
      <c r="Z756" s="267"/>
      <c r="AA756" s="267" t="str">
        <f t="shared" si="224"/>
        <v/>
      </c>
      <c r="AB756" s="267"/>
      <c r="AC756" s="267"/>
      <c r="AD756" s="267"/>
      <c r="AE756" s="267"/>
      <c r="AF756" s="267"/>
      <c r="AG756" s="269"/>
      <c r="AH756" s="270"/>
      <c r="AI756" s="270"/>
      <c r="AJ756" s="270"/>
      <c r="AK756" s="270"/>
      <c r="AL756" s="273"/>
      <c r="AM756" s="11"/>
      <c r="AN756" s="175" t="str">
        <f t="shared" si="225"/>
        <v/>
      </c>
      <c r="AO756" s="176"/>
      <c r="AP756" s="267" t="str">
        <f t="shared" si="219"/>
        <v/>
      </c>
      <c r="AQ756" s="267"/>
      <c r="AR756" s="267"/>
      <c r="AS756" s="267"/>
      <c r="AT756" s="267"/>
      <c r="AU756" s="267"/>
      <c r="AV756" s="265" t="str">
        <f t="shared" si="226"/>
        <v/>
      </c>
      <c r="AW756" s="266"/>
      <c r="AX756" s="267" t="str">
        <f t="shared" si="220"/>
        <v/>
      </c>
      <c r="AY756" s="267"/>
      <c r="AZ756" s="267"/>
      <c r="BA756" s="267"/>
      <c r="BB756" s="267"/>
      <c r="BC756" s="268"/>
      <c r="BD756" s="11"/>
      <c r="BF756" s="7" t="str">
        <f t="shared" si="221"/>
        <v/>
      </c>
      <c r="BJ756" s="45" t="str">
        <f t="shared" ca="1" si="222"/>
        <v>20/09/2021 08:00</v>
      </c>
      <c r="BK756" s="44" t="str">
        <f>IF($F756="", "", IFERROR(INDEX('Currency Market'!$BE$10:$BL$178, MATCH($BJ756, 'Currency Market'!$BB$10:$BB$178, 0), MATCH($F756, 'Currency Market'!$BE$9:$BL$9, 0)), ""))</f>
        <v/>
      </c>
      <c r="BL756" s="43" t="str">
        <f>IF($F756="", "", IFERROR(INDEX('Currency Market'!$BE$10:$BL$178, MATCH($BJ756, 'Currency Market'!$BB$10:$BB$178, 0), MATCH($N756, 'Currency Market'!$BE$9:$BL$9, 0)), ""))</f>
        <v/>
      </c>
      <c r="BN756" s="68" t="str">
        <f t="shared" si="227"/>
        <v/>
      </c>
      <c r="BO756" s="57" t="str">
        <f t="shared" si="232"/>
        <v/>
      </c>
      <c r="BP756" s="58" t="str">
        <f t="shared" si="232"/>
        <v/>
      </c>
      <c r="BQ756" s="58" t="str">
        <f t="shared" si="232"/>
        <v/>
      </c>
      <c r="BR756" s="58" t="str">
        <f t="shared" si="232"/>
        <v/>
      </c>
      <c r="BS756" s="58" t="str">
        <f t="shared" si="232"/>
        <v/>
      </c>
      <c r="BT756" s="58" t="str">
        <f t="shared" si="232"/>
        <v/>
      </c>
      <c r="BU756" s="58" t="str">
        <f t="shared" si="232"/>
        <v/>
      </c>
      <c r="BV756" s="59" t="str">
        <f t="shared" si="232"/>
        <v/>
      </c>
      <c r="BX756" s="7" t="str">
        <f ca="1">IFERROR(INDEX('Currency Market'!$BX$10:$BX$178, MATCH($BJ756, 'Currency Market'!$BB$10:$BB$178, 0)), "")</f>
        <v/>
      </c>
      <c r="BZ756" s="65" t="str">
        <f t="shared" si="228"/>
        <v/>
      </c>
    </row>
    <row r="757" spans="1:78" x14ac:dyDescent="0.55000000000000004">
      <c r="A757" s="11"/>
      <c r="B757" s="175" t="str">
        <f t="shared" si="217"/>
        <v/>
      </c>
      <c r="C757" s="176"/>
      <c r="D757" s="176"/>
      <c r="E757" s="176"/>
      <c r="F757" s="269"/>
      <c r="G757" s="270"/>
      <c r="H757" s="271"/>
      <c r="I757" s="271"/>
      <c r="J757" s="271"/>
      <c r="K757" s="271"/>
      <c r="L757" s="271"/>
      <c r="M757" s="271"/>
      <c r="N757" s="270"/>
      <c r="O757" s="270"/>
      <c r="P757" s="272" t="str">
        <f t="shared" si="223"/>
        <v/>
      </c>
      <c r="Q757" s="267"/>
      <c r="R757" s="267"/>
      <c r="S757" s="267"/>
      <c r="T757" s="267"/>
      <c r="U757" s="267"/>
      <c r="V757" s="267" t="str">
        <f t="shared" si="218"/>
        <v/>
      </c>
      <c r="W757" s="267"/>
      <c r="X757" s="267"/>
      <c r="Y757" s="267"/>
      <c r="Z757" s="267"/>
      <c r="AA757" s="267" t="str">
        <f t="shared" si="224"/>
        <v/>
      </c>
      <c r="AB757" s="267"/>
      <c r="AC757" s="267"/>
      <c r="AD757" s="267"/>
      <c r="AE757" s="267"/>
      <c r="AF757" s="267"/>
      <c r="AG757" s="269"/>
      <c r="AH757" s="270"/>
      <c r="AI757" s="270"/>
      <c r="AJ757" s="270"/>
      <c r="AK757" s="270"/>
      <c r="AL757" s="273"/>
      <c r="AM757" s="11"/>
      <c r="AN757" s="175" t="str">
        <f t="shared" si="225"/>
        <v/>
      </c>
      <c r="AO757" s="176"/>
      <c r="AP757" s="267" t="str">
        <f t="shared" si="219"/>
        <v/>
      </c>
      <c r="AQ757" s="267"/>
      <c r="AR757" s="267"/>
      <c r="AS757" s="267"/>
      <c r="AT757" s="267"/>
      <c r="AU757" s="267"/>
      <c r="AV757" s="265" t="str">
        <f t="shared" si="226"/>
        <v/>
      </c>
      <c r="AW757" s="266"/>
      <c r="AX757" s="267" t="str">
        <f t="shared" si="220"/>
        <v/>
      </c>
      <c r="AY757" s="267"/>
      <c r="AZ757" s="267"/>
      <c r="BA757" s="267"/>
      <c r="BB757" s="267"/>
      <c r="BC757" s="268"/>
      <c r="BD757" s="11"/>
      <c r="BF757" s="7" t="str">
        <f t="shared" si="221"/>
        <v/>
      </c>
      <c r="BJ757" s="45" t="str">
        <f t="shared" ca="1" si="222"/>
        <v>20/09/2021 08:00</v>
      </c>
      <c r="BK757" s="44" t="str">
        <f>IF($F757="", "", IFERROR(INDEX('Currency Market'!$BE$10:$BL$178, MATCH($BJ757, 'Currency Market'!$BB$10:$BB$178, 0), MATCH($F757, 'Currency Market'!$BE$9:$BL$9, 0)), ""))</f>
        <v/>
      </c>
      <c r="BL757" s="43" t="str">
        <f>IF($F757="", "", IFERROR(INDEX('Currency Market'!$BE$10:$BL$178, MATCH($BJ757, 'Currency Market'!$BB$10:$BB$178, 0), MATCH($N757, 'Currency Market'!$BE$9:$BL$9, 0)), ""))</f>
        <v/>
      </c>
      <c r="BN757" s="68" t="str">
        <f t="shared" si="227"/>
        <v/>
      </c>
      <c r="BO757" s="57" t="str">
        <f t="shared" si="232"/>
        <v/>
      </c>
      <c r="BP757" s="58" t="str">
        <f t="shared" si="232"/>
        <v/>
      </c>
      <c r="BQ757" s="58" t="str">
        <f t="shared" si="232"/>
        <v/>
      </c>
      <c r="BR757" s="58" t="str">
        <f t="shared" si="232"/>
        <v/>
      </c>
      <c r="BS757" s="58" t="str">
        <f t="shared" si="232"/>
        <v/>
      </c>
      <c r="BT757" s="58" t="str">
        <f t="shared" si="232"/>
        <v/>
      </c>
      <c r="BU757" s="58" t="str">
        <f t="shared" si="232"/>
        <v/>
      </c>
      <c r="BV757" s="59" t="str">
        <f t="shared" si="232"/>
        <v/>
      </c>
      <c r="BX757" s="7" t="str">
        <f ca="1">IFERROR(INDEX('Currency Market'!$BX$10:$BX$178, MATCH($BJ757, 'Currency Market'!$BB$10:$BB$178, 0)), "")</f>
        <v/>
      </c>
      <c r="BZ757" s="65" t="str">
        <f t="shared" si="228"/>
        <v/>
      </c>
    </row>
    <row r="758" spans="1:78" x14ac:dyDescent="0.55000000000000004">
      <c r="A758" s="11"/>
      <c r="B758" s="175" t="str">
        <f t="shared" si="217"/>
        <v/>
      </c>
      <c r="C758" s="176"/>
      <c r="D758" s="176"/>
      <c r="E758" s="176"/>
      <c r="F758" s="269"/>
      <c r="G758" s="270"/>
      <c r="H758" s="271"/>
      <c r="I758" s="271"/>
      <c r="J758" s="271"/>
      <c r="K758" s="271"/>
      <c r="L758" s="271"/>
      <c r="M758" s="271"/>
      <c r="N758" s="270"/>
      <c r="O758" s="270"/>
      <c r="P758" s="272" t="str">
        <f t="shared" si="223"/>
        <v/>
      </c>
      <c r="Q758" s="267"/>
      <c r="R758" s="267"/>
      <c r="S758" s="267"/>
      <c r="T758" s="267"/>
      <c r="U758" s="267"/>
      <c r="V758" s="267" t="str">
        <f t="shared" si="218"/>
        <v/>
      </c>
      <c r="W758" s="267"/>
      <c r="X758" s="267"/>
      <c r="Y758" s="267"/>
      <c r="Z758" s="267"/>
      <c r="AA758" s="267" t="str">
        <f t="shared" si="224"/>
        <v/>
      </c>
      <c r="AB758" s="267"/>
      <c r="AC758" s="267"/>
      <c r="AD758" s="267"/>
      <c r="AE758" s="267"/>
      <c r="AF758" s="267"/>
      <c r="AG758" s="269"/>
      <c r="AH758" s="270"/>
      <c r="AI758" s="270"/>
      <c r="AJ758" s="270"/>
      <c r="AK758" s="270"/>
      <c r="AL758" s="273"/>
      <c r="AM758" s="11"/>
      <c r="AN758" s="175" t="str">
        <f t="shared" si="225"/>
        <v/>
      </c>
      <c r="AO758" s="176"/>
      <c r="AP758" s="267" t="str">
        <f t="shared" si="219"/>
        <v/>
      </c>
      <c r="AQ758" s="267"/>
      <c r="AR758" s="267"/>
      <c r="AS758" s="267"/>
      <c r="AT758" s="267"/>
      <c r="AU758" s="267"/>
      <c r="AV758" s="265" t="str">
        <f t="shared" si="226"/>
        <v/>
      </c>
      <c r="AW758" s="266"/>
      <c r="AX758" s="267" t="str">
        <f t="shared" si="220"/>
        <v/>
      </c>
      <c r="AY758" s="267"/>
      <c r="AZ758" s="267"/>
      <c r="BA758" s="267"/>
      <c r="BB758" s="267"/>
      <c r="BC758" s="268"/>
      <c r="BD758" s="11"/>
      <c r="BF758" s="7" t="str">
        <f t="shared" si="221"/>
        <v/>
      </c>
      <c r="BJ758" s="45" t="str">
        <f t="shared" ca="1" si="222"/>
        <v>20/09/2021 08:00</v>
      </c>
      <c r="BK758" s="44" t="str">
        <f>IF($F758="", "", IFERROR(INDEX('Currency Market'!$BE$10:$BL$178, MATCH($BJ758, 'Currency Market'!$BB$10:$BB$178, 0), MATCH($F758, 'Currency Market'!$BE$9:$BL$9, 0)), ""))</f>
        <v/>
      </c>
      <c r="BL758" s="43" t="str">
        <f>IF($F758="", "", IFERROR(INDEX('Currency Market'!$BE$10:$BL$178, MATCH($BJ758, 'Currency Market'!$BB$10:$BB$178, 0), MATCH($N758, 'Currency Market'!$BE$9:$BL$9, 0)), ""))</f>
        <v/>
      </c>
      <c r="BN758" s="68" t="str">
        <f t="shared" si="227"/>
        <v/>
      </c>
      <c r="BO758" s="57" t="str">
        <f t="shared" si="232"/>
        <v/>
      </c>
      <c r="BP758" s="58" t="str">
        <f t="shared" si="232"/>
        <v/>
      </c>
      <c r="BQ758" s="58" t="str">
        <f t="shared" si="232"/>
        <v/>
      </c>
      <c r="BR758" s="58" t="str">
        <f t="shared" si="232"/>
        <v/>
      </c>
      <c r="BS758" s="58" t="str">
        <f t="shared" si="232"/>
        <v/>
      </c>
      <c r="BT758" s="58" t="str">
        <f t="shared" si="232"/>
        <v/>
      </c>
      <c r="BU758" s="58" t="str">
        <f t="shared" si="232"/>
        <v/>
      </c>
      <c r="BV758" s="59" t="str">
        <f t="shared" si="232"/>
        <v/>
      </c>
      <c r="BX758" s="7" t="str">
        <f ca="1">IFERROR(INDEX('Currency Market'!$BX$10:$BX$178, MATCH($BJ758, 'Currency Market'!$BB$10:$BB$178, 0)), "")</f>
        <v/>
      </c>
      <c r="BZ758" s="65" t="str">
        <f t="shared" si="228"/>
        <v/>
      </c>
    </row>
    <row r="759" spans="1:78" x14ac:dyDescent="0.55000000000000004">
      <c r="A759" s="11"/>
      <c r="B759" s="175" t="str">
        <f t="shared" si="217"/>
        <v/>
      </c>
      <c r="C759" s="176"/>
      <c r="D759" s="176"/>
      <c r="E759" s="176"/>
      <c r="F759" s="269"/>
      <c r="G759" s="270"/>
      <c r="H759" s="271"/>
      <c r="I759" s="271"/>
      <c r="J759" s="271"/>
      <c r="K759" s="271"/>
      <c r="L759" s="271"/>
      <c r="M759" s="271"/>
      <c r="N759" s="270"/>
      <c r="O759" s="270"/>
      <c r="P759" s="272" t="str">
        <f t="shared" si="223"/>
        <v/>
      </c>
      <c r="Q759" s="267"/>
      <c r="R759" s="267"/>
      <c r="S759" s="267"/>
      <c r="T759" s="267"/>
      <c r="U759" s="267"/>
      <c r="V759" s="267" t="str">
        <f t="shared" si="218"/>
        <v/>
      </c>
      <c r="W759" s="267"/>
      <c r="X759" s="267"/>
      <c r="Y759" s="267"/>
      <c r="Z759" s="267"/>
      <c r="AA759" s="267" t="str">
        <f t="shared" si="224"/>
        <v/>
      </c>
      <c r="AB759" s="267"/>
      <c r="AC759" s="267"/>
      <c r="AD759" s="267"/>
      <c r="AE759" s="267"/>
      <c r="AF759" s="267"/>
      <c r="AG759" s="269"/>
      <c r="AH759" s="270"/>
      <c r="AI759" s="270"/>
      <c r="AJ759" s="270"/>
      <c r="AK759" s="270"/>
      <c r="AL759" s="273"/>
      <c r="AM759" s="11"/>
      <c r="AN759" s="175" t="str">
        <f t="shared" si="225"/>
        <v/>
      </c>
      <c r="AO759" s="176"/>
      <c r="AP759" s="267" t="str">
        <f t="shared" si="219"/>
        <v/>
      </c>
      <c r="AQ759" s="267"/>
      <c r="AR759" s="267"/>
      <c r="AS759" s="267"/>
      <c r="AT759" s="267"/>
      <c r="AU759" s="267"/>
      <c r="AV759" s="265" t="str">
        <f t="shared" si="226"/>
        <v/>
      </c>
      <c r="AW759" s="266"/>
      <c r="AX759" s="267" t="str">
        <f t="shared" si="220"/>
        <v/>
      </c>
      <c r="AY759" s="267"/>
      <c r="AZ759" s="267"/>
      <c r="BA759" s="267"/>
      <c r="BB759" s="267"/>
      <c r="BC759" s="268"/>
      <c r="BD759" s="11"/>
      <c r="BF759" s="7" t="str">
        <f t="shared" si="221"/>
        <v/>
      </c>
      <c r="BJ759" s="45" t="str">
        <f t="shared" ca="1" si="222"/>
        <v>20/09/2021 08:00</v>
      </c>
      <c r="BK759" s="44" t="str">
        <f>IF($F759="", "", IFERROR(INDEX('Currency Market'!$BE$10:$BL$178, MATCH($BJ759, 'Currency Market'!$BB$10:$BB$178, 0), MATCH($F759, 'Currency Market'!$BE$9:$BL$9, 0)), ""))</f>
        <v/>
      </c>
      <c r="BL759" s="43" t="str">
        <f>IF($F759="", "", IFERROR(INDEX('Currency Market'!$BE$10:$BL$178, MATCH($BJ759, 'Currency Market'!$BB$10:$BB$178, 0), MATCH($N759, 'Currency Market'!$BE$9:$BL$9, 0)), ""))</f>
        <v/>
      </c>
      <c r="BN759" s="68" t="str">
        <f t="shared" si="227"/>
        <v/>
      </c>
      <c r="BO759" s="57" t="str">
        <f t="shared" si="232"/>
        <v/>
      </c>
      <c r="BP759" s="58" t="str">
        <f t="shared" si="232"/>
        <v/>
      </c>
      <c r="BQ759" s="58" t="str">
        <f t="shared" si="232"/>
        <v/>
      </c>
      <c r="BR759" s="58" t="str">
        <f t="shared" si="232"/>
        <v/>
      </c>
      <c r="BS759" s="58" t="str">
        <f t="shared" si="232"/>
        <v/>
      </c>
      <c r="BT759" s="58" t="str">
        <f t="shared" si="232"/>
        <v/>
      </c>
      <c r="BU759" s="58" t="str">
        <f t="shared" si="232"/>
        <v/>
      </c>
      <c r="BV759" s="59" t="str">
        <f t="shared" si="232"/>
        <v/>
      </c>
      <c r="BX759" s="7" t="str">
        <f ca="1">IFERROR(INDEX('Currency Market'!$BX$10:$BX$178, MATCH($BJ759, 'Currency Market'!$BB$10:$BB$178, 0)), "")</f>
        <v/>
      </c>
      <c r="BZ759" s="65" t="str">
        <f t="shared" si="228"/>
        <v/>
      </c>
    </row>
    <row r="760" spans="1:78" x14ac:dyDescent="0.55000000000000004">
      <c r="A760" s="11"/>
      <c r="B760" s="175" t="str">
        <f t="shared" si="217"/>
        <v/>
      </c>
      <c r="C760" s="176"/>
      <c r="D760" s="176"/>
      <c r="E760" s="176"/>
      <c r="F760" s="269"/>
      <c r="G760" s="270"/>
      <c r="H760" s="271"/>
      <c r="I760" s="271"/>
      <c r="J760" s="271"/>
      <c r="K760" s="271"/>
      <c r="L760" s="271"/>
      <c r="M760" s="271"/>
      <c r="N760" s="270"/>
      <c r="O760" s="270"/>
      <c r="P760" s="272" t="str">
        <f t="shared" si="223"/>
        <v/>
      </c>
      <c r="Q760" s="267"/>
      <c r="R760" s="267"/>
      <c r="S760" s="267"/>
      <c r="T760" s="267"/>
      <c r="U760" s="267"/>
      <c r="V760" s="267" t="str">
        <f t="shared" si="218"/>
        <v/>
      </c>
      <c r="W760" s="267"/>
      <c r="X760" s="267"/>
      <c r="Y760" s="267"/>
      <c r="Z760" s="267"/>
      <c r="AA760" s="267" t="str">
        <f t="shared" si="224"/>
        <v/>
      </c>
      <c r="AB760" s="267"/>
      <c r="AC760" s="267"/>
      <c r="AD760" s="267"/>
      <c r="AE760" s="267"/>
      <c r="AF760" s="267"/>
      <c r="AG760" s="269"/>
      <c r="AH760" s="270"/>
      <c r="AI760" s="270"/>
      <c r="AJ760" s="270"/>
      <c r="AK760" s="270"/>
      <c r="AL760" s="273"/>
      <c r="AM760" s="11"/>
      <c r="AN760" s="175" t="str">
        <f t="shared" si="225"/>
        <v/>
      </c>
      <c r="AO760" s="176"/>
      <c r="AP760" s="267" t="str">
        <f t="shared" si="219"/>
        <v/>
      </c>
      <c r="AQ760" s="267"/>
      <c r="AR760" s="267"/>
      <c r="AS760" s="267"/>
      <c r="AT760" s="267"/>
      <c r="AU760" s="267"/>
      <c r="AV760" s="265" t="str">
        <f t="shared" si="226"/>
        <v/>
      </c>
      <c r="AW760" s="266"/>
      <c r="AX760" s="267" t="str">
        <f t="shared" si="220"/>
        <v/>
      </c>
      <c r="AY760" s="267"/>
      <c r="AZ760" s="267"/>
      <c r="BA760" s="267"/>
      <c r="BB760" s="267"/>
      <c r="BC760" s="268"/>
      <c r="BD760" s="11"/>
      <c r="BF760" s="7" t="str">
        <f t="shared" si="221"/>
        <v/>
      </c>
      <c r="BJ760" s="45" t="str">
        <f t="shared" ca="1" si="222"/>
        <v>20/09/2021 08:00</v>
      </c>
      <c r="BK760" s="44" t="str">
        <f>IF($F760="", "", IFERROR(INDEX('Currency Market'!$BE$10:$BL$178, MATCH($BJ760, 'Currency Market'!$BB$10:$BB$178, 0), MATCH($F760, 'Currency Market'!$BE$9:$BL$9, 0)), ""))</f>
        <v/>
      </c>
      <c r="BL760" s="43" t="str">
        <f>IF($F760="", "", IFERROR(INDEX('Currency Market'!$BE$10:$BL$178, MATCH($BJ760, 'Currency Market'!$BB$10:$BB$178, 0), MATCH($N760, 'Currency Market'!$BE$9:$BL$9, 0)), ""))</f>
        <v/>
      </c>
      <c r="BN760" s="68" t="str">
        <f t="shared" si="227"/>
        <v/>
      </c>
      <c r="BO760" s="57" t="str">
        <f t="shared" si="232"/>
        <v/>
      </c>
      <c r="BP760" s="58" t="str">
        <f t="shared" si="232"/>
        <v/>
      </c>
      <c r="BQ760" s="58" t="str">
        <f t="shared" si="232"/>
        <v/>
      </c>
      <c r="BR760" s="58" t="str">
        <f t="shared" si="232"/>
        <v/>
      </c>
      <c r="BS760" s="58" t="str">
        <f t="shared" si="232"/>
        <v/>
      </c>
      <c r="BT760" s="58" t="str">
        <f t="shared" si="232"/>
        <v/>
      </c>
      <c r="BU760" s="58" t="str">
        <f t="shared" si="232"/>
        <v/>
      </c>
      <c r="BV760" s="59" t="str">
        <f t="shared" si="232"/>
        <v/>
      </c>
      <c r="BX760" s="7" t="str">
        <f ca="1">IFERROR(INDEX('Currency Market'!$BX$10:$BX$178, MATCH($BJ760, 'Currency Market'!$BB$10:$BB$178, 0)), "")</f>
        <v/>
      </c>
      <c r="BZ760" s="65" t="str">
        <f t="shared" si="228"/>
        <v/>
      </c>
    </row>
    <row r="761" spans="1:78" x14ac:dyDescent="0.55000000000000004">
      <c r="A761" s="11"/>
      <c r="B761" s="175" t="str">
        <f t="shared" si="217"/>
        <v/>
      </c>
      <c r="C761" s="176"/>
      <c r="D761" s="176"/>
      <c r="E761" s="176"/>
      <c r="F761" s="269"/>
      <c r="G761" s="270"/>
      <c r="H761" s="271"/>
      <c r="I761" s="271"/>
      <c r="J761" s="271"/>
      <c r="K761" s="271"/>
      <c r="L761" s="271"/>
      <c r="M761" s="271"/>
      <c r="N761" s="270"/>
      <c r="O761" s="270"/>
      <c r="P761" s="272" t="str">
        <f t="shared" si="223"/>
        <v/>
      </c>
      <c r="Q761" s="267"/>
      <c r="R761" s="267"/>
      <c r="S761" s="267"/>
      <c r="T761" s="267"/>
      <c r="U761" s="267"/>
      <c r="V761" s="267" t="str">
        <f t="shared" si="218"/>
        <v/>
      </c>
      <c r="W761" s="267"/>
      <c r="X761" s="267"/>
      <c r="Y761" s="267"/>
      <c r="Z761" s="267"/>
      <c r="AA761" s="267" t="str">
        <f t="shared" si="224"/>
        <v/>
      </c>
      <c r="AB761" s="267"/>
      <c r="AC761" s="267"/>
      <c r="AD761" s="267"/>
      <c r="AE761" s="267"/>
      <c r="AF761" s="267"/>
      <c r="AG761" s="269"/>
      <c r="AH761" s="270"/>
      <c r="AI761" s="270"/>
      <c r="AJ761" s="270"/>
      <c r="AK761" s="270"/>
      <c r="AL761" s="273"/>
      <c r="AM761" s="11"/>
      <c r="AN761" s="175" t="str">
        <f t="shared" si="225"/>
        <v/>
      </c>
      <c r="AO761" s="176"/>
      <c r="AP761" s="267" t="str">
        <f t="shared" si="219"/>
        <v/>
      </c>
      <c r="AQ761" s="267"/>
      <c r="AR761" s="267"/>
      <c r="AS761" s="267"/>
      <c r="AT761" s="267"/>
      <c r="AU761" s="267"/>
      <c r="AV761" s="265" t="str">
        <f t="shared" si="226"/>
        <v/>
      </c>
      <c r="AW761" s="266"/>
      <c r="AX761" s="267" t="str">
        <f t="shared" si="220"/>
        <v/>
      </c>
      <c r="AY761" s="267"/>
      <c r="AZ761" s="267"/>
      <c r="BA761" s="267"/>
      <c r="BB761" s="267"/>
      <c r="BC761" s="268"/>
      <c r="BD761" s="11"/>
      <c r="BF761" s="7" t="str">
        <f t="shared" si="221"/>
        <v/>
      </c>
      <c r="BJ761" s="45" t="str">
        <f t="shared" ca="1" si="222"/>
        <v>20/09/2021 08:00</v>
      </c>
      <c r="BK761" s="44" t="str">
        <f>IF($F761="", "", IFERROR(INDEX('Currency Market'!$BE$10:$BL$178, MATCH($BJ761, 'Currency Market'!$BB$10:$BB$178, 0), MATCH($F761, 'Currency Market'!$BE$9:$BL$9, 0)), ""))</f>
        <v/>
      </c>
      <c r="BL761" s="43" t="str">
        <f>IF($F761="", "", IFERROR(INDEX('Currency Market'!$BE$10:$BL$178, MATCH($BJ761, 'Currency Market'!$BB$10:$BB$178, 0), MATCH($N761, 'Currency Market'!$BE$9:$BL$9, 0)), ""))</f>
        <v/>
      </c>
      <c r="BN761" s="68" t="str">
        <f t="shared" si="227"/>
        <v/>
      </c>
      <c r="BO761" s="57" t="str">
        <f t="shared" si="232"/>
        <v/>
      </c>
      <c r="BP761" s="58" t="str">
        <f t="shared" si="232"/>
        <v/>
      </c>
      <c r="BQ761" s="58" t="str">
        <f t="shared" si="232"/>
        <v/>
      </c>
      <c r="BR761" s="58" t="str">
        <f t="shared" si="232"/>
        <v/>
      </c>
      <c r="BS761" s="58" t="str">
        <f t="shared" si="232"/>
        <v/>
      </c>
      <c r="BT761" s="58" t="str">
        <f t="shared" si="232"/>
        <v/>
      </c>
      <c r="BU761" s="58" t="str">
        <f t="shared" si="232"/>
        <v/>
      </c>
      <c r="BV761" s="59" t="str">
        <f t="shared" si="232"/>
        <v/>
      </c>
      <c r="BX761" s="7" t="str">
        <f ca="1">IFERROR(INDEX('Currency Market'!$BX$10:$BX$178, MATCH($BJ761, 'Currency Market'!$BB$10:$BB$178, 0)), "")</f>
        <v/>
      </c>
      <c r="BZ761" s="65" t="str">
        <f t="shared" si="228"/>
        <v/>
      </c>
    </row>
    <row r="762" spans="1:78" x14ac:dyDescent="0.55000000000000004">
      <c r="A762" s="11"/>
      <c r="B762" s="175" t="str">
        <f t="shared" si="217"/>
        <v/>
      </c>
      <c r="C762" s="176"/>
      <c r="D762" s="176"/>
      <c r="E762" s="176"/>
      <c r="F762" s="269"/>
      <c r="G762" s="270"/>
      <c r="H762" s="271"/>
      <c r="I762" s="271"/>
      <c r="J762" s="271"/>
      <c r="K762" s="271"/>
      <c r="L762" s="271"/>
      <c r="M762" s="271"/>
      <c r="N762" s="270"/>
      <c r="O762" s="270"/>
      <c r="P762" s="272" t="str">
        <f t="shared" si="223"/>
        <v/>
      </c>
      <c r="Q762" s="267"/>
      <c r="R762" s="267"/>
      <c r="S762" s="267"/>
      <c r="T762" s="267"/>
      <c r="U762" s="267"/>
      <c r="V762" s="267" t="str">
        <f t="shared" si="218"/>
        <v/>
      </c>
      <c r="W762" s="267"/>
      <c r="X762" s="267"/>
      <c r="Y762" s="267"/>
      <c r="Z762" s="267"/>
      <c r="AA762" s="267" t="str">
        <f t="shared" si="224"/>
        <v/>
      </c>
      <c r="AB762" s="267"/>
      <c r="AC762" s="267"/>
      <c r="AD762" s="267"/>
      <c r="AE762" s="267"/>
      <c r="AF762" s="267"/>
      <c r="AG762" s="269"/>
      <c r="AH762" s="270"/>
      <c r="AI762" s="270"/>
      <c r="AJ762" s="270"/>
      <c r="AK762" s="270"/>
      <c r="AL762" s="273"/>
      <c r="AM762" s="11"/>
      <c r="AN762" s="175" t="str">
        <f t="shared" si="225"/>
        <v/>
      </c>
      <c r="AO762" s="176"/>
      <c r="AP762" s="267" t="str">
        <f t="shared" si="219"/>
        <v/>
      </c>
      <c r="AQ762" s="267"/>
      <c r="AR762" s="267"/>
      <c r="AS762" s="267"/>
      <c r="AT762" s="267"/>
      <c r="AU762" s="267"/>
      <c r="AV762" s="265" t="str">
        <f t="shared" si="226"/>
        <v/>
      </c>
      <c r="AW762" s="266"/>
      <c r="AX762" s="267" t="str">
        <f t="shared" si="220"/>
        <v/>
      </c>
      <c r="AY762" s="267"/>
      <c r="AZ762" s="267"/>
      <c r="BA762" s="267"/>
      <c r="BB762" s="267"/>
      <c r="BC762" s="268"/>
      <c r="BD762" s="11"/>
      <c r="BF762" s="7" t="str">
        <f t="shared" si="221"/>
        <v/>
      </c>
      <c r="BJ762" s="45" t="str">
        <f t="shared" ca="1" si="222"/>
        <v>20/09/2021 08:00</v>
      </c>
      <c r="BK762" s="44" t="str">
        <f>IF($F762="", "", IFERROR(INDEX('Currency Market'!$BE$10:$BL$178, MATCH($BJ762, 'Currency Market'!$BB$10:$BB$178, 0), MATCH($F762, 'Currency Market'!$BE$9:$BL$9, 0)), ""))</f>
        <v/>
      </c>
      <c r="BL762" s="43" t="str">
        <f>IF($F762="", "", IFERROR(INDEX('Currency Market'!$BE$10:$BL$178, MATCH($BJ762, 'Currency Market'!$BB$10:$BB$178, 0), MATCH($N762, 'Currency Market'!$BE$9:$BL$9, 0)), ""))</f>
        <v/>
      </c>
      <c r="BN762" s="68" t="str">
        <f t="shared" si="227"/>
        <v/>
      </c>
      <c r="BO762" s="57" t="str">
        <f t="shared" si="232"/>
        <v/>
      </c>
      <c r="BP762" s="58" t="str">
        <f t="shared" si="232"/>
        <v/>
      </c>
      <c r="BQ762" s="58" t="str">
        <f t="shared" si="232"/>
        <v/>
      </c>
      <c r="BR762" s="58" t="str">
        <f t="shared" si="232"/>
        <v/>
      </c>
      <c r="BS762" s="58" t="str">
        <f t="shared" si="232"/>
        <v/>
      </c>
      <c r="BT762" s="58" t="str">
        <f t="shared" si="232"/>
        <v/>
      </c>
      <c r="BU762" s="58" t="str">
        <f t="shared" si="232"/>
        <v/>
      </c>
      <c r="BV762" s="59" t="str">
        <f t="shared" si="232"/>
        <v/>
      </c>
      <c r="BX762" s="7" t="str">
        <f ca="1">IFERROR(INDEX('Currency Market'!$BX$10:$BX$178, MATCH($BJ762, 'Currency Market'!$BB$10:$BB$178, 0)), "")</f>
        <v/>
      </c>
      <c r="BZ762" s="65" t="str">
        <f t="shared" si="228"/>
        <v/>
      </c>
    </row>
    <row r="763" spans="1:78" x14ac:dyDescent="0.55000000000000004">
      <c r="A763" s="11"/>
      <c r="B763" s="175" t="str">
        <f t="shared" si="217"/>
        <v/>
      </c>
      <c r="C763" s="176"/>
      <c r="D763" s="176"/>
      <c r="E763" s="176"/>
      <c r="F763" s="269"/>
      <c r="G763" s="270"/>
      <c r="H763" s="271"/>
      <c r="I763" s="271"/>
      <c r="J763" s="271"/>
      <c r="K763" s="271"/>
      <c r="L763" s="271"/>
      <c r="M763" s="271"/>
      <c r="N763" s="270"/>
      <c r="O763" s="270"/>
      <c r="P763" s="272" t="str">
        <f t="shared" si="223"/>
        <v/>
      </c>
      <c r="Q763" s="267"/>
      <c r="R763" s="267"/>
      <c r="S763" s="267"/>
      <c r="T763" s="267"/>
      <c r="U763" s="267"/>
      <c r="V763" s="267" t="str">
        <f t="shared" si="218"/>
        <v/>
      </c>
      <c r="W763" s="267"/>
      <c r="X763" s="267"/>
      <c r="Y763" s="267"/>
      <c r="Z763" s="267"/>
      <c r="AA763" s="267" t="str">
        <f t="shared" si="224"/>
        <v/>
      </c>
      <c r="AB763" s="267"/>
      <c r="AC763" s="267"/>
      <c r="AD763" s="267"/>
      <c r="AE763" s="267"/>
      <c r="AF763" s="267"/>
      <c r="AG763" s="269"/>
      <c r="AH763" s="270"/>
      <c r="AI763" s="270"/>
      <c r="AJ763" s="270"/>
      <c r="AK763" s="270"/>
      <c r="AL763" s="273"/>
      <c r="AM763" s="11"/>
      <c r="AN763" s="175" t="str">
        <f t="shared" si="225"/>
        <v/>
      </c>
      <c r="AO763" s="176"/>
      <c r="AP763" s="267" t="str">
        <f t="shared" si="219"/>
        <v/>
      </c>
      <c r="AQ763" s="267"/>
      <c r="AR763" s="267"/>
      <c r="AS763" s="267"/>
      <c r="AT763" s="267"/>
      <c r="AU763" s="267"/>
      <c r="AV763" s="265" t="str">
        <f t="shared" si="226"/>
        <v/>
      </c>
      <c r="AW763" s="266"/>
      <c r="AX763" s="267" t="str">
        <f t="shared" si="220"/>
        <v/>
      </c>
      <c r="AY763" s="267"/>
      <c r="AZ763" s="267"/>
      <c r="BA763" s="267"/>
      <c r="BB763" s="267"/>
      <c r="BC763" s="268"/>
      <c r="BD763" s="11"/>
      <c r="BF763" s="7" t="str">
        <f t="shared" si="221"/>
        <v/>
      </c>
      <c r="BJ763" s="45" t="str">
        <f t="shared" ca="1" si="222"/>
        <v>20/09/2021 08:00</v>
      </c>
      <c r="BK763" s="44" t="str">
        <f>IF($F763="", "", IFERROR(INDEX('Currency Market'!$BE$10:$BL$178, MATCH($BJ763, 'Currency Market'!$BB$10:$BB$178, 0), MATCH($F763, 'Currency Market'!$BE$9:$BL$9, 0)), ""))</f>
        <v/>
      </c>
      <c r="BL763" s="43" t="str">
        <f>IF($F763="", "", IFERROR(INDEX('Currency Market'!$BE$10:$BL$178, MATCH($BJ763, 'Currency Market'!$BB$10:$BB$178, 0), MATCH($N763, 'Currency Market'!$BE$9:$BL$9, 0)), ""))</f>
        <v/>
      </c>
      <c r="BN763" s="68" t="str">
        <f t="shared" si="227"/>
        <v/>
      </c>
      <c r="BO763" s="57" t="str">
        <f t="shared" ref="BO763:BV772" si="233">IF($B763=$BF$4, IF($F763=BO$2, $H763*-1, IF($N763=BO$2, $AA763, "")), "")</f>
        <v/>
      </c>
      <c r="BP763" s="58" t="str">
        <f t="shared" si="233"/>
        <v/>
      </c>
      <c r="BQ763" s="58" t="str">
        <f t="shared" si="233"/>
        <v/>
      </c>
      <c r="BR763" s="58" t="str">
        <f t="shared" si="233"/>
        <v/>
      </c>
      <c r="BS763" s="58" t="str">
        <f t="shared" si="233"/>
        <v/>
      </c>
      <c r="BT763" s="58" t="str">
        <f t="shared" si="233"/>
        <v/>
      </c>
      <c r="BU763" s="58" t="str">
        <f t="shared" si="233"/>
        <v/>
      </c>
      <c r="BV763" s="59" t="str">
        <f t="shared" si="233"/>
        <v/>
      </c>
      <c r="BX763" s="7" t="str">
        <f ca="1">IFERROR(INDEX('Currency Market'!$BX$10:$BX$178, MATCH($BJ763, 'Currency Market'!$BB$10:$BB$178, 0)), "")</f>
        <v/>
      </c>
      <c r="BZ763" s="65" t="str">
        <f t="shared" si="228"/>
        <v/>
      </c>
    </row>
    <row r="764" spans="1:78" x14ac:dyDescent="0.55000000000000004">
      <c r="A764" s="11"/>
      <c r="B764" s="175" t="str">
        <f t="shared" si="217"/>
        <v/>
      </c>
      <c r="C764" s="176"/>
      <c r="D764" s="176"/>
      <c r="E764" s="176"/>
      <c r="F764" s="269"/>
      <c r="G764" s="270"/>
      <c r="H764" s="271"/>
      <c r="I764" s="271"/>
      <c r="J764" s="271"/>
      <c r="K764" s="271"/>
      <c r="L764" s="271"/>
      <c r="M764" s="271"/>
      <c r="N764" s="270"/>
      <c r="O764" s="270"/>
      <c r="P764" s="272" t="str">
        <f t="shared" si="223"/>
        <v/>
      </c>
      <c r="Q764" s="267"/>
      <c r="R764" s="267"/>
      <c r="S764" s="267"/>
      <c r="T764" s="267"/>
      <c r="U764" s="267"/>
      <c r="V764" s="267" t="str">
        <f t="shared" si="218"/>
        <v/>
      </c>
      <c r="W764" s="267"/>
      <c r="X764" s="267"/>
      <c r="Y764" s="267"/>
      <c r="Z764" s="267"/>
      <c r="AA764" s="267" t="str">
        <f t="shared" si="224"/>
        <v/>
      </c>
      <c r="AB764" s="267"/>
      <c r="AC764" s="267"/>
      <c r="AD764" s="267"/>
      <c r="AE764" s="267"/>
      <c r="AF764" s="267"/>
      <c r="AG764" s="269"/>
      <c r="AH764" s="270"/>
      <c r="AI764" s="270"/>
      <c r="AJ764" s="270"/>
      <c r="AK764" s="270"/>
      <c r="AL764" s="273"/>
      <c r="AM764" s="11"/>
      <c r="AN764" s="175" t="str">
        <f t="shared" si="225"/>
        <v/>
      </c>
      <c r="AO764" s="176"/>
      <c r="AP764" s="267" t="str">
        <f t="shared" si="219"/>
        <v/>
      </c>
      <c r="AQ764" s="267"/>
      <c r="AR764" s="267"/>
      <c r="AS764" s="267"/>
      <c r="AT764" s="267"/>
      <c r="AU764" s="267"/>
      <c r="AV764" s="265" t="str">
        <f t="shared" si="226"/>
        <v/>
      </c>
      <c r="AW764" s="266"/>
      <c r="AX764" s="267" t="str">
        <f t="shared" si="220"/>
        <v/>
      </c>
      <c r="AY764" s="267"/>
      <c r="AZ764" s="267"/>
      <c r="BA764" s="267"/>
      <c r="BB764" s="267"/>
      <c r="BC764" s="268"/>
      <c r="BD764" s="11"/>
      <c r="BF764" s="7" t="str">
        <f t="shared" si="221"/>
        <v/>
      </c>
      <c r="BJ764" s="45" t="str">
        <f t="shared" ca="1" si="222"/>
        <v>20/09/2021 08:00</v>
      </c>
      <c r="BK764" s="44" t="str">
        <f>IF($F764="", "", IFERROR(INDEX('Currency Market'!$BE$10:$BL$178, MATCH($BJ764, 'Currency Market'!$BB$10:$BB$178, 0), MATCH($F764, 'Currency Market'!$BE$9:$BL$9, 0)), ""))</f>
        <v/>
      </c>
      <c r="BL764" s="43" t="str">
        <f>IF($F764="", "", IFERROR(INDEX('Currency Market'!$BE$10:$BL$178, MATCH($BJ764, 'Currency Market'!$BB$10:$BB$178, 0), MATCH($N764, 'Currency Market'!$BE$9:$BL$9, 0)), ""))</f>
        <v/>
      </c>
      <c r="BN764" s="68" t="str">
        <f t="shared" si="227"/>
        <v/>
      </c>
      <c r="BO764" s="57" t="str">
        <f t="shared" si="233"/>
        <v/>
      </c>
      <c r="BP764" s="58" t="str">
        <f t="shared" si="233"/>
        <v/>
      </c>
      <c r="BQ764" s="58" t="str">
        <f t="shared" si="233"/>
        <v/>
      </c>
      <c r="BR764" s="58" t="str">
        <f t="shared" si="233"/>
        <v/>
      </c>
      <c r="BS764" s="58" t="str">
        <f t="shared" si="233"/>
        <v/>
      </c>
      <c r="BT764" s="58" t="str">
        <f t="shared" si="233"/>
        <v/>
      </c>
      <c r="BU764" s="58" t="str">
        <f t="shared" si="233"/>
        <v/>
      </c>
      <c r="BV764" s="59" t="str">
        <f t="shared" si="233"/>
        <v/>
      </c>
      <c r="BX764" s="7" t="str">
        <f ca="1">IFERROR(INDEX('Currency Market'!$BX$10:$BX$178, MATCH($BJ764, 'Currency Market'!$BB$10:$BB$178, 0)), "")</f>
        <v/>
      </c>
      <c r="BZ764" s="65" t="str">
        <f t="shared" si="228"/>
        <v/>
      </c>
    </row>
    <row r="765" spans="1:78" x14ac:dyDescent="0.55000000000000004">
      <c r="A765" s="11"/>
      <c r="B765" s="175" t="str">
        <f t="shared" si="217"/>
        <v/>
      </c>
      <c r="C765" s="176"/>
      <c r="D765" s="176"/>
      <c r="E765" s="176"/>
      <c r="F765" s="269"/>
      <c r="G765" s="270"/>
      <c r="H765" s="271"/>
      <c r="I765" s="271"/>
      <c r="J765" s="271"/>
      <c r="K765" s="271"/>
      <c r="L765" s="271"/>
      <c r="M765" s="271"/>
      <c r="N765" s="270"/>
      <c r="O765" s="270"/>
      <c r="P765" s="272" t="str">
        <f t="shared" si="223"/>
        <v/>
      </c>
      <c r="Q765" s="267"/>
      <c r="R765" s="267"/>
      <c r="S765" s="267"/>
      <c r="T765" s="267"/>
      <c r="U765" s="267"/>
      <c r="V765" s="267" t="str">
        <f t="shared" si="218"/>
        <v/>
      </c>
      <c r="W765" s="267"/>
      <c r="X765" s="267"/>
      <c r="Y765" s="267"/>
      <c r="Z765" s="267"/>
      <c r="AA765" s="267" t="str">
        <f t="shared" si="224"/>
        <v/>
      </c>
      <c r="AB765" s="267"/>
      <c r="AC765" s="267"/>
      <c r="AD765" s="267"/>
      <c r="AE765" s="267"/>
      <c r="AF765" s="267"/>
      <c r="AG765" s="269"/>
      <c r="AH765" s="270"/>
      <c r="AI765" s="270"/>
      <c r="AJ765" s="270"/>
      <c r="AK765" s="270"/>
      <c r="AL765" s="273"/>
      <c r="AM765" s="11"/>
      <c r="AN765" s="175" t="str">
        <f t="shared" si="225"/>
        <v/>
      </c>
      <c r="AO765" s="176"/>
      <c r="AP765" s="267" t="str">
        <f t="shared" si="219"/>
        <v/>
      </c>
      <c r="AQ765" s="267"/>
      <c r="AR765" s="267"/>
      <c r="AS765" s="267"/>
      <c r="AT765" s="267"/>
      <c r="AU765" s="267"/>
      <c r="AV765" s="265" t="str">
        <f t="shared" si="226"/>
        <v/>
      </c>
      <c r="AW765" s="266"/>
      <c r="AX765" s="267" t="str">
        <f t="shared" si="220"/>
        <v/>
      </c>
      <c r="AY765" s="267"/>
      <c r="AZ765" s="267"/>
      <c r="BA765" s="267"/>
      <c r="BB765" s="267"/>
      <c r="BC765" s="268"/>
      <c r="BD765" s="11"/>
      <c r="BF765" s="7" t="str">
        <f t="shared" si="221"/>
        <v/>
      </c>
      <c r="BJ765" s="45" t="str">
        <f t="shared" ca="1" si="222"/>
        <v>20/09/2021 08:00</v>
      </c>
      <c r="BK765" s="44" t="str">
        <f>IF($F765="", "", IFERROR(INDEX('Currency Market'!$BE$10:$BL$178, MATCH($BJ765, 'Currency Market'!$BB$10:$BB$178, 0), MATCH($F765, 'Currency Market'!$BE$9:$BL$9, 0)), ""))</f>
        <v/>
      </c>
      <c r="BL765" s="43" t="str">
        <f>IF($F765="", "", IFERROR(INDEX('Currency Market'!$BE$10:$BL$178, MATCH($BJ765, 'Currency Market'!$BB$10:$BB$178, 0), MATCH($N765, 'Currency Market'!$BE$9:$BL$9, 0)), ""))</f>
        <v/>
      </c>
      <c r="BN765" s="68" t="str">
        <f t="shared" si="227"/>
        <v/>
      </c>
      <c r="BO765" s="57" t="str">
        <f t="shared" si="233"/>
        <v/>
      </c>
      <c r="BP765" s="58" t="str">
        <f t="shared" si="233"/>
        <v/>
      </c>
      <c r="BQ765" s="58" t="str">
        <f t="shared" si="233"/>
        <v/>
      </c>
      <c r="BR765" s="58" t="str">
        <f t="shared" si="233"/>
        <v/>
      </c>
      <c r="BS765" s="58" t="str">
        <f t="shared" si="233"/>
        <v/>
      </c>
      <c r="BT765" s="58" t="str">
        <f t="shared" si="233"/>
        <v/>
      </c>
      <c r="BU765" s="58" t="str">
        <f t="shared" si="233"/>
        <v/>
      </c>
      <c r="BV765" s="59" t="str">
        <f t="shared" si="233"/>
        <v/>
      </c>
      <c r="BX765" s="7" t="str">
        <f ca="1">IFERROR(INDEX('Currency Market'!$BX$10:$BX$178, MATCH($BJ765, 'Currency Market'!$BB$10:$BB$178, 0)), "")</f>
        <v/>
      </c>
      <c r="BZ765" s="65" t="str">
        <f t="shared" si="228"/>
        <v/>
      </c>
    </row>
    <row r="766" spans="1:78" x14ac:dyDescent="0.55000000000000004">
      <c r="A766" s="11"/>
      <c r="B766" s="175" t="str">
        <f t="shared" si="217"/>
        <v/>
      </c>
      <c r="C766" s="176"/>
      <c r="D766" s="176"/>
      <c r="E766" s="176"/>
      <c r="F766" s="269"/>
      <c r="G766" s="270"/>
      <c r="H766" s="271"/>
      <c r="I766" s="271"/>
      <c r="J766" s="271"/>
      <c r="K766" s="271"/>
      <c r="L766" s="271"/>
      <c r="M766" s="271"/>
      <c r="N766" s="270"/>
      <c r="O766" s="270"/>
      <c r="P766" s="272" t="str">
        <f t="shared" si="223"/>
        <v/>
      </c>
      <c r="Q766" s="267"/>
      <c r="R766" s="267"/>
      <c r="S766" s="267"/>
      <c r="T766" s="267"/>
      <c r="U766" s="267"/>
      <c r="V766" s="267" t="str">
        <f t="shared" si="218"/>
        <v/>
      </c>
      <c r="W766" s="267"/>
      <c r="X766" s="267"/>
      <c r="Y766" s="267"/>
      <c r="Z766" s="267"/>
      <c r="AA766" s="267" t="str">
        <f t="shared" si="224"/>
        <v/>
      </c>
      <c r="AB766" s="267"/>
      <c r="AC766" s="267"/>
      <c r="AD766" s="267"/>
      <c r="AE766" s="267"/>
      <c r="AF766" s="267"/>
      <c r="AG766" s="269"/>
      <c r="AH766" s="270"/>
      <c r="AI766" s="270"/>
      <c r="AJ766" s="270"/>
      <c r="AK766" s="270"/>
      <c r="AL766" s="273"/>
      <c r="AM766" s="11"/>
      <c r="AN766" s="175" t="str">
        <f t="shared" si="225"/>
        <v/>
      </c>
      <c r="AO766" s="176"/>
      <c r="AP766" s="267" t="str">
        <f t="shared" si="219"/>
        <v/>
      </c>
      <c r="AQ766" s="267"/>
      <c r="AR766" s="267"/>
      <c r="AS766" s="267"/>
      <c r="AT766" s="267"/>
      <c r="AU766" s="267"/>
      <c r="AV766" s="265" t="str">
        <f t="shared" si="226"/>
        <v/>
      </c>
      <c r="AW766" s="266"/>
      <c r="AX766" s="267" t="str">
        <f t="shared" si="220"/>
        <v/>
      </c>
      <c r="AY766" s="267"/>
      <c r="AZ766" s="267"/>
      <c r="BA766" s="267"/>
      <c r="BB766" s="267"/>
      <c r="BC766" s="268"/>
      <c r="BD766" s="11"/>
      <c r="BF766" s="7" t="str">
        <f t="shared" si="221"/>
        <v/>
      </c>
      <c r="BJ766" s="45" t="str">
        <f t="shared" ca="1" si="222"/>
        <v>20/09/2021 08:00</v>
      </c>
      <c r="BK766" s="44" t="str">
        <f>IF($F766="", "", IFERROR(INDEX('Currency Market'!$BE$10:$BL$178, MATCH($BJ766, 'Currency Market'!$BB$10:$BB$178, 0), MATCH($F766, 'Currency Market'!$BE$9:$BL$9, 0)), ""))</f>
        <v/>
      </c>
      <c r="BL766" s="43" t="str">
        <f>IF($F766="", "", IFERROR(INDEX('Currency Market'!$BE$10:$BL$178, MATCH($BJ766, 'Currency Market'!$BB$10:$BB$178, 0), MATCH($N766, 'Currency Market'!$BE$9:$BL$9, 0)), ""))</f>
        <v/>
      </c>
      <c r="BN766" s="68" t="str">
        <f t="shared" si="227"/>
        <v/>
      </c>
      <c r="BO766" s="57" t="str">
        <f t="shared" si="233"/>
        <v/>
      </c>
      <c r="BP766" s="58" t="str">
        <f t="shared" si="233"/>
        <v/>
      </c>
      <c r="BQ766" s="58" t="str">
        <f t="shared" si="233"/>
        <v/>
      </c>
      <c r="BR766" s="58" t="str">
        <f t="shared" si="233"/>
        <v/>
      </c>
      <c r="BS766" s="58" t="str">
        <f t="shared" si="233"/>
        <v/>
      </c>
      <c r="BT766" s="58" t="str">
        <f t="shared" si="233"/>
        <v/>
      </c>
      <c r="BU766" s="58" t="str">
        <f t="shared" si="233"/>
        <v/>
      </c>
      <c r="BV766" s="59" t="str">
        <f t="shared" si="233"/>
        <v/>
      </c>
      <c r="BX766" s="7" t="str">
        <f ca="1">IFERROR(INDEX('Currency Market'!$BX$10:$BX$178, MATCH($BJ766, 'Currency Market'!$BB$10:$BB$178, 0)), "")</f>
        <v/>
      </c>
      <c r="BZ766" s="65" t="str">
        <f t="shared" si="228"/>
        <v/>
      </c>
    </row>
    <row r="767" spans="1:78" x14ac:dyDescent="0.55000000000000004">
      <c r="A767" s="11"/>
      <c r="B767" s="175" t="str">
        <f t="shared" si="217"/>
        <v/>
      </c>
      <c r="C767" s="176"/>
      <c r="D767" s="176"/>
      <c r="E767" s="176"/>
      <c r="F767" s="269"/>
      <c r="G767" s="270"/>
      <c r="H767" s="271"/>
      <c r="I767" s="271"/>
      <c r="J767" s="271"/>
      <c r="K767" s="271"/>
      <c r="L767" s="271"/>
      <c r="M767" s="271"/>
      <c r="N767" s="270"/>
      <c r="O767" s="270"/>
      <c r="P767" s="272" t="str">
        <f t="shared" si="223"/>
        <v/>
      </c>
      <c r="Q767" s="267"/>
      <c r="R767" s="267"/>
      <c r="S767" s="267"/>
      <c r="T767" s="267"/>
      <c r="U767" s="267"/>
      <c r="V767" s="267" t="str">
        <f t="shared" si="218"/>
        <v/>
      </c>
      <c r="W767" s="267"/>
      <c r="X767" s="267"/>
      <c r="Y767" s="267"/>
      <c r="Z767" s="267"/>
      <c r="AA767" s="267" t="str">
        <f t="shared" si="224"/>
        <v/>
      </c>
      <c r="AB767" s="267"/>
      <c r="AC767" s="267"/>
      <c r="AD767" s="267"/>
      <c r="AE767" s="267"/>
      <c r="AF767" s="267"/>
      <c r="AG767" s="269"/>
      <c r="AH767" s="270"/>
      <c r="AI767" s="270"/>
      <c r="AJ767" s="270"/>
      <c r="AK767" s="270"/>
      <c r="AL767" s="273"/>
      <c r="AM767" s="11"/>
      <c r="AN767" s="175" t="str">
        <f t="shared" si="225"/>
        <v/>
      </c>
      <c r="AO767" s="176"/>
      <c r="AP767" s="267" t="str">
        <f t="shared" si="219"/>
        <v/>
      </c>
      <c r="AQ767" s="267"/>
      <c r="AR767" s="267"/>
      <c r="AS767" s="267"/>
      <c r="AT767" s="267"/>
      <c r="AU767" s="267"/>
      <c r="AV767" s="265" t="str">
        <f t="shared" si="226"/>
        <v/>
      </c>
      <c r="AW767" s="266"/>
      <c r="AX767" s="267" t="str">
        <f t="shared" si="220"/>
        <v/>
      </c>
      <c r="AY767" s="267"/>
      <c r="AZ767" s="267"/>
      <c r="BA767" s="267"/>
      <c r="BB767" s="267"/>
      <c r="BC767" s="268"/>
      <c r="BD767" s="11"/>
      <c r="BF767" s="7" t="str">
        <f t="shared" si="221"/>
        <v/>
      </c>
      <c r="BJ767" s="45" t="str">
        <f t="shared" ca="1" si="222"/>
        <v>20/09/2021 08:00</v>
      </c>
      <c r="BK767" s="44" t="str">
        <f>IF($F767="", "", IFERROR(INDEX('Currency Market'!$BE$10:$BL$178, MATCH($BJ767, 'Currency Market'!$BB$10:$BB$178, 0), MATCH($F767, 'Currency Market'!$BE$9:$BL$9, 0)), ""))</f>
        <v/>
      </c>
      <c r="BL767" s="43" t="str">
        <f>IF($F767="", "", IFERROR(INDEX('Currency Market'!$BE$10:$BL$178, MATCH($BJ767, 'Currency Market'!$BB$10:$BB$178, 0), MATCH($N767, 'Currency Market'!$BE$9:$BL$9, 0)), ""))</f>
        <v/>
      </c>
      <c r="BN767" s="68" t="str">
        <f t="shared" si="227"/>
        <v/>
      </c>
      <c r="BO767" s="57" t="str">
        <f t="shared" si="233"/>
        <v/>
      </c>
      <c r="BP767" s="58" t="str">
        <f t="shared" si="233"/>
        <v/>
      </c>
      <c r="BQ767" s="58" t="str">
        <f t="shared" si="233"/>
        <v/>
      </c>
      <c r="BR767" s="58" t="str">
        <f t="shared" si="233"/>
        <v/>
      </c>
      <c r="BS767" s="58" t="str">
        <f t="shared" si="233"/>
        <v/>
      </c>
      <c r="BT767" s="58" t="str">
        <f t="shared" si="233"/>
        <v/>
      </c>
      <c r="BU767" s="58" t="str">
        <f t="shared" si="233"/>
        <v/>
      </c>
      <c r="BV767" s="59" t="str">
        <f t="shared" si="233"/>
        <v/>
      </c>
      <c r="BX767" s="7" t="str">
        <f ca="1">IFERROR(INDEX('Currency Market'!$BX$10:$BX$178, MATCH($BJ767, 'Currency Market'!$BB$10:$BB$178, 0)), "")</f>
        <v/>
      </c>
      <c r="BZ767" s="65" t="str">
        <f t="shared" si="228"/>
        <v/>
      </c>
    </row>
    <row r="768" spans="1:78" x14ac:dyDescent="0.55000000000000004">
      <c r="A768" s="11"/>
      <c r="B768" s="175" t="str">
        <f t="shared" si="217"/>
        <v/>
      </c>
      <c r="C768" s="176"/>
      <c r="D768" s="176"/>
      <c r="E768" s="176"/>
      <c r="F768" s="269"/>
      <c r="G768" s="270"/>
      <c r="H768" s="271"/>
      <c r="I768" s="271"/>
      <c r="J768" s="271"/>
      <c r="K768" s="271"/>
      <c r="L768" s="271"/>
      <c r="M768" s="271"/>
      <c r="N768" s="270"/>
      <c r="O768" s="270"/>
      <c r="P768" s="272" t="str">
        <f t="shared" si="223"/>
        <v/>
      </c>
      <c r="Q768" s="267"/>
      <c r="R768" s="267"/>
      <c r="S768" s="267"/>
      <c r="T768" s="267"/>
      <c r="U768" s="267"/>
      <c r="V768" s="267" t="str">
        <f t="shared" si="218"/>
        <v/>
      </c>
      <c r="W768" s="267"/>
      <c r="X768" s="267"/>
      <c r="Y768" s="267"/>
      <c r="Z768" s="267"/>
      <c r="AA768" s="267" t="str">
        <f t="shared" si="224"/>
        <v/>
      </c>
      <c r="AB768" s="267"/>
      <c r="AC768" s="267"/>
      <c r="AD768" s="267"/>
      <c r="AE768" s="267"/>
      <c r="AF768" s="267"/>
      <c r="AG768" s="269"/>
      <c r="AH768" s="270"/>
      <c r="AI768" s="270"/>
      <c r="AJ768" s="270"/>
      <c r="AK768" s="270"/>
      <c r="AL768" s="273"/>
      <c r="AM768" s="11"/>
      <c r="AN768" s="175" t="str">
        <f t="shared" si="225"/>
        <v/>
      </c>
      <c r="AO768" s="176"/>
      <c r="AP768" s="267" t="str">
        <f t="shared" si="219"/>
        <v/>
      </c>
      <c r="AQ768" s="267"/>
      <c r="AR768" s="267"/>
      <c r="AS768" s="267"/>
      <c r="AT768" s="267"/>
      <c r="AU768" s="267"/>
      <c r="AV768" s="265" t="str">
        <f t="shared" si="226"/>
        <v/>
      </c>
      <c r="AW768" s="266"/>
      <c r="AX768" s="267" t="str">
        <f t="shared" si="220"/>
        <v/>
      </c>
      <c r="AY768" s="267"/>
      <c r="AZ768" s="267"/>
      <c r="BA768" s="267"/>
      <c r="BB768" s="267"/>
      <c r="BC768" s="268"/>
      <c r="BD768" s="11"/>
      <c r="BF768" s="7" t="str">
        <f t="shared" si="221"/>
        <v/>
      </c>
      <c r="BJ768" s="45" t="str">
        <f t="shared" ca="1" si="222"/>
        <v>20/09/2021 08:00</v>
      </c>
      <c r="BK768" s="44" t="str">
        <f>IF($F768="", "", IFERROR(INDEX('Currency Market'!$BE$10:$BL$178, MATCH($BJ768, 'Currency Market'!$BB$10:$BB$178, 0), MATCH($F768, 'Currency Market'!$BE$9:$BL$9, 0)), ""))</f>
        <v/>
      </c>
      <c r="BL768" s="43" t="str">
        <f>IF($F768="", "", IFERROR(INDEX('Currency Market'!$BE$10:$BL$178, MATCH($BJ768, 'Currency Market'!$BB$10:$BB$178, 0), MATCH($N768, 'Currency Market'!$BE$9:$BL$9, 0)), ""))</f>
        <v/>
      </c>
      <c r="BN768" s="68" t="str">
        <f t="shared" si="227"/>
        <v/>
      </c>
      <c r="BO768" s="57" t="str">
        <f t="shared" si="233"/>
        <v/>
      </c>
      <c r="BP768" s="58" t="str">
        <f t="shared" si="233"/>
        <v/>
      </c>
      <c r="BQ768" s="58" t="str">
        <f t="shared" si="233"/>
        <v/>
      </c>
      <c r="BR768" s="58" t="str">
        <f t="shared" si="233"/>
        <v/>
      </c>
      <c r="BS768" s="58" t="str">
        <f t="shared" si="233"/>
        <v/>
      </c>
      <c r="BT768" s="58" t="str">
        <f t="shared" si="233"/>
        <v/>
      </c>
      <c r="BU768" s="58" t="str">
        <f t="shared" si="233"/>
        <v/>
      </c>
      <c r="BV768" s="59" t="str">
        <f t="shared" si="233"/>
        <v/>
      </c>
      <c r="BX768" s="7" t="str">
        <f ca="1">IFERROR(INDEX('Currency Market'!$BX$10:$BX$178, MATCH($BJ768, 'Currency Market'!$BB$10:$BB$178, 0)), "")</f>
        <v/>
      </c>
      <c r="BZ768" s="65" t="str">
        <f t="shared" si="228"/>
        <v/>
      </c>
    </row>
    <row r="769" spans="1:78" x14ac:dyDescent="0.55000000000000004">
      <c r="A769" s="11"/>
      <c r="B769" s="175" t="str">
        <f t="shared" si="217"/>
        <v/>
      </c>
      <c r="C769" s="176"/>
      <c r="D769" s="176"/>
      <c r="E769" s="176"/>
      <c r="F769" s="269"/>
      <c r="G769" s="270"/>
      <c r="H769" s="271"/>
      <c r="I769" s="271"/>
      <c r="J769" s="271"/>
      <c r="K769" s="271"/>
      <c r="L769" s="271"/>
      <c r="M769" s="271"/>
      <c r="N769" s="270"/>
      <c r="O769" s="270"/>
      <c r="P769" s="272" t="str">
        <f t="shared" si="223"/>
        <v/>
      </c>
      <c r="Q769" s="267"/>
      <c r="R769" s="267"/>
      <c r="S769" s="267"/>
      <c r="T769" s="267"/>
      <c r="U769" s="267"/>
      <c r="V769" s="267" t="str">
        <f t="shared" si="218"/>
        <v/>
      </c>
      <c r="W769" s="267"/>
      <c r="X769" s="267"/>
      <c r="Y769" s="267"/>
      <c r="Z769" s="267"/>
      <c r="AA769" s="267" t="str">
        <f t="shared" si="224"/>
        <v/>
      </c>
      <c r="AB769" s="267"/>
      <c r="AC769" s="267"/>
      <c r="AD769" s="267"/>
      <c r="AE769" s="267"/>
      <c r="AF769" s="267"/>
      <c r="AG769" s="269"/>
      <c r="AH769" s="270"/>
      <c r="AI769" s="270"/>
      <c r="AJ769" s="270"/>
      <c r="AK769" s="270"/>
      <c r="AL769" s="273"/>
      <c r="AM769" s="11"/>
      <c r="AN769" s="175" t="str">
        <f t="shared" si="225"/>
        <v/>
      </c>
      <c r="AO769" s="176"/>
      <c r="AP769" s="267" t="str">
        <f t="shared" si="219"/>
        <v/>
      </c>
      <c r="AQ769" s="267"/>
      <c r="AR769" s="267"/>
      <c r="AS769" s="267"/>
      <c r="AT769" s="267"/>
      <c r="AU769" s="267"/>
      <c r="AV769" s="265" t="str">
        <f t="shared" si="226"/>
        <v/>
      </c>
      <c r="AW769" s="266"/>
      <c r="AX769" s="267" t="str">
        <f t="shared" si="220"/>
        <v/>
      </c>
      <c r="AY769" s="267"/>
      <c r="AZ769" s="267"/>
      <c r="BA769" s="267"/>
      <c r="BB769" s="267"/>
      <c r="BC769" s="268"/>
      <c r="BD769" s="11"/>
      <c r="BF769" s="7" t="str">
        <f t="shared" si="221"/>
        <v/>
      </c>
      <c r="BJ769" s="45" t="str">
        <f t="shared" ca="1" si="222"/>
        <v>20/09/2021 08:00</v>
      </c>
      <c r="BK769" s="44" t="str">
        <f>IF($F769="", "", IFERROR(INDEX('Currency Market'!$BE$10:$BL$178, MATCH($BJ769, 'Currency Market'!$BB$10:$BB$178, 0), MATCH($F769, 'Currency Market'!$BE$9:$BL$9, 0)), ""))</f>
        <v/>
      </c>
      <c r="BL769" s="43" t="str">
        <f>IF($F769="", "", IFERROR(INDEX('Currency Market'!$BE$10:$BL$178, MATCH($BJ769, 'Currency Market'!$BB$10:$BB$178, 0), MATCH($N769, 'Currency Market'!$BE$9:$BL$9, 0)), ""))</f>
        <v/>
      </c>
      <c r="BN769" s="68" t="str">
        <f t="shared" si="227"/>
        <v/>
      </c>
      <c r="BO769" s="57" t="str">
        <f t="shared" si="233"/>
        <v/>
      </c>
      <c r="BP769" s="58" t="str">
        <f t="shared" si="233"/>
        <v/>
      </c>
      <c r="BQ769" s="58" t="str">
        <f t="shared" si="233"/>
        <v/>
      </c>
      <c r="BR769" s="58" t="str">
        <f t="shared" si="233"/>
        <v/>
      </c>
      <c r="BS769" s="58" t="str">
        <f t="shared" si="233"/>
        <v/>
      </c>
      <c r="BT769" s="58" t="str">
        <f t="shared" si="233"/>
        <v/>
      </c>
      <c r="BU769" s="58" t="str">
        <f t="shared" si="233"/>
        <v/>
      </c>
      <c r="BV769" s="59" t="str">
        <f t="shared" si="233"/>
        <v/>
      </c>
      <c r="BX769" s="7" t="str">
        <f ca="1">IFERROR(INDEX('Currency Market'!$BX$10:$BX$178, MATCH($BJ769, 'Currency Market'!$BB$10:$BB$178, 0)), "")</f>
        <v/>
      </c>
      <c r="BZ769" s="65" t="str">
        <f t="shared" si="228"/>
        <v/>
      </c>
    </row>
    <row r="770" spans="1:78" x14ac:dyDescent="0.55000000000000004">
      <c r="A770" s="11"/>
      <c r="B770" s="175" t="str">
        <f t="shared" si="217"/>
        <v/>
      </c>
      <c r="C770" s="176"/>
      <c r="D770" s="176"/>
      <c r="E770" s="176"/>
      <c r="F770" s="269"/>
      <c r="G770" s="270"/>
      <c r="H770" s="271"/>
      <c r="I770" s="271"/>
      <c r="J770" s="271"/>
      <c r="K770" s="271"/>
      <c r="L770" s="271"/>
      <c r="M770" s="271"/>
      <c r="N770" s="270"/>
      <c r="O770" s="270"/>
      <c r="P770" s="272" t="str">
        <f t="shared" si="223"/>
        <v/>
      </c>
      <c r="Q770" s="267"/>
      <c r="R770" s="267"/>
      <c r="S770" s="267"/>
      <c r="T770" s="267"/>
      <c r="U770" s="267"/>
      <c r="V770" s="267" t="str">
        <f t="shared" si="218"/>
        <v/>
      </c>
      <c r="W770" s="267"/>
      <c r="X770" s="267"/>
      <c r="Y770" s="267"/>
      <c r="Z770" s="267"/>
      <c r="AA770" s="267" t="str">
        <f t="shared" si="224"/>
        <v/>
      </c>
      <c r="AB770" s="267"/>
      <c r="AC770" s="267"/>
      <c r="AD770" s="267"/>
      <c r="AE770" s="267"/>
      <c r="AF770" s="267"/>
      <c r="AG770" s="269"/>
      <c r="AH770" s="270"/>
      <c r="AI770" s="270"/>
      <c r="AJ770" s="270"/>
      <c r="AK770" s="270"/>
      <c r="AL770" s="273"/>
      <c r="AM770" s="11"/>
      <c r="AN770" s="175" t="str">
        <f t="shared" si="225"/>
        <v/>
      </c>
      <c r="AO770" s="176"/>
      <c r="AP770" s="267" t="str">
        <f t="shared" si="219"/>
        <v/>
      </c>
      <c r="AQ770" s="267"/>
      <c r="AR770" s="267"/>
      <c r="AS770" s="267"/>
      <c r="AT770" s="267"/>
      <c r="AU770" s="267"/>
      <c r="AV770" s="265" t="str">
        <f t="shared" si="226"/>
        <v/>
      </c>
      <c r="AW770" s="266"/>
      <c r="AX770" s="267" t="str">
        <f t="shared" si="220"/>
        <v/>
      </c>
      <c r="AY770" s="267"/>
      <c r="AZ770" s="267"/>
      <c r="BA770" s="267"/>
      <c r="BB770" s="267"/>
      <c r="BC770" s="268"/>
      <c r="BD770" s="11"/>
      <c r="BF770" s="7" t="str">
        <f t="shared" si="221"/>
        <v/>
      </c>
      <c r="BJ770" s="45" t="str">
        <f t="shared" ca="1" si="222"/>
        <v>20/09/2021 08:00</v>
      </c>
      <c r="BK770" s="44" t="str">
        <f>IF($F770="", "", IFERROR(INDEX('Currency Market'!$BE$10:$BL$178, MATCH($BJ770, 'Currency Market'!$BB$10:$BB$178, 0), MATCH($F770, 'Currency Market'!$BE$9:$BL$9, 0)), ""))</f>
        <v/>
      </c>
      <c r="BL770" s="43" t="str">
        <f>IF($F770="", "", IFERROR(INDEX('Currency Market'!$BE$10:$BL$178, MATCH($BJ770, 'Currency Market'!$BB$10:$BB$178, 0), MATCH($N770, 'Currency Market'!$BE$9:$BL$9, 0)), ""))</f>
        <v/>
      </c>
      <c r="BN770" s="68" t="str">
        <f t="shared" si="227"/>
        <v/>
      </c>
      <c r="BO770" s="57" t="str">
        <f t="shared" si="233"/>
        <v/>
      </c>
      <c r="BP770" s="58" t="str">
        <f t="shared" si="233"/>
        <v/>
      </c>
      <c r="BQ770" s="58" t="str">
        <f t="shared" si="233"/>
        <v/>
      </c>
      <c r="BR770" s="58" t="str">
        <f t="shared" si="233"/>
        <v/>
      </c>
      <c r="BS770" s="58" t="str">
        <f t="shared" si="233"/>
        <v/>
      </c>
      <c r="BT770" s="58" t="str">
        <f t="shared" si="233"/>
        <v/>
      </c>
      <c r="BU770" s="58" t="str">
        <f t="shared" si="233"/>
        <v/>
      </c>
      <c r="BV770" s="59" t="str">
        <f t="shared" si="233"/>
        <v/>
      </c>
      <c r="BX770" s="7" t="str">
        <f ca="1">IFERROR(INDEX('Currency Market'!$BX$10:$BX$178, MATCH($BJ770, 'Currency Market'!$BB$10:$BB$178, 0)), "")</f>
        <v/>
      </c>
      <c r="BZ770" s="65" t="str">
        <f t="shared" si="228"/>
        <v/>
      </c>
    </row>
    <row r="771" spans="1:78" x14ac:dyDescent="0.55000000000000004">
      <c r="A771" s="11"/>
      <c r="B771" s="175" t="str">
        <f t="shared" si="217"/>
        <v/>
      </c>
      <c r="C771" s="176"/>
      <c r="D771" s="176"/>
      <c r="E771" s="176"/>
      <c r="F771" s="269"/>
      <c r="G771" s="270"/>
      <c r="H771" s="271"/>
      <c r="I771" s="271"/>
      <c r="J771" s="271"/>
      <c r="K771" s="271"/>
      <c r="L771" s="271"/>
      <c r="M771" s="271"/>
      <c r="N771" s="270"/>
      <c r="O771" s="270"/>
      <c r="P771" s="272" t="str">
        <f t="shared" si="223"/>
        <v/>
      </c>
      <c r="Q771" s="267"/>
      <c r="R771" s="267"/>
      <c r="S771" s="267"/>
      <c r="T771" s="267"/>
      <c r="U771" s="267"/>
      <c r="V771" s="267" t="str">
        <f t="shared" si="218"/>
        <v/>
      </c>
      <c r="W771" s="267"/>
      <c r="X771" s="267"/>
      <c r="Y771" s="267"/>
      <c r="Z771" s="267"/>
      <c r="AA771" s="267" t="str">
        <f t="shared" si="224"/>
        <v/>
      </c>
      <c r="AB771" s="267"/>
      <c r="AC771" s="267"/>
      <c r="AD771" s="267"/>
      <c r="AE771" s="267"/>
      <c r="AF771" s="267"/>
      <c r="AG771" s="269"/>
      <c r="AH771" s="270"/>
      <c r="AI771" s="270"/>
      <c r="AJ771" s="270"/>
      <c r="AK771" s="270"/>
      <c r="AL771" s="273"/>
      <c r="AM771" s="11"/>
      <c r="AN771" s="175" t="str">
        <f t="shared" si="225"/>
        <v/>
      </c>
      <c r="AO771" s="176"/>
      <c r="AP771" s="267" t="str">
        <f t="shared" si="219"/>
        <v/>
      </c>
      <c r="AQ771" s="267"/>
      <c r="AR771" s="267"/>
      <c r="AS771" s="267"/>
      <c r="AT771" s="267"/>
      <c r="AU771" s="267"/>
      <c r="AV771" s="265" t="str">
        <f t="shared" si="226"/>
        <v/>
      </c>
      <c r="AW771" s="266"/>
      <c r="AX771" s="267" t="str">
        <f t="shared" si="220"/>
        <v/>
      </c>
      <c r="AY771" s="267"/>
      <c r="AZ771" s="267"/>
      <c r="BA771" s="267"/>
      <c r="BB771" s="267"/>
      <c r="BC771" s="268"/>
      <c r="BD771" s="11"/>
      <c r="BF771" s="7" t="str">
        <f t="shared" si="221"/>
        <v/>
      </c>
      <c r="BJ771" s="45" t="str">
        <f t="shared" ca="1" si="222"/>
        <v>20/09/2021 08:00</v>
      </c>
      <c r="BK771" s="44" t="str">
        <f>IF($F771="", "", IFERROR(INDEX('Currency Market'!$BE$10:$BL$178, MATCH($BJ771, 'Currency Market'!$BB$10:$BB$178, 0), MATCH($F771, 'Currency Market'!$BE$9:$BL$9, 0)), ""))</f>
        <v/>
      </c>
      <c r="BL771" s="43" t="str">
        <f>IF($F771="", "", IFERROR(INDEX('Currency Market'!$BE$10:$BL$178, MATCH($BJ771, 'Currency Market'!$BB$10:$BB$178, 0), MATCH($N771, 'Currency Market'!$BE$9:$BL$9, 0)), ""))</f>
        <v/>
      </c>
      <c r="BN771" s="68" t="str">
        <f t="shared" si="227"/>
        <v/>
      </c>
      <c r="BO771" s="57" t="str">
        <f t="shared" si="233"/>
        <v/>
      </c>
      <c r="BP771" s="58" t="str">
        <f t="shared" si="233"/>
        <v/>
      </c>
      <c r="BQ771" s="58" t="str">
        <f t="shared" si="233"/>
        <v/>
      </c>
      <c r="BR771" s="58" t="str">
        <f t="shared" si="233"/>
        <v/>
      </c>
      <c r="BS771" s="58" t="str">
        <f t="shared" si="233"/>
        <v/>
      </c>
      <c r="BT771" s="58" t="str">
        <f t="shared" si="233"/>
        <v/>
      </c>
      <c r="BU771" s="58" t="str">
        <f t="shared" si="233"/>
        <v/>
      </c>
      <c r="BV771" s="59" t="str">
        <f t="shared" si="233"/>
        <v/>
      </c>
      <c r="BX771" s="7" t="str">
        <f ca="1">IFERROR(INDEX('Currency Market'!$BX$10:$BX$178, MATCH($BJ771, 'Currency Market'!$BB$10:$BB$178, 0)), "")</f>
        <v/>
      </c>
      <c r="BZ771" s="65" t="str">
        <f t="shared" si="228"/>
        <v/>
      </c>
    </row>
    <row r="772" spans="1:78" x14ac:dyDescent="0.55000000000000004">
      <c r="A772" s="11"/>
      <c r="B772" s="175" t="str">
        <f t="shared" si="217"/>
        <v/>
      </c>
      <c r="C772" s="176"/>
      <c r="D772" s="176"/>
      <c r="E772" s="176"/>
      <c r="F772" s="269"/>
      <c r="G772" s="270"/>
      <c r="H772" s="271"/>
      <c r="I772" s="271"/>
      <c r="J772" s="271"/>
      <c r="K772" s="271"/>
      <c r="L772" s="271"/>
      <c r="M772" s="271"/>
      <c r="N772" s="270"/>
      <c r="O772" s="270"/>
      <c r="P772" s="272" t="str">
        <f t="shared" si="223"/>
        <v/>
      </c>
      <c r="Q772" s="267"/>
      <c r="R772" s="267"/>
      <c r="S772" s="267"/>
      <c r="T772" s="267"/>
      <c r="U772" s="267"/>
      <c r="V772" s="267" t="str">
        <f t="shared" si="218"/>
        <v/>
      </c>
      <c r="W772" s="267"/>
      <c r="X772" s="267"/>
      <c r="Y772" s="267"/>
      <c r="Z772" s="267"/>
      <c r="AA772" s="267" t="str">
        <f t="shared" si="224"/>
        <v/>
      </c>
      <c r="AB772" s="267"/>
      <c r="AC772" s="267"/>
      <c r="AD772" s="267"/>
      <c r="AE772" s="267"/>
      <c r="AF772" s="267"/>
      <c r="AG772" s="269"/>
      <c r="AH772" s="270"/>
      <c r="AI772" s="270"/>
      <c r="AJ772" s="270"/>
      <c r="AK772" s="270"/>
      <c r="AL772" s="273"/>
      <c r="AM772" s="11"/>
      <c r="AN772" s="175" t="str">
        <f t="shared" si="225"/>
        <v/>
      </c>
      <c r="AO772" s="176"/>
      <c r="AP772" s="267" t="str">
        <f t="shared" si="219"/>
        <v/>
      </c>
      <c r="AQ772" s="267"/>
      <c r="AR772" s="267"/>
      <c r="AS772" s="267"/>
      <c r="AT772" s="267"/>
      <c r="AU772" s="267"/>
      <c r="AV772" s="265" t="str">
        <f t="shared" si="226"/>
        <v/>
      </c>
      <c r="AW772" s="266"/>
      <c r="AX772" s="267" t="str">
        <f t="shared" si="220"/>
        <v/>
      </c>
      <c r="AY772" s="267"/>
      <c r="AZ772" s="267"/>
      <c r="BA772" s="267"/>
      <c r="BB772" s="267"/>
      <c r="BC772" s="268"/>
      <c r="BD772" s="11"/>
      <c r="BF772" s="7" t="str">
        <f t="shared" si="221"/>
        <v/>
      </c>
      <c r="BJ772" s="45" t="str">
        <f t="shared" ca="1" si="222"/>
        <v>20/09/2021 08:00</v>
      </c>
      <c r="BK772" s="44" t="str">
        <f>IF($F772="", "", IFERROR(INDEX('Currency Market'!$BE$10:$BL$178, MATCH($BJ772, 'Currency Market'!$BB$10:$BB$178, 0), MATCH($F772, 'Currency Market'!$BE$9:$BL$9, 0)), ""))</f>
        <v/>
      </c>
      <c r="BL772" s="43" t="str">
        <f>IF($F772="", "", IFERROR(INDEX('Currency Market'!$BE$10:$BL$178, MATCH($BJ772, 'Currency Market'!$BB$10:$BB$178, 0), MATCH($N772, 'Currency Market'!$BE$9:$BL$9, 0)), ""))</f>
        <v/>
      </c>
      <c r="BN772" s="68" t="str">
        <f t="shared" si="227"/>
        <v/>
      </c>
      <c r="BO772" s="57" t="str">
        <f t="shared" si="233"/>
        <v/>
      </c>
      <c r="BP772" s="58" t="str">
        <f t="shared" si="233"/>
        <v/>
      </c>
      <c r="BQ772" s="58" t="str">
        <f t="shared" si="233"/>
        <v/>
      </c>
      <c r="BR772" s="58" t="str">
        <f t="shared" si="233"/>
        <v/>
      </c>
      <c r="BS772" s="58" t="str">
        <f t="shared" si="233"/>
        <v/>
      </c>
      <c r="BT772" s="58" t="str">
        <f t="shared" si="233"/>
        <v/>
      </c>
      <c r="BU772" s="58" t="str">
        <f t="shared" si="233"/>
        <v/>
      </c>
      <c r="BV772" s="59" t="str">
        <f t="shared" si="233"/>
        <v/>
      </c>
      <c r="BX772" s="7" t="str">
        <f ca="1">IFERROR(INDEX('Currency Market'!$BX$10:$BX$178, MATCH($BJ772, 'Currency Market'!$BB$10:$BB$178, 0)), "")</f>
        <v/>
      </c>
      <c r="BZ772" s="65" t="str">
        <f t="shared" si="228"/>
        <v/>
      </c>
    </row>
    <row r="773" spans="1:78" x14ac:dyDescent="0.55000000000000004">
      <c r="A773" s="11"/>
      <c r="B773" s="175" t="str">
        <f t="shared" si="217"/>
        <v/>
      </c>
      <c r="C773" s="176"/>
      <c r="D773" s="176"/>
      <c r="E773" s="176"/>
      <c r="F773" s="269"/>
      <c r="G773" s="270"/>
      <c r="H773" s="271"/>
      <c r="I773" s="271"/>
      <c r="J773" s="271"/>
      <c r="K773" s="271"/>
      <c r="L773" s="271"/>
      <c r="M773" s="271"/>
      <c r="N773" s="270"/>
      <c r="O773" s="270"/>
      <c r="P773" s="272" t="str">
        <f t="shared" si="223"/>
        <v/>
      </c>
      <c r="Q773" s="267"/>
      <c r="R773" s="267"/>
      <c r="S773" s="267"/>
      <c r="T773" s="267"/>
      <c r="U773" s="267"/>
      <c r="V773" s="267" t="str">
        <f t="shared" si="218"/>
        <v/>
      </c>
      <c r="W773" s="267"/>
      <c r="X773" s="267"/>
      <c r="Y773" s="267"/>
      <c r="Z773" s="267"/>
      <c r="AA773" s="267" t="str">
        <f t="shared" si="224"/>
        <v/>
      </c>
      <c r="AB773" s="267"/>
      <c r="AC773" s="267"/>
      <c r="AD773" s="267"/>
      <c r="AE773" s="267"/>
      <c r="AF773" s="267"/>
      <c r="AG773" s="269"/>
      <c r="AH773" s="270"/>
      <c r="AI773" s="270"/>
      <c r="AJ773" s="270"/>
      <c r="AK773" s="270"/>
      <c r="AL773" s="273"/>
      <c r="AM773" s="11"/>
      <c r="AN773" s="175" t="str">
        <f t="shared" si="225"/>
        <v/>
      </c>
      <c r="AO773" s="176"/>
      <c r="AP773" s="267" t="str">
        <f t="shared" si="219"/>
        <v/>
      </c>
      <c r="AQ773" s="267"/>
      <c r="AR773" s="267"/>
      <c r="AS773" s="267"/>
      <c r="AT773" s="267"/>
      <c r="AU773" s="267"/>
      <c r="AV773" s="265" t="str">
        <f t="shared" si="226"/>
        <v/>
      </c>
      <c r="AW773" s="266"/>
      <c r="AX773" s="267" t="str">
        <f t="shared" si="220"/>
        <v/>
      </c>
      <c r="AY773" s="267"/>
      <c r="AZ773" s="267"/>
      <c r="BA773" s="267"/>
      <c r="BB773" s="267"/>
      <c r="BC773" s="268"/>
      <c r="BD773" s="11"/>
      <c r="BF773" s="7" t="str">
        <f t="shared" si="221"/>
        <v/>
      </c>
      <c r="BJ773" s="45" t="str">
        <f t="shared" ca="1" si="222"/>
        <v>20/09/2021 08:00</v>
      </c>
      <c r="BK773" s="44" t="str">
        <f>IF($F773="", "", IFERROR(INDEX('Currency Market'!$BE$10:$BL$178, MATCH($BJ773, 'Currency Market'!$BB$10:$BB$178, 0), MATCH($F773, 'Currency Market'!$BE$9:$BL$9, 0)), ""))</f>
        <v/>
      </c>
      <c r="BL773" s="43" t="str">
        <f>IF($F773="", "", IFERROR(INDEX('Currency Market'!$BE$10:$BL$178, MATCH($BJ773, 'Currency Market'!$BB$10:$BB$178, 0), MATCH($N773, 'Currency Market'!$BE$9:$BL$9, 0)), ""))</f>
        <v/>
      </c>
      <c r="BN773" s="68" t="str">
        <f t="shared" si="227"/>
        <v/>
      </c>
      <c r="BO773" s="57" t="str">
        <f t="shared" ref="BO773:BV782" si="234">IF($B773=$BF$4, IF($F773=BO$2, $H773*-1, IF($N773=BO$2, $AA773, "")), "")</f>
        <v/>
      </c>
      <c r="BP773" s="58" t="str">
        <f t="shared" si="234"/>
        <v/>
      </c>
      <c r="BQ773" s="58" t="str">
        <f t="shared" si="234"/>
        <v/>
      </c>
      <c r="BR773" s="58" t="str">
        <f t="shared" si="234"/>
        <v/>
      </c>
      <c r="BS773" s="58" t="str">
        <f t="shared" si="234"/>
        <v/>
      </c>
      <c r="BT773" s="58" t="str">
        <f t="shared" si="234"/>
        <v/>
      </c>
      <c r="BU773" s="58" t="str">
        <f t="shared" si="234"/>
        <v/>
      </c>
      <c r="BV773" s="59" t="str">
        <f t="shared" si="234"/>
        <v/>
      </c>
      <c r="BX773" s="7" t="str">
        <f ca="1">IFERROR(INDEX('Currency Market'!$BX$10:$BX$178, MATCH($BJ773, 'Currency Market'!$BB$10:$BB$178, 0)), "")</f>
        <v/>
      </c>
      <c r="BZ773" s="65" t="str">
        <f t="shared" si="228"/>
        <v/>
      </c>
    </row>
    <row r="774" spans="1:78" x14ac:dyDescent="0.55000000000000004">
      <c r="A774" s="11"/>
      <c r="B774" s="175" t="str">
        <f t="shared" si="217"/>
        <v/>
      </c>
      <c r="C774" s="176"/>
      <c r="D774" s="176"/>
      <c r="E774" s="176"/>
      <c r="F774" s="269"/>
      <c r="G774" s="270"/>
      <c r="H774" s="271"/>
      <c r="I774" s="271"/>
      <c r="J774" s="271"/>
      <c r="K774" s="271"/>
      <c r="L774" s="271"/>
      <c r="M774" s="271"/>
      <c r="N774" s="270"/>
      <c r="O774" s="270"/>
      <c r="P774" s="272" t="str">
        <f t="shared" si="223"/>
        <v/>
      </c>
      <c r="Q774" s="267"/>
      <c r="R774" s="267"/>
      <c r="S774" s="267"/>
      <c r="T774" s="267"/>
      <c r="U774" s="267"/>
      <c r="V774" s="267" t="str">
        <f t="shared" si="218"/>
        <v/>
      </c>
      <c r="W774" s="267"/>
      <c r="X774" s="267"/>
      <c r="Y774" s="267"/>
      <c r="Z774" s="267"/>
      <c r="AA774" s="267" t="str">
        <f t="shared" si="224"/>
        <v/>
      </c>
      <c r="AB774" s="267"/>
      <c r="AC774" s="267"/>
      <c r="AD774" s="267"/>
      <c r="AE774" s="267"/>
      <c r="AF774" s="267"/>
      <c r="AG774" s="269"/>
      <c r="AH774" s="270"/>
      <c r="AI774" s="270"/>
      <c r="AJ774" s="270"/>
      <c r="AK774" s="270"/>
      <c r="AL774" s="273"/>
      <c r="AM774" s="11"/>
      <c r="AN774" s="175" t="str">
        <f t="shared" si="225"/>
        <v/>
      </c>
      <c r="AO774" s="176"/>
      <c r="AP774" s="267" t="str">
        <f t="shared" si="219"/>
        <v/>
      </c>
      <c r="AQ774" s="267"/>
      <c r="AR774" s="267"/>
      <c r="AS774" s="267"/>
      <c r="AT774" s="267"/>
      <c r="AU774" s="267"/>
      <c r="AV774" s="265" t="str">
        <f t="shared" si="226"/>
        <v/>
      </c>
      <c r="AW774" s="266"/>
      <c r="AX774" s="267" t="str">
        <f t="shared" si="220"/>
        <v/>
      </c>
      <c r="AY774" s="267"/>
      <c r="AZ774" s="267"/>
      <c r="BA774" s="267"/>
      <c r="BB774" s="267"/>
      <c r="BC774" s="268"/>
      <c r="BD774" s="11"/>
      <c r="BF774" s="7" t="str">
        <f t="shared" si="221"/>
        <v/>
      </c>
      <c r="BJ774" s="45" t="str">
        <f t="shared" ca="1" si="222"/>
        <v>20/09/2021 08:00</v>
      </c>
      <c r="BK774" s="44" t="str">
        <f>IF($F774="", "", IFERROR(INDEX('Currency Market'!$BE$10:$BL$178, MATCH($BJ774, 'Currency Market'!$BB$10:$BB$178, 0), MATCH($F774, 'Currency Market'!$BE$9:$BL$9, 0)), ""))</f>
        <v/>
      </c>
      <c r="BL774" s="43" t="str">
        <f>IF($F774="", "", IFERROR(INDEX('Currency Market'!$BE$10:$BL$178, MATCH($BJ774, 'Currency Market'!$BB$10:$BB$178, 0), MATCH($N774, 'Currency Market'!$BE$9:$BL$9, 0)), ""))</f>
        <v/>
      </c>
      <c r="BN774" s="68" t="str">
        <f t="shared" si="227"/>
        <v/>
      </c>
      <c r="BO774" s="57" t="str">
        <f t="shared" si="234"/>
        <v/>
      </c>
      <c r="BP774" s="58" t="str">
        <f t="shared" si="234"/>
        <v/>
      </c>
      <c r="BQ774" s="58" t="str">
        <f t="shared" si="234"/>
        <v/>
      </c>
      <c r="BR774" s="58" t="str">
        <f t="shared" si="234"/>
        <v/>
      </c>
      <c r="BS774" s="58" t="str">
        <f t="shared" si="234"/>
        <v/>
      </c>
      <c r="BT774" s="58" t="str">
        <f t="shared" si="234"/>
        <v/>
      </c>
      <c r="BU774" s="58" t="str">
        <f t="shared" si="234"/>
        <v/>
      </c>
      <c r="BV774" s="59" t="str">
        <f t="shared" si="234"/>
        <v/>
      </c>
      <c r="BX774" s="7" t="str">
        <f ca="1">IFERROR(INDEX('Currency Market'!$BX$10:$BX$178, MATCH($BJ774, 'Currency Market'!$BB$10:$BB$178, 0)), "")</f>
        <v/>
      </c>
      <c r="BZ774" s="65" t="str">
        <f t="shared" si="228"/>
        <v/>
      </c>
    </row>
    <row r="775" spans="1:78" x14ac:dyDescent="0.55000000000000004">
      <c r="A775" s="11"/>
      <c r="B775" s="175" t="str">
        <f t="shared" si="217"/>
        <v/>
      </c>
      <c r="C775" s="176"/>
      <c r="D775" s="176"/>
      <c r="E775" s="176"/>
      <c r="F775" s="269"/>
      <c r="G775" s="270"/>
      <c r="H775" s="271"/>
      <c r="I775" s="271"/>
      <c r="J775" s="271"/>
      <c r="K775" s="271"/>
      <c r="L775" s="271"/>
      <c r="M775" s="271"/>
      <c r="N775" s="270"/>
      <c r="O775" s="270"/>
      <c r="P775" s="272" t="str">
        <f t="shared" si="223"/>
        <v/>
      </c>
      <c r="Q775" s="267"/>
      <c r="R775" s="267"/>
      <c r="S775" s="267"/>
      <c r="T775" s="267"/>
      <c r="U775" s="267"/>
      <c r="V775" s="267" t="str">
        <f t="shared" si="218"/>
        <v/>
      </c>
      <c r="W775" s="267"/>
      <c r="X775" s="267"/>
      <c r="Y775" s="267"/>
      <c r="Z775" s="267"/>
      <c r="AA775" s="267" t="str">
        <f t="shared" si="224"/>
        <v/>
      </c>
      <c r="AB775" s="267"/>
      <c r="AC775" s="267"/>
      <c r="AD775" s="267"/>
      <c r="AE775" s="267"/>
      <c r="AF775" s="267"/>
      <c r="AG775" s="269"/>
      <c r="AH775" s="270"/>
      <c r="AI775" s="270"/>
      <c r="AJ775" s="270"/>
      <c r="AK775" s="270"/>
      <c r="AL775" s="273"/>
      <c r="AM775" s="11"/>
      <c r="AN775" s="175" t="str">
        <f t="shared" si="225"/>
        <v/>
      </c>
      <c r="AO775" s="176"/>
      <c r="AP775" s="267" t="str">
        <f t="shared" si="219"/>
        <v/>
      </c>
      <c r="AQ775" s="267"/>
      <c r="AR775" s="267"/>
      <c r="AS775" s="267"/>
      <c r="AT775" s="267"/>
      <c r="AU775" s="267"/>
      <c r="AV775" s="265" t="str">
        <f t="shared" si="226"/>
        <v/>
      </c>
      <c r="AW775" s="266"/>
      <c r="AX775" s="267" t="str">
        <f t="shared" si="220"/>
        <v/>
      </c>
      <c r="AY775" s="267"/>
      <c r="AZ775" s="267"/>
      <c r="BA775" s="267"/>
      <c r="BB775" s="267"/>
      <c r="BC775" s="268"/>
      <c r="BD775" s="11"/>
      <c r="BF775" s="7" t="str">
        <f t="shared" si="221"/>
        <v/>
      </c>
      <c r="BJ775" s="45" t="str">
        <f t="shared" ca="1" si="222"/>
        <v>20/09/2021 08:00</v>
      </c>
      <c r="BK775" s="44" t="str">
        <f>IF($F775="", "", IFERROR(INDEX('Currency Market'!$BE$10:$BL$178, MATCH($BJ775, 'Currency Market'!$BB$10:$BB$178, 0), MATCH($F775, 'Currency Market'!$BE$9:$BL$9, 0)), ""))</f>
        <v/>
      </c>
      <c r="BL775" s="43" t="str">
        <f>IF($F775="", "", IFERROR(INDEX('Currency Market'!$BE$10:$BL$178, MATCH($BJ775, 'Currency Market'!$BB$10:$BB$178, 0), MATCH($N775, 'Currency Market'!$BE$9:$BL$9, 0)), ""))</f>
        <v/>
      </c>
      <c r="BN775" s="68" t="str">
        <f t="shared" si="227"/>
        <v/>
      </c>
      <c r="BO775" s="57" t="str">
        <f t="shared" si="234"/>
        <v/>
      </c>
      <c r="BP775" s="58" t="str">
        <f t="shared" si="234"/>
        <v/>
      </c>
      <c r="BQ775" s="58" t="str">
        <f t="shared" si="234"/>
        <v/>
      </c>
      <c r="BR775" s="58" t="str">
        <f t="shared" si="234"/>
        <v/>
      </c>
      <c r="BS775" s="58" t="str">
        <f t="shared" si="234"/>
        <v/>
      </c>
      <c r="BT775" s="58" t="str">
        <f t="shared" si="234"/>
        <v/>
      </c>
      <c r="BU775" s="58" t="str">
        <f t="shared" si="234"/>
        <v/>
      </c>
      <c r="BV775" s="59" t="str">
        <f t="shared" si="234"/>
        <v/>
      </c>
      <c r="BX775" s="7" t="str">
        <f ca="1">IFERROR(INDEX('Currency Market'!$BX$10:$BX$178, MATCH($BJ775, 'Currency Market'!$BB$10:$BB$178, 0)), "")</f>
        <v/>
      </c>
      <c r="BZ775" s="65" t="str">
        <f t="shared" si="228"/>
        <v/>
      </c>
    </row>
    <row r="776" spans="1:78" x14ac:dyDescent="0.55000000000000004">
      <c r="A776" s="11"/>
      <c r="B776" s="175" t="str">
        <f t="shared" si="217"/>
        <v/>
      </c>
      <c r="C776" s="176"/>
      <c r="D776" s="176"/>
      <c r="E776" s="176"/>
      <c r="F776" s="269"/>
      <c r="G776" s="270"/>
      <c r="H776" s="271"/>
      <c r="I776" s="271"/>
      <c r="J776" s="271"/>
      <c r="K776" s="271"/>
      <c r="L776" s="271"/>
      <c r="M776" s="271"/>
      <c r="N776" s="270"/>
      <c r="O776" s="270"/>
      <c r="P776" s="272" t="str">
        <f t="shared" si="223"/>
        <v/>
      </c>
      <c r="Q776" s="267"/>
      <c r="R776" s="267"/>
      <c r="S776" s="267"/>
      <c r="T776" s="267"/>
      <c r="U776" s="267"/>
      <c r="V776" s="267" t="str">
        <f t="shared" si="218"/>
        <v/>
      </c>
      <c r="W776" s="267"/>
      <c r="X776" s="267"/>
      <c r="Y776" s="267"/>
      <c r="Z776" s="267"/>
      <c r="AA776" s="267" t="str">
        <f t="shared" si="224"/>
        <v/>
      </c>
      <c r="AB776" s="267"/>
      <c r="AC776" s="267"/>
      <c r="AD776" s="267"/>
      <c r="AE776" s="267"/>
      <c r="AF776" s="267"/>
      <c r="AG776" s="269"/>
      <c r="AH776" s="270"/>
      <c r="AI776" s="270"/>
      <c r="AJ776" s="270"/>
      <c r="AK776" s="270"/>
      <c r="AL776" s="273"/>
      <c r="AM776" s="11"/>
      <c r="AN776" s="175" t="str">
        <f t="shared" si="225"/>
        <v/>
      </c>
      <c r="AO776" s="176"/>
      <c r="AP776" s="267" t="str">
        <f t="shared" si="219"/>
        <v/>
      </c>
      <c r="AQ776" s="267"/>
      <c r="AR776" s="267"/>
      <c r="AS776" s="267"/>
      <c r="AT776" s="267"/>
      <c r="AU776" s="267"/>
      <c r="AV776" s="265" t="str">
        <f t="shared" si="226"/>
        <v/>
      </c>
      <c r="AW776" s="266"/>
      <c r="AX776" s="267" t="str">
        <f t="shared" si="220"/>
        <v/>
      </c>
      <c r="AY776" s="267"/>
      <c r="AZ776" s="267"/>
      <c r="BA776" s="267"/>
      <c r="BB776" s="267"/>
      <c r="BC776" s="268"/>
      <c r="BD776" s="11"/>
      <c r="BF776" s="7" t="str">
        <f t="shared" si="221"/>
        <v/>
      </c>
      <c r="BJ776" s="45" t="str">
        <f t="shared" ca="1" si="222"/>
        <v>20/09/2021 08:00</v>
      </c>
      <c r="BK776" s="44" t="str">
        <f>IF($F776="", "", IFERROR(INDEX('Currency Market'!$BE$10:$BL$178, MATCH($BJ776, 'Currency Market'!$BB$10:$BB$178, 0), MATCH($F776, 'Currency Market'!$BE$9:$BL$9, 0)), ""))</f>
        <v/>
      </c>
      <c r="BL776" s="43" t="str">
        <f>IF($F776="", "", IFERROR(INDEX('Currency Market'!$BE$10:$BL$178, MATCH($BJ776, 'Currency Market'!$BB$10:$BB$178, 0), MATCH($N776, 'Currency Market'!$BE$9:$BL$9, 0)), ""))</f>
        <v/>
      </c>
      <c r="BN776" s="68" t="str">
        <f t="shared" si="227"/>
        <v/>
      </c>
      <c r="BO776" s="57" t="str">
        <f t="shared" si="234"/>
        <v/>
      </c>
      <c r="BP776" s="58" t="str">
        <f t="shared" si="234"/>
        <v/>
      </c>
      <c r="BQ776" s="58" t="str">
        <f t="shared" si="234"/>
        <v/>
      </c>
      <c r="BR776" s="58" t="str">
        <f t="shared" si="234"/>
        <v/>
      </c>
      <c r="BS776" s="58" t="str">
        <f t="shared" si="234"/>
        <v/>
      </c>
      <c r="BT776" s="58" t="str">
        <f t="shared" si="234"/>
        <v/>
      </c>
      <c r="BU776" s="58" t="str">
        <f t="shared" si="234"/>
        <v/>
      </c>
      <c r="BV776" s="59" t="str">
        <f t="shared" si="234"/>
        <v/>
      </c>
      <c r="BX776" s="7" t="str">
        <f ca="1">IFERROR(INDEX('Currency Market'!$BX$10:$BX$178, MATCH($BJ776, 'Currency Market'!$BB$10:$BB$178, 0)), "")</f>
        <v/>
      </c>
      <c r="BZ776" s="65" t="str">
        <f t="shared" si="228"/>
        <v/>
      </c>
    </row>
    <row r="777" spans="1:78" x14ac:dyDescent="0.55000000000000004">
      <c r="A777" s="11"/>
      <c r="B777" s="175" t="str">
        <f t="shared" si="217"/>
        <v/>
      </c>
      <c r="C777" s="176"/>
      <c r="D777" s="176"/>
      <c r="E777" s="176"/>
      <c r="F777" s="269"/>
      <c r="G777" s="270"/>
      <c r="H777" s="271"/>
      <c r="I777" s="271"/>
      <c r="J777" s="271"/>
      <c r="K777" s="271"/>
      <c r="L777" s="271"/>
      <c r="M777" s="271"/>
      <c r="N777" s="270"/>
      <c r="O777" s="270"/>
      <c r="P777" s="272" t="str">
        <f t="shared" si="223"/>
        <v/>
      </c>
      <c r="Q777" s="267"/>
      <c r="R777" s="267"/>
      <c r="S777" s="267"/>
      <c r="T777" s="267"/>
      <c r="U777" s="267"/>
      <c r="V777" s="267" t="str">
        <f t="shared" si="218"/>
        <v/>
      </c>
      <c r="W777" s="267"/>
      <c r="X777" s="267"/>
      <c r="Y777" s="267"/>
      <c r="Z777" s="267"/>
      <c r="AA777" s="267" t="str">
        <f t="shared" si="224"/>
        <v/>
      </c>
      <c r="AB777" s="267"/>
      <c r="AC777" s="267"/>
      <c r="AD777" s="267"/>
      <c r="AE777" s="267"/>
      <c r="AF777" s="267"/>
      <c r="AG777" s="269"/>
      <c r="AH777" s="270"/>
      <c r="AI777" s="270"/>
      <c r="AJ777" s="270"/>
      <c r="AK777" s="270"/>
      <c r="AL777" s="273"/>
      <c r="AM777" s="11"/>
      <c r="AN777" s="175" t="str">
        <f t="shared" si="225"/>
        <v/>
      </c>
      <c r="AO777" s="176"/>
      <c r="AP777" s="267" t="str">
        <f t="shared" si="219"/>
        <v/>
      </c>
      <c r="AQ777" s="267"/>
      <c r="AR777" s="267"/>
      <c r="AS777" s="267"/>
      <c r="AT777" s="267"/>
      <c r="AU777" s="267"/>
      <c r="AV777" s="265" t="str">
        <f t="shared" si="226"/>
        <v/>
      </c>
      <c r="AW777" s="266"/>
      <c r="AX777" s="267" t="str">
        <f t="shared" si="220"/>
        <v/>
      </c>
      <c r="AY777" s="267"/>
      <c r="AZ777" s="267"/>
      <c r="BA777" s="267"/>
      <c r="BB777" s="267"/>
      <c r="BC777" s="268"/>
      <c r="BD777" s="11"/>
      <c r="BF777" s="7" t="str">
        <f t="shared" si="221"/>
        <v/>
      </c>
      <c r="BJ777" s="45" t="str">
        <f t="shared" ca="1" si="222"/>
        <v>20/09/2021 08:00</v>
      </c>
      <c r="BK777" s="44" t="str">
        <f>IF($F777="", "", IFERROR(INDEX('Currency Market'!$BE$10:$BL$178, MATCH($BJ777, 'Currency Market'!$BB$10:$BB$178, 0), MATCH($F777, 'Currency Market'!$BE$9:$BL$9, 0)), ""))</f>
        <v/>
      </c>
      <c r="BL777" s="43" t="str">
        <f>IF($F777="", "", IFERROR(INDEX('Currency Market'!$BE$10:$BL$178, MATCH($BJ777, 'Currency Market'!$BB$10:$BB$178, 0), MATCH($N777, 'Currency Market'!$BE$9:$BL$9, 0)), ""))</f>
        <v/>
      </c>
      <c r="BN777" s="68" t="str">
        <f t="shared" si="227"/>
        <v/>
      </c>
      <c r="BO777" s="57" t="str">
        <f t="shared" si="234"/>
        <v/>
      </c>
      <c r="BP777" s="58" t="str">
        <f t="shared" si="234"/>
        <v/>
      </c>
      <c r="BQ777" s="58" t="str">
        <f t="shared" si="234"/>
        <v/>
      </c>
      <c r="BR777" s="58" t="str">
        <f t="shared" si="234"/>
        <v/>
      </c>
      <c r="BS777" s="58" t="str">
        <f t="shared" si="234"/>
        <v/>
      </c>
      <c r="BT777" s="58" t="str">
        <f t="shared" si="234"/>
        <v/>
      </c>
      <c r="BU777" s="58" t="str">
        <f t="shared" si="234"/>
        <v/>
      </c>
      <c r="BV777" s="59" t="str">
        <f t="shared" si="234"/>
        <v/>
      </c>
      <c r="BX777" s="7" t="str">
        <f ca="1">IFERROR(INDEX('Currency Market'!$BX$10:$BX$178, MATCH($BJ777, 'Currency Market'!$BB$10:$BB$178, 0)), "")</f>
        <v/>
      </c>
      <c r="BZ777" s="65" t="str">
        <f t="shared" si="228"/>
        <v/>
      </c>
    </row>
    <row r="778" spans="1:78" x14ac:dyDescent="0.55000000000000004">
      <c r="A778" s="11"/>
      <c r="B778" s="175" t="str">
        <f t="shared" si="217"/>
        <v/>
      </c>
      <c r="C778" s="176"/>
      <c r="D778" s="176"/>
      <c r="E778" s="176"/>
      <c r="F778" s="269"/>
      <c r="G778" s="270"/>
      <c r="H778" s="271"/>
      <c r="I778" s="271"/>
      <c r="J778" s="271"/>
      <c r="K778" s="271"/>
      <c r="L778" s="271"/>
      <c r="M778" s="271"/>
      <c r="N778" s="270"/>
      <c r="O778" s="270"/>
      <c r="P778" s="272" t="str">
        <f t="shared" si="223"/>
        <v/>
      </c>
      <c r="Q778" s="267"/>
      <c r="R778" s="267"/>
      <c r="S778" s="267"/>
      <c r="T778" s="267"/>
      <c r="U778" s="267"/>
      <c r="V778" s="267" t="str">
        <f t="shared" si="218"/>
        <v/>
      </c>
      <c r="W778" s="267"/>
      <c r="X778" s="267"/>
      <c r="Y778" s="267"/>
      <c r="Z778" s="267"/>
      <c r="AA778" s="267" t="str">
        <f t="shared" si="224"/>
        <v/>
      </c>
      <c r="AB778" s="267"/>
      <c r="AC778" s="267"/>
      <c r="AD778" s="267"/>
      <c r="AE778" s="267"/>
      <c r="AF778" s="267"/>
      <c r="AG778" s="269"/>
      <c r="AH778" s="270"/>
      <c r="AI778" s="270"/>
      <c r="AJ778" s="270"/>
      <c r="AK778" s="270"/>
      <c r="AL778" s="273"/>
      <c r="AM778" s="11"/>
      <c r="AN778" s="175" t="str">
        <f t="shared" si="225"/>
        <v/>
      </c>
      <c r="AO778" s="176"/>
      <c r="AP778" s="267" t="str">
        <f t="shared" si="219"/>
        <v/>
      </c>
      <c r="AQ778" s="267"/>
      <c r="AR778" s="267"/>
      <c r="AS778" s="267"/>
      <c r="AT778" s="267"/>
      <c r="AU778" s="267"/>
      <c r="AV778" s="265" t="str">
        <f t="shared" si="226"/>
        <v/>
      </c>
      <c r="AW778" s="266"/>
      <c r="AX778" s="267" t="str">
        <f t="shared" si="220"/>
        <v/>
      </c>
      <c r="AY778" s="267"/>
      <c r="AZ778" s="267"/>
      <c r="BA778" s="267"/>
      <c r="BB778" s="267"/>
      <c r="BC778" s="268"/>
      <c r="BD778" s="11"/>
      <c r="BF778" s="7" t="str">
        <f t="shared" si="221"/>
        <v/>
      </c>
      <c r="BJ778" s="45" t="str">
        <f t="shared" ca="1" si="222"/>
        <v>20/09/2021 08:00</v>
      </c>
      <c r="BK778" s="44" t="str">
        <f>IF($F778="", "", IFERROR(INDEX('Currency Market'!$BE$10:$BL$178, MATCH($BJ778, 'Currency Market'!$BB$10:$BB$178, 0), MATCH($F778, 'Currency Market'!$BE$9:$BL$9, 0)), ""))</f>
        <v/>
      </c>
      <c r="BL778" s="43" t="str">
        <f>IF($F778="", "", IFERROR(INDEX('Currency Market'!$BE$10:$BL$178, MATCH($BJ778, 'Currency Market'!$BB$10:$BB$178, 0), MATCH($N778, 'Currency Market'!$BE$9:$BL$9, 0)), ""))</f>
        <v/>
      </c>
      <c r="BN778" s="68" t="str">
        <f t="shared" si="227"/>
        <v/>
      </c>
      <c r="BO778" s="57" t="str">
        <f t="shared" si="234"/>
        <v/>
      </c>
      <c r="BP778" s="58" t="str">
        <f t="shared" si="234"/>
        <v/>
      </c>
      <c r="BQ778" s="58" t="str">
        <f t="shared" si="234"/>
        <v/>
      </c>
      <c r="BR778" s="58" t="str">
        <f t="shared" si="234"/>
        <v/>
      </c>
      <c r="BS778" s="58" t="str">
        <f t="shared" si="234"/>
        <v/>
      </c>
      <c r="BT778" s="58" t="str">
        <f t="shared" si="234"/>
        <v/>
      </c>
      <c r="BU778" s="58" t="str">
        <f t="shared" si="234"/>
        <v/>
      </c>
      <c r="BV778" s="59" t="str">
        <f t="shared" si="234"/>
        <v/>
      </c>
      <c r="BX778" s="7" t="str">
        <f ca="1">IFERROR(INDEX('Currency Market'!$BX$10:$BX$178, MATCH($BJ778, 'Currency Market'!$BB$10:$BB$178, 0)), "")</f>
        <v/>
      </c>
      <c r="BZ778" s="65" t="str">
        <f t="shared" si="228"/>
        <v/>
      </c>
    </row>
    <row r="779" spans="1:78" x14ac:dyDescent="0.55000000000000004">
      <c r="A779" s="11"/>
      <c r="B779" s="175" t="str">
        <f t="shared" si="217"/>
        <v/>
      </c>
      <c r="C779" s="176"/>
      <c r="D779" s="176"/>
      <c r="E779" s="176"/>
      <c r="F779" s="269"/>
      <c r="G779" s="270"/>
      <c r="H779" s="271"/>
      <c r="I779" s="271"/>
      <c r="J779" s="271"/>
      <c r="K779" s="271"/>
      <c r="L779" s="271"/>
      <c r="M779" s="271"/>
      <c r="N779" s="270"/>
      <c r="O779" s="270"/>
      <c r="P779" s="272" t="str">
        <f t="shared" si="223"/>
        <v/>
      </c>
      <c r="Q779" s="267"/>
      <c r="R779" s="267"/>
      <c r="S779" s="267"/>
      <c r="T779" s="267"/>
      <c r="U779" s="267"/>
      <c r="V779" s="267" t="str">
        <f t="shared" si="218"/>
        <v/>
      </c>
      <c r="W779" s="267"/>
      <c r="X779" s="267"/>
      <c r="Y779" s="267"/>
      <c r="Z779" s="267"/>
      <c r="AA779" s="267" t="str">
        <f t="shared" si="224"/>
        <v/>
      </c>
      <c r="AB779" s="267"/>
      <c r="AC779" s="267"/>
      <c r="AD779" s="267"/>
      <c r="AE779" s="267"/>
      <c r="AF779" s="267"/>
      <c r="AG779" s="269"/>
      <c r="AH779" s="270"/>
      <c r="AI779" s="270"/>
      <c r="AJ779" s="270"/>
      <c r="AK779" s="270"/>
      <c r="AL779" s="273"/>
      <c r="AM779" s="11"/>
      <c r="AN779" s="175" t="str">
        <f t="shared" si="225"/>
        <v/>
      </c>
      <c r="AO779" s="176"/>
      <c r="AP779" s="267" t="str">
        <f t="shared" si="219"/>
        <v/>
      </c>
      <c r="AQ779" s="267"/>
      <c r="AR779" s="267"/>
      <c r="AS779" s="267"/>
      <c r="AT779" s="267"/>
      <c r="AU779" s="267"/>
      <c r="AV779" s="265" t="str">
        <f t="shared" si="226"/>
        <v/>
      </c>
      <c r="AW779" s="266"/>
      <c r="AX779" s="267" t="str">
        <f t="shared" si="220"/>
        <v/>
      </c>
      <c r="AY779" s="267"/>
      <c r="AZ779" s="267"/>
      <c r="BA779" s="267"/>
      <c r="BB779" s="267"/>
      <c r="BC779" s="268"/>
      <c r="BD779" s="11"/>
      <c r="BF779" s="7" t="str">
        <f t="shared" si="221"/>
        <v/>
      </c>
      <c r="BJ779" s="45" t="str">
        <f t="shared" ca="1" si="222"/>
        <v>20/09/2021 08:00</v>
      </c>
      <c r="BK779" s="44" t="str">
        <f>IF($F779="", "", IFERROR(INDEX('Currency Market'!$BE$10:$BL$178, MATCH($BJ779, 'Currency Market'!$BB$10:$BB$178, 0), MATCH($F779, 'Currency Market'!$BE$9:$BL$9, 0)), ""))</f>
        <v/>
      </c>
      <c r="BL779" s="43" t="str">
        <f>IF($F779="", "", IFERROR(INDEX('Currency Market'!$BE$10:$BL$178, MATCH($BJ779, 'Currency Market'!$BB$10:$BB$178, 0), MATCH($N779, 'Currency Market'!$BE$9:$BL$9, 0)), ""))</f>
        <v/>
      </c>
      <c r="BN779" s="68" t="str">
        <f t="shared" si="227"/>
        <v/>
      </c>
      <c r="BO779" s="57" t="str">
        <f t="shared" si="234"/>
        <v/>
      </c>
      <c r="BP779" s="58" t="str">
        <f t="shared" si="234"/>
        <v/>
      </c>
      <c r="BQ779" s="58" t="str">
        <f t="shared" si="234"/>
        <v/>
      </c>
      <c r="BR779" s="58" t="str">
        <f t="shared" si="234"/>
        <v/>
      </c>
      <c r="BS779" s="58" t="str">
        <f t="shared" si="234"/>
        <v/>
      </c>
      <c r="BT779" s="58" t="str">
        <f t="shared" si="234"/>
        <v/>
      </c>
      <c r="BU779" s="58" t="str">
        <f t="shared" si="234"/>
        <v/>
      </c>
      <c r="BV779" s="59" t="str">
        <f t="shared" si="234"/>
        <v/>
      </c>
      <c r="BX779" s="7" t="str">
        <f ca="1">IFERROR(INDEX('Currency Market'!$BX$10:$BX$178, MATCH($BJ779, 'Currency Market'!$BB$10:$BB$178, 0)), "")</f>
        <v/>
      </c>
      <c r="BZ779" s="65" t="str">
        <f t="shared" si="228"/>
        <v/>
      </c>
    </row>
    <row r="780" spans="1:78" x14ac:dyDescent="0.55000000000000004">
      <c r="A780" s="11"/>
      <c r="B780" s="175" t="str">
        <f t="shared" si="217"/>
        <v/>
      </c>
      <c r="C780" s="176"/>
      <c r="D780" s="176"/>
      <c r="E780" s="176"/>
      <c r="F780" s="269"/>
      <c r="G780" s="270"/>
      <c r="H780" s="271"/>
      <c r="I780" s="271"/>
      <c r="J780" s="271"/>
      <c r="K780" s="271"/>
      <c r="L780" s="271"/>
      <c r="M780" s="271"/>
      <c r="N780" s="270"/>
      <c r="O780" s="270"/>
      <c r="P780" s="272" t="str">
        <f t="shared" si="223"/>
        <v/>
      </c>
      <c r="Q780" s="267"/>
      <c r="R780" s="267"/>
      <c r="S780" s="267"/>
      <c r="T780" s="267"/>
      <c r="U780" s="267"/>
      <c r="V780" s="267" t="str">
        <f t="shared" si="218"/>
        <v/>
      </c>
      <c r="W780" s="267"/>
      <c r="X780" s="267"/>
      <c r="Y780" s="267"/>
      <c r="Z780" s="267"/>
      <c r="AA780" s="267" t="str">
        <f t="shared" si="224"/>
        <v/>
      </c>
      <c r="AB780" s="267"/>
      <c r="AC780" s="267"/>
      <c r="AD780" s="267"/>
      <c r="AE780" s="267"/>
      <c r="AF780" s="267"/>
      <c r="AG780" s="269"/>
      <c r="AH780" s="270"/>
      <c r="AI780" s="270"/>
      <c r="AJ780" s="270"/>
      <c r="AK780" s="270"/>
      <c r="AL780" s="273"/>
      <c r="AM780" s="11"/>
      <c r="AN780" s="175" t="str">
        <f t="shared" si="225"/>
        <v/>
      </c>
      <c r="AO780" s="176"/>
      <c r="AP780" s="267" t="str">
        <f t="shared" si="219"/>
        <v/>
      </c>
      <c r="AQ780" s="267"/>
      <c r="AR780" s="267"/>
      <c r="AS780" s="267"/>
      <c r="AT780" s="267"/>
      <c r="AU780" s="267"/>
      <c r="AV780" s="265" t="str">
        <f t="shared" si="226"/>
        <v/>
      </c>
      <c r="AW780" s="266"/>
      <c r="AX780" s="267" t="str">
        <f t="shared" si="220"/>
        <v/>
      </c>
      <c r="AY780" s="267"/>
      <c r="AZ780" s="267"/>
      <c r="BA780" s="267"/>
      <c r="BB780" s="267"/>
      <c r="BC780" s="268"/>
      <c r="BD780" s="11"/>
      <c r="BF780" s="7" t="str">
        <f t="shared" si="221"/>
        <v/>
      </c>
      <c r="BJ780" s="45" t="str">
        <f t="shared" ca="1" si="222"/>
        <v>20/09/2021 08:00</v>
      </c>
      <c r="BK780" s="44" t="str">
        <f>IF($F780="", "", IFERROR(INDEX('Currency Market'!$BE$10:$BL$178, MATCH($BJ780, 'Currency Market'!$BB$10:$BB$178, 0), MATCH($F780, 'Currency Market'!$BE$9:$BL$9, 0)), ""))</f>
        <v/>
      </c>
      <c r="BL780" s="43" t="str">
        <f>IF($F780="", "", IFERROR(INDEX('Currency Market'!$BE$10:$BL$178, MATCH($BJ780, 'Currency Market'!$BB$10:$BB$178, 0), MATCH($N780, 'Currency Market'!$BE$9:$BL$9, 0)), ""))</f>
        <v/>
      </c>
      <c r="BN780" s="68" t="str">
        <f t="shared" si="227"/>
        <v/>
      </c>
      <c r="BO780" s="57" t="str">
        <f t="shared" si="234"/>
        <v/>
      </c>
      <c r="BP780" s="58" t="str">
        <f t="shared" si="234"/>
        <v/>
      </c>
      <c r="BQ780" s="58" t="str">
        <f t="shared" si="234"/>
        <v/>
      </c>
      <c r="BR780" s="58" t="str">
        <f t="shared" si="234"/>
        <v/>
      </c>
      <c r="BS780" s="58" t="str">
        <f t="shared" si="234"/>
        <v/>
      </c>
      <c r="BT780" s="58" t="str">
        <f t="shared" si="234"/>
        <v/>
      </c>
      <c r="BU780" s="58" t="str">
        <f t="shared" si="234"/>
        <v/>
      </c>
      <c r="BV780" s="59" t="str">
        <f t="shared" si="234"/>
        <v/>
      </c>
      <c r="BX780" s="7" t="str">
        <f ca="1">IFERROR(INDEX('Currency Market'!$BX$10:$BX$178, MATCH($BJ780, 'Currency Market'!$BB$10:$BB$178, 0)), "")</f>
        <v/>
      </c>
      <c r="BZ780" s="65" t="str">
        <f t="shared" si="228"/>
        <v/>
      </c>
    </row>
    <row r="781" spans="1:78" x14ac:dyDescent="0.55000000000000004">
      <c r="A781" s="11"/>
      <c r="B781" s="175" t="str">
        <f t="shared" ref="B781:B844" si="235">IF(AND(F781="", H781="", N781=""), "", IF($AG781="", $BF$3, $BF$4))</f>
        <v/>
      </c>
      <c r="C781" s="176"/>
      <c r="D781" s="176"/>
      <c r="E781" s="176"/>
      <c r="F781" s="269"/>
      <c r="G781" s="270"/>
      <c r="H781" s="271"/>
      <c r="I781" s="271"/>
      <c r="J781" s="271"/>
      <c r="K781" s="271"/>
      <c r="L781" s="271"/>
      <c r="M781" s="271"/>
      <c r="N781" s="270"/>
      <c r="O781" s="270"/>
      <c r="P781" s="272" t="str">
        <f t="shared" si="223"/>
        <v/>
      </c>
      <c r="Q781" s="267"/>
      <c r="R781" s="267"/>
      <c r="S781" s="267"/>
      <c r="T781" s="267"/>
      <c r="U781" s="267"/>
      <c r="V781" s="267" t="str">
        <f t="shared" ref="V781:V844" si="236">IFERROR(ROUND($P781*$BJ$7, 2), "")</f>
        <v/>
      </c>
      <c r="W781" s="267"/>
      <c r="X781" s="267"/>
      <c r="Y781" s="267"/>
      <c r="Z781" s="267"/>
      <c r="AA781" s="267" t="str">
        <f t="shared" si="224"/>
        <v/>
      </c>
      <c r="AB781" s="267"/>
      <c r="AC781" s="267"/>
      <c r="AD781" s="267"/>
      <c r="AE781" s="267"/>
      <c r="AF781" s="267"/>
      <c r="AG781" s="269"/>
      <c r="AH781" s="270"/>
      <c r="AI781" s="270"/>
      <c r="AJ781" s="270"/>
      <c r="AK781" s="270"/>
      <c r="AL781" s="273"/>
      <c r="AM781" s="11"/>
      <c r="AN781" s="175" t="str">
        <f t="shared" si="225"/>
        <v/>
      </c>
      <c r="AO781" s="176"/>
      <c r="AP781" s="267" t="str">
        <f t="shared" ref="AP781:AP844" si="237">IF($B781=$BF$3, IF(OR(F781="", H781=""), "", IFERROR(INDEX($BO$7:$BV$7, $BM$7, MATCH(F781, $BO$2:$BV$2, 0))-H781, "")), "")</f>
        <v/>
      </c>
      <c r="AQ781" s="267"/>
      <c r="AR781" s="267"/>
      <c r="AS781" s="267"/>
      <c r="AT781" s="267"/>
      <c r="AU781" s="267"/>
      <c r="AV781" s="265" t="str">
        <f t="shared" si="226"/>
        <v/>
      </c>
      <c r="AW781" s="266"/>
      <c r="AX781" s="267" t="str">
        <f t="shared" ref="AX781:AX844" si="238">IF($B781=$BF$3, IF(OR(N781="", AA781=""), "", IFERROR(INDEX($BO$7:$BV$7, $BM$7, MATCH(N781, $BO$2:$BV$2, 0))+AA781, "")), "")</f>
        <v/>
      </c>
      <c r="AY781" s="267"/>
      <c r="AZ781" s="267"/>
      <c r="BA781" s="267"/>
      <c r="BB781" s="267"/>
      <c r="BC781" s="268"/>
      <c r="BD781" s="11"/>
      <c r="BF781" s="7" t="str">
        <f t="shared" ref="BF781:BF844" si="239">IF(AND($B781=$BF$3, $AP781&gt;=0, $AX781&gt;=0), $BJ$4, "")</f>
        <v/>
      </c>
      <c r="BJ781" s="45" t="str">
        <f t="shared" ref="BJ781:BJ844" ca="1" si="240">IF($AG781="", $BJ$4, $AG781)</f>
        <v>20/09/2021 08:00</v>
      </c>
      <c r="BK781" s="44" t="str">
        <f>IF($F781="", "", IFERROR(INDEX('Currency Market'!$BE$10:$BL$178, MATCH($BJ781, 'Currency Market'!$BB$10:$BB$178, 0), MATCH($F781, 'Currency Market'!$BE$9:$BL$9, 0)), ""))</f>
        <v/>
      </c>
      <c r="BL781" s="43" t="str">
        <f>IF($F781="", "", IFERROR(INDEX('Currency Market'!$BE$10:$BL$178, MATCH($BJ781, 'Currency Market'!$BB$10:$BB$178, 0), MATCH($N781, 'Currency Market'!$BE$9:$BL$9, 0)), ""))</f>
        <v/>
      </c>
      <c r="BN781" s="68" t="str">
        <f t="shared" si="227"/>
        <v/>
      </c>
      <c r="BO781" s="57" t="str">
        <f t="shared" si="234"/>
        <v/>
      </c>
      <c r="BP781" s="58" t="str">
        <f t="shared" si="234"/>
        <v/>
      </c>
      <c r="BQ781" s="58" t="str">
        <f t="shared" si="234"/>
        <v/>
      </c>
      <c r="BR781" s="58" t="str">
        <f t="shared" si="234"/>
        <v/>
      </c>
      <c r="BS781" s="58" t="str">
        <f t="shared" si="234"/>
        <v/>
      </c>
      <c r="BT781" s="58" t="str">
        <f t="shared" si="234"/>
        <v/>
      </c>
      <c r="BU781" s="58" t="str">
        <f t="shared" si="234"/>
        <v/>
      </c>
      <c r="BV781" s="59" t="str">
        <f t="shared" si="234"/>
        <v/>
      </c>
      <c r="BX781" s="7" t="str">
        <f ca="1">IFERROR(INDEX('Currency Market'!$BX$10:$BX$178, MATCH($BJ781, 'Currency Market'!$BB$10:$BB$178, 0)), "")</f>
        <v/>
      </c>
      <c r="BZ781" s="65" t="str">
        <f t="shared" si="228"/>
        <v/>
      </c>
    </row>
    <row r="782" spans="1:78" x14ac:dyDescent="0.55000000000000004">
      <c r="A782" s="11"/>
      <c r="B782" s="175" t="str">
        <f t="shared" si="235"/>
        <v/>
      </c>
      <c r="C782" s="176"/>
      <c r="D782" s="176"/>
      <c r="E782" s="176"/>
      <c r="F782" s="269"/>
      <c r="G782" s="270"/>
      <c r="H782" s="271"/>
      <c r="I782" s="271"/>
      <c r="J782" s="271"/>
      <c r="K782" s="271"/>
      <c r="L782" s="271"/>
      <c r="M782" s="271"/>
      <c r="N782" s="270"/>
      <c r="O782" s="270"/>
      <c r="P782" s="272" t="str">
        <f t="shared" ref="P782:P845" si="241">IF(OR(F782="", H782="", N782=""), "", IFERROR(ROUND($H782*$BK782/$BL782, 2), ""))</f>
        <v/>
      </c>
      <c r="Q782" s="267"/>
      <c r="R782" s="267"/>
      <c r="S782" s="267"/>
      <c r="T782" s="267"/>
      <c r="U782" s="267"/>
      <c r="V782" s="267" t="str">
        <f t="shared" si="236"/>
        <v/>
      </c>
      <c r="W782" s="267"/>
      <c r="X782" s="267"/>
      <c r="Y782" s="267"/>
      <c r="Z782" s="267"/>
      <c r="AA782" s="267" t="str">
        <f t="shared" ref="AA782:AA845" si="242">IF(OR(P782="", V782=""), "", P782-V782)</f>
        <v/>
      </c>
      <c r="AB782" s="267"/>
      <c r="AC782" s="267"/>
      <c r="AD782" s="267"/>
      <c r="AE782" s="267"/>
      <c r="AF782" s="267"/>
      <c r="AG782" s="269"/>
      <c r="AH782" s="270"/>
      <c r="AI782" s="270"/>
      <c r="AJ782" s="270"/>
      <c r="AK782" s="270"/>
      <c r="AL782" s="273"/>
      <c r="AM782" s="11"/>
      <c r="AN782" s="175" t="str">
        <f t="shared" ref="AN782:AN845" si="243">IF(AP782="", "", IF(F782="", "", F782))</f>
        <v/>
      </c>
      <c r="AO782" s="176"/>
      <c r="AP782" s="267" t="str">
        <f t="shared" si="237"/>
        <v/>
      </c>
      <c r="AQ782" s="267"/>
      <c r="AR782" s="267"/>
      <c r="AS782" s="267"/>
      <c r="AT782" s="267"/>
      <c r="AU782" s="267"/>
      <c r="AV782" s="265" t="str">
        <f t="shared" ref="AV782:AV845" si="244">IF(AX782="", "", IF(N782="", "", N782))</f>
        <v/>
      </c>
      <c r="AW782" s="266"/>
      <c r="AX782" s="267" t="str">
        <f t="shared" si="238"/>
        <v/>
      </c>
      <c r="AY782" s="267"/>
      <c r="AZ782" s="267"/>
      <c r="BA782" s="267"/>
      <c r="BB782" s="267"/>
      <c r="BC782" s="268"/>
      <c r="BD782" s="11"/>
      <c r="BF782" s="7" t="str">
        <f t="shared" si="239"/>
        <v/>
      </c>
      <c r="BJ782" s="45" t="str">
        <f t="shared" ca="1" si="240"/>
        <v>20/09/2021 08:00</v>
      </c>
      <c r="BK782" s="44" t="str">
        <f>IF($F782="", "", IFERROR(INDEX('Currency Market'!$BE$10:$BL$178, MATCH($BJ782, 'Currency Market'!$BB$10:$BB$178, 0), MATCH($F782, 'Currency Market'!$BE$9:$BL$9, 0)), ""))</f>
        <v/>
      </c>
      <c r="BL782" s="43" t="str">
        <f>IF($F782="", "", IFERROR(INDEX('Currency Market'!$BE$10:$BL$178, MATCH($BJ782, 'Currency Market'!$BB$10:$BB$178, 0), MATCH($N782, 'Currency Market'!$BE$9:$BL$9, 0)), ""))</f>
        <v/>
      </c>
      <c r="BN782" s="68" t="str">
        <f t="shared" ref="BN782:BN845" si="245">IF(OR(NOT(F782=""), NOT(H782=""), NOT(N782=""), NOT(AG782="")), "X", "")</f>
        <v/>
      </c>
      <c r="BO782" s="57" t="str">
        <f t="shared" si="234"/>
        <v/>
      </c>
      <c r="BP782" s="58" t="str">
        <f t="shared" si="234"/>
        <v/>
      </c>
      <c r="BQ782" s="58" t="str">
        <f t="shared" si="234"/>
        <v/>
      </c>
      <c r="BR782" s="58" t="str">
        <f t="shared" si="234"/>
        <v/>
      </c>
      <c r="BS782" s="58" t="str">
        <f t="shared" si="234"/>
        <v/>
      </c>
      <c r="BT782" s="58" t="str">
        <f t="shared" si="234"/>
        <v/>
      </c>
      <c r="BU782" s="58" t="str">
        <f t="shared" si="234"/>
        <v/>
      </c>
      <c r="BV782" s="59" t="str">
        <f t="shared" si="234"/>
        <v/>
      </c>
      <c r="BX782" s="7" t="str">
        <f ca="1">IFERROR(INDEX('Currency Market'!$BX$10:$BX$178, MATCH($BJ782, 'Currency Market'!$BB$10:$BB$178, 0)), "")</f>
        <v/>
      </c>
      <c r="BZ782" s="65" t="str">
        <f t="shared" ref="BZ782:BZ845" si="246">IF($B782=$BF$4, IF(OR($V782="", $BL782=""), "", IFERROR(ROUND($V782*$BL782/$BX782, 2), "")), "")</f>
        <v/>
      </c>
    </row>
    <row r="783" spans="1:78" x14ac:dyDescent="0.55000000000000004">
      <c r="A783" s="11"/>
      <c r="B783" s="175" t="str">
        <f t="shared" si="235"/>
        <v/>
      </c>
      <c r="C783" s="176"/>
      <c r="D783" s="176"/>
      <c r="E783" s="176"/>
      <c r="F783" s="269"/>
      <c r="G783" s="270"/>
      <c r="H783" s="271"/>
      <c r="I783" s="271"/>
      <c r="J783" s="271"/>
      <c r="K783" s="271"/>
      <c r="L783" s="271"/>
      <c r="M783" s="271"/>
      <c r="N783" s="270"/>
      <c r="O783" s="270"/>
      <c r="P783" s="272" t="str">
        <f t="shared" si="241"/>
        <v/>
      </c>
      <c r="Q783" s="267"/>
      <c r="R783" s="267"/>
      <c r="S783" s="267"/>
      <c r="T783" s="267"/>
      <c r="U783" s="267"/>
      <c r="V783" s="267" t="str">
        <f t="shared" si="236"/>
        <v/>
      </c>
      <c r="W783" s="267"/>
      <c r="X783" s="267"/>
      <c r="Y783" s="267"/>
      <c r="Z783" s="267"/>
      <c r="AA783" s="267" t="str">
        <f t="shared" si="242"/>
        <v/>
      </c>
      <c r="AB783" s="267"/>
      <c r="AC783" s="267"/>
      <c r="AD783" s="267"/>
      <c r="AE783" s="267"/>
      <c r="AF783" s="267"/>
      <c r="AG783" s="269"/>
      <c r="AH783" s="270"/>
      <c r="AI783" s="270"/>
      <c r="AJ783" s="270"/>
      <c r="AK783" s="270"/>
      <c r="AL783" s="273"/>
      <c r="AM783" s="11"/>
      <c r="AN783" s="175" t="str">
        <f t="shared" si="243"/>
        <v/>
      </c>
      <c r="AO783" s="176"/>
      <c r="AP783" s="267" t="str">
        <f t="shared" si="237"/>
        <v/>
      </c>
      <c r="AQ783" s="267"/>
      <c r="AR783" s="267"/>
      <c r="AS783" s="267"/>
      <c r="AT783" s="267"/>
      <c r="AU783" s="267"/>
      <c r="AV783" s="265" t="str">
        <f t="shared" si="244"/>
        <v/>
      </c>
      <c r="AW783" s="266"/>
      <c r="AX783" s="267" t="str">
        <f t="shared" si="238"/>
        <v/>
      </c>
      <c r="AY783" s="267"/>
      <c r="AZ783" s="267"/>
      <c r="BA783" s="267"/>
      <c r="BB783" s="267"/>
      <c r="BC783" s="268"/>
      <c r="BD783" s="11"/>
      <c r="BF783" s="7" t="str">
        <f t="shared" si="239"/>
        <v/>
      </c>
      <c r="BJ783" s="45" t="str">
        <f t="shared" ca="1" si="240"/>
        <v>20/09/2021 08:00</v>
      </c>
      <c r="BK783" s="44" t="str">
        <f>IF($F783="", "", IFERROR(INDEX('Currency Market'!$BE$10:$BL$178, MATCH($BJ783, 'Currency Market'!$BB$10:$BB$178, 0), MATCH($F783, 'Currency Market'!$BE$9:$BL$9, 0)), ""))</f>
        <v/>
      </c>
      <c r="BL783" s="43" t="str">
        <f>IF($F783="", "", IFERROR(INDEX('Currency Market'!$BE$10:$BL$178, MATCH($BJ783, 'Currency Market'!$BB$10:$BB$178, 0), MATCH($N783, 'Currency Market'!$BE$9:$BL$9, 0)), ""))</f>
        <v/>
      </c>
      <c r="BN783" s="68" t="str">
        <f t="shared" si="245"/>
        <v/>
      </c>
      <c r="BO783" s="57" t="str">
        <f t="shared" ref="BO783:BV792" si="247">IF($B783=$BF$4, IF($F783=BO$2, $H783*-1, IF($N783=BO$2, $AA783, "")), "")</f>
        <v/>
      </c>
      <c r="BP783" s="58" t="str">
        <f t="shared" si="247"/>
        <v/>
      </c>
      <c r="BQ783" s="58" t="str">
        <f t="shared" si="247"/>
        <v/>
      </c>
      <c r="BR783" s="58" t="str">
        <f t="shared" si="247"/>
        <v/>
      </c>
      <c r="BS783" s="58" t="str">
        <f t="shared" si="247"/>
        <v/>
      </c>
      <c r="BT783" s="58" t="str">
        <f t="shared" si="247"/>
        <v/>
      </c>
      <c r="BU783" s="58" t="str">
        <f t="shared" si="247"/>
        <v/>
      </c>
      <c r="BV783" s="59" t="str">
        <f t="shared" si="247"/>
        <v/>
      </c>
      <c r="BX783" s="7" t="str">
        <f ca="1">IFERROR(INDEX('Currency Market'!$BX$10:$BX$178, MATCH($BJ783, 'Currency Market'!$BB$10:$BB$178, 0)), "")</f>
        <v/>
      </c>
      <c r="BZ783" s="65" t="str">
        <f t="shared" si="246"/>
        <v/>
      </c>
    </row>
    <row r="784" spans="1:78" x14ac:dyDescent="0.55000000000000004">
      <c r="A784" s="11"/>
      <c r="B784" s="175" t="str">
        <f t="shared" si="235"/>
        <v/>
      </c>
      <c r="C784" s="176"/>
      <c r="D784" s="176"/>
      <c r="E784" s="176"/>
      <c r="F784" s="269"/>
      <c r="G784" s="270"/>
      <c r="H784" s="271"/>
      <c r="I784" s="271"/>
      <c r="J784" s="271"/>
      <c r="K784" s="271"/>
      <c r="L784" s="271"/>
      <c r="M784" s="271"/>
      <c r="N784" s="270"/>
      <c r="O784" s="270"/>
      <c r="P784" s="272" t="str">
        <f t="shared" si="241"/>
        <v/>
      </c>
      <c r="Q784" s="267"/>
      <c r="R784" s="267"/>
      <c r="S784" s="267"/>
      <c r="T784" s="267"/>
      <c r="U784" s="267"/>
      <c r="V784" s="267" t="str">
        <f t="shared" si="236"/>
        <v/>
      </c>
      <c r="W784" s="267"/>
      <c r="X784" s="267"/>
      <c r="Y784" s="267"/>
      <c r="Z784" s="267"/>
      <c r="AA784" s="267" t="str">
        <f t="shared" si="242"/>
        <v/>
      </c>
      <c r="AB784" s="267"/>
      <c r="AC784" s="267"/>
      <c r="AD784" s="267"/>
      <c r="AE784" s="267"/>
      <c r="AF784" s="267"/>
      <c r="AG784" s="269"/>
      <c r="AH784" s="270"/>
      <c r="AI784" s="270"/>
      <c r="AJ784" s="270"/>
      <c r="AK784" s="270"/>
      <c r="AL784" s="273"/>
      <c r="AM784" s="11"/>
      <c r="AN784" s="175" t="str">
        <f t="shared" si="243"/>
        <v/>
      </c>
      <c r="AO784" s="176"/>
      <c r="AP784" s="267" t="str">
        <f t="shared" si="237"/>
        <v/>
      </c>
      <c r="AQ784" s="267"/>
      <c r="AR784" s="267"/>
      <c r="AS784" s="267"/>
      <c r="AT784" s="267"/>
      <c r="AU784" s="267"/>
      <c r="AV784" s="265" t="str">
        <f t="shared" si="244"/>
        <v/>
      </c>
      <c r="AW784" s="266"/>
      <c r="AX784" s="267" t="str">
        <f t="shared" si="238"/>
        <v/>
      </c>
      <c r="AY784" s="267"/>
      <c r="AZ784" s="267"/>
      <c r="BA784" s="267"/>
      <c r="BB784" s="267"/>
      <c r="BC784" s="268"/>
      <c r="BD784" s="11"/>
      <c r="BF784" s="7" t="str">
        <f t="shared" si="239"/>
        <v/>
      </c>
      <c r="BJ784" s="45" t="str">
        <f t="shared" ca="1" si="240"/>
        <v>20/09/2021 08:00</v>
      </c>
      <c r="BK784" s="44" t="str">
        <f>IF($F784="", "", IFERROR(INDEX('Currency Market'!$BE$10:$BL$178, MATCH($BJ784, 'Currency Market'!$BB$10:$BB$178, 0), MATCH($F784, 'Currency Market'!$BE$9:$BL$9, 0)), ""))</f>
        <v/>
      </c>
      <c r="BL784" s="43" t="str">
        <f>IF($F784="", "", IFERROR(INDEX('Currency Market'!$BE$10:$BL$178, MATCH($BJ784, 'Currency Market'!$BB$10:$BB$178, 0), MATCH($N784, 'Currency Market'!$BE$9:$BL$9, 0)), ""))</f>
        <v/>
      </c>
      <c r="BN784" s="68" t="str">
        <f t="shared" si="245"/>
        <v/>
      </c>
      <c r="BO784" s="57" t="str">
        <f t="shared" si="247"/>
        <v/>
      </c>
      <c r="BP784" s="58" t="str">
        <f t="shared" si="247"/>
        <v/>
      </c>
      <c r="BQ784" s="58" t="str">
        <f t="shared" si="247"/>
        <v/>
      </c>
      <c r="BR784" s="58" t="str">
        <f t="shared" si="247"/>
        <v/>
      </c>
      <c r="BS784" s="58" t="str">
        <f t="shared" si="247"/>
        <v/>
      </c>
      <c r="BT784" s="58" t="str">
        <f t="shared" si="247"/>
        <v/>
      </c>
      <c r="BU784" s="58" t="str">
        <f t="shared" si="247"/>
        <v/>
      </c>
      <c r="BV784" s="59" t="str">
        <f t="shared" si="247"/>
        <v/>
      </c>
      <c r="BX784" s="7" t="str">
        <f ca="1">IFERROR(INDEX('Currency Market'!$BX$10:$BX$178, MATCH($BJ784, 'Currency Market'!$BB$10:$BB$178, 0)), "")</f>
        <v/>
      </c>
      <c r="BZ784" s="65" t="str">
        <f t="shared" si="246"/>
        <v/>
      </c>
    </row>
    <row r="785" spans="1:78" x14ac:dyDescent="0.55000000000000004">
      <c r="A785" s="11"/>
      <c r="B785" s="175" t="str">
        <f t="shared" si="235"/>
        <v/>
      </c>
      <c r="C785" s="176"/>
      <c r="D785" s="176"/>
      <c r="E785" s="176"/>
      <c r="F785" s="269"/>
      <c r="G785" s="270"/>
      <c r="H785" s="271"/>
      <c r="I785" s="271"/>
      <c r="J785" s="271"/>
      <c r="K785" s="271"/>
      <c r="L785" s="271"/>
      <c r="M785" s="271"/>
      <c r="N785" s="270"/>
      <c r="O785" s="270"/>
      <c r="P785" s="272" t="str">
        <f t="shared" si="241"/>
        <v/>
      </c>
      <c r="Q785" s="267"/>
      <c r="R785" s="267"/>
      <c r="S785" s="267"/>
      <c r="T785" s="267"/>
      <c r="U785" s="267"/>
      <c r="V785" s="267" t="str">
        <f t="shared" si="236"/>
        <v/>
      </c>
      <c r="W785" s="267"/>
      <c r="X785" s="267"/>
      <c r="Y785" s="267"/>
      <c r="Z785" s="267"/>
      <c r="AA785" s="267" t="str">
        <f t="shared" si="242"/>
        <v/>
      </c>
      <c r="AB785" s="267"/>
      <c r="AC785" s="267"/>
      <c r="AD785" s="267"/>
      <c r="AE785" s="267"/>
      <c r="AF785" s="267"/>
      <c r="AG785" s="269"/>
      <c r="AH785" s="270"/>
      <c r="AI785" s="270"/>
      <c r="AJ785" s="270"/>
      <c r="AK785" s="270"/>
      <c r="AL785" s="273"/>
      <c r="AM785" s="11"/>
      <c r="AN785" s="175" t="str">
        <f t="shared" si="243"/>
        <v/>
      </c>
      <c r="AO785" s="176"/>
      <c r="AP785" s="267" t="str">
        <f t="shared" si="237"/>
        <v/>
      </c>
      <c r="AQ785" s="267"/>
      <c r="AR785" s="267"/>
      <c r="AS785" s="267"/>
      <c r="AT785" s="267"/>
      <c r="AU785" s="267"/>
      <c r="AV785" s="265" t="str">
        <f t="shared" si="244"/>
        <v/>
      </c>
      <c r="AW785" s="266"/>
      <c r="AX785" s="267" t="str">
        <f t="shared" si="238"/>
        <v/>
      </c>
      <c r="AY785" s="267"/>
      <c r="AZ785" s="267"/>
      <c r="BA785" s="267"/>
      <c r="BB785" s="267"/>
      <c r="BC785" s="268"/>
      <c r="BD785" s="11"/>
      <c r="BF785" s="7" t="str">
        <f t="shared" si="239"/>
        <v/>
      </c>
      <c r="BJ785" s="45" t="str">
        <f t="shared" ca="1" si="240"/>
        <v>20/09/2021 08:00</v>
      </c>
      <c r="BK785" s="44" t="str">
        <f>IF($F785="", "", IFERROR(INDEX('Currency Market'!$BE$10:$BL$178, MATCH($BJ785, 'Currency Market'!$BB$10:$BB$178, 0), MATCH($F785, 'Currency Market'!$BE$9:$BL$9, 0)), ""))</f>
        <v/>
      </c>
      <c r="BL785" s="43" t="str">
        <f>IF($F785="", "", IFERROR(INDEX('Currency Market'!$BE$10:$BL$178, MATCH($BJ785, 'Currency Market'!$BB$10:$BB$178, 0), MATCH($N785, 'Currency Market'!$BE$9:$BL$9, 0)), ""))</f>
        <v/>
      </c>
      <c r="BN785" s="68" t="str">
        <f t="shared" si="245"/>
        <v/>
      </c>
      <c r="BO785" s="57" t="str">
        <f t="shared" si="247"/>
        <v/>
      </c>
      <c r="BP785" s="58" t="str">
        <f t="shared" si="247"/>
        <v/>
      </c>
      <c r="BQ785" s="58" t="str">
        <f t="shared" si="247"/>
        <v/>
      </c>
      <c r="BR785" s="58" t="str">
        <f t="shared" si="247"/>
        <v/>
      </c>
      <c r="BS785" s="58" t="str">
        <f t="shared" si="247"/>
        <v/>
      </c>
      <c r="BT785" s="58" t="str">
        <f t="shared" si="247"/>
        <v/>
      </c>
      <c r="BU785" s="58" t="str">
        <f t="shared" si="247"/>
        <v/>
      </c>
      <c r="BV785" s="59" t="str">
        <f t="shared" si="247"/>
        <v/>
      </c>
      <c r="BX785" s="7" t="str">
        <f ca="1">IFERROR(INDEX('Currency Market'!$BX$10:$BX$178, MATCH($BJ785, 'Currency Market'!$BB$10:$BB$178, 0)), "")</f>
        <v/>
      </c>
      <c r="BZ785" s="65" t="str">
        <f t="shared" si="246"/>
        <v/>
      </c>
    </row>
    <row r="786" spans="1:78" x14ac:dyDescent="0.55000000000000004">
      <c r="A786" s="11"/>
      <c r="B786" s="175" t="str">
        <f t="shared" si="235"/>
        <v/>
      </c>
      <c r="C786" s="176"/>
      <c r="D786" s="176"/>
      <c r="E786" s="176"/>
      <c r="F786" s="269"/>
      <c r="G786" s="270"/>
      <c r="H786" s="271"/>
      <c r="I786" s="271"/>
      <c r="J786" s="271"/>
      <c r="K786" s="271"/>
      <c r="L786" s="271"/>
      <c r="M786" s="271"/>
      <c r="N786" s="270"/>
      <c r="O786" s="270"/>
      <c r="P786" s="272" t="str">
        <f t="shared" si="241"/>
        <v/>
      </c>
      <c r="Q786" s="267"/>
      <c r="R786" s="267"/>
      <c r="S786" s="267"/>
      <c r="T786" s="267"/>
      <c r="U786" s="267"/>
      <c r="V786" s="267" t="str">
        <f t="shared" si="236"/>
        <v/>
      </c>
      <c r="W786" s="267"/>
      <c r="X786" s="267"/>
      <c r="Y786" s="267"/>
      <c r="Z786" s="267"/>
      <c r="AA786" s="267" t="str">
        <f t="shared" si="242"/>
        <v/>
      </c>
      <c r="AB786" s="267"/>
      <c r="AC786" s="267"/>
      <c r="AD786" s="267"/>
      <c r="AE786" s="267"/>
      <c r="AF786" s="267"/>
      <c r="AG786" s="269"/>
      <c r="AH786" s="270"/>
      <c r="AI786" s="270"/>
      <c r="AJ786" s="270"/>
      <c r="AK786" s="270"/>
      <c r="AL786" s="273"/>
      <c r="AM786" s="11"/>
      <c r="AN786" s="175" t="str">
        <f t="shared" si="243"/>
        <v/>
      </c>
      <c r="AO786" s="176"/>
      <c r="AP786" s="267" t="str">
        <f t="shared" si="237"/>
        <v/>
      </c>
      <c r="AQ786" s="267"/>
      <c r="AR786" s="267"/>
      <c r="AS786" s="267"/>
      <c r="AT786" s="267"/>
      <c r="AU786" s="267"/>
      <c r="AV786" s="265" t="str">
        <f t="shared" si="244"/>
        <v/>
      </c>
      <c r="AW786" s="266"/>
      <c r="AX786" s="267" t="str">
        <f t="shared" si="238"/>
        <v/>
      </c>
      <c r="AY786" s="267"/>
      <c r="AZ786" s="267"/>
      <c r="BA786" s="267"/>
      <c r="BB786" s="267"/>
      <c r="BC786" s="268"/>
      <c r="BD786" s="11"/>
      <c r="BF786" s="7" t="str">
        <f t="shared" si="239"/>
        <v/>
      </c>
      <c r="BJ786" s="45" t="str">
        <f t="shared" ca="1" si="240"/>
        <v>20/09/2021 08:00</v>
      </c>
      <c r="BK786" s="44" t="str">
        <f>IF($F786="", "", IFERROR(INDEX('Currency Market'!$BE$10:$BL$178, MATCH($BJ786, 'Currency Market'!$BB$10:$BB$178, 0), MATCH($F786, 'Currency Market'!$BE$9:$BL$9, 0)), ""))</f>
        <v/>
      </c>
      <c r="BL786" s="43" t="str">
        <f>IF($F786="", "", IFERROR(INDEX('Currency Market'!$BE$10:$BL$178, MATCH($BJ786, 'Currency Market'!$BB$10:$BB$178, 0), MATCH($N786, 'Currency Market'!$BE$9:$BL$9, 0)), ""))</f>
        <v/>
      </c>
      <c r="BN786" s="68" t="str">
        <f t="shared" si="245"/>
        <v/>
      </c>
      <c r="BO786" s="57" t="str">
        <f t="shared" si="247"/>
        <v/>
      </c>
      <c r="BP786" s="58" t="str">
        <f t="shared" si="247"/>
        <v/>
      </c>
      <c r="BQ786" s="58" t="str">
        <f t="shared" si="247"/>
        <v/>
      </c>
      <c r="BR786" s="58" t="str">
        <f t="shared" si="247"/>
        <v/>
      </c>
      <c r="BS786" s="58" t="str">
        <f t="shared" si="247"/>
        <v/>
      </c>
      <c r="BT786" s="58" t="str">
        <f t="shared" si="247"/>
        <v/>
      </c>
      <c r="BU786" s="58" t="str">
        <f t="shared" si="247"/>
        <v/>
      </c>
      <c r="BV786" s="59" t="str">
        <f t="shared" si="247"/>
        <v/>
      </c>
      <c r="BX786" s="7" t="str">
        <f ca="1">IFERROR(INDEX('Currency Market'!$BX$10:$BX$178, MATCH($BJ786, 'Currency Market'!$BB$10:$BB$178, 0)), "")</f>
        <v/>
      </c>
      <c r="BZ786" s="65" t="str">
        <f t="shared" si="246"/>
        <v/>
      </c>
    </row>
    <row r="787" spans="1:78" x14ac:dyDescent="0.55000000000000004">
      <c r="A787" s="11"/>
      <c r="B787" s="175" t="str">
        <f t="shared" si="235"/>
        <v/>
      </c>
      <c r="C787" s="176"/>
      <c r="D787" s="176"/>
      <c r="E787" s="176"/>
      <c r="F787" s="269"/>
      <c r="G787" s="270"/>
      <c r="H787" s="271"/>
      <c r="I787" s="271"/>
      <c r="J787" s="271"/>
      <c r="K787" s="271"/>
      <c r="L787" s="271"/>
      <c r="M787" s="271"/>
      <c r="N787" s="270"/>
      <c r="O787" s="270"/>
      <c r="P787" s="272" t="str">
        <f t="shared" si="241"/>
        <v/>
      </c>
      <c r="Q787" s="267"/>
      <c r="R787" s="267"/>
      <c r="S787" s="267"/>
      <c r="T787" s="267"/>
      <c r="U787" s="267"/>
      <c r="V787" s="267" t="str">
        <f t="shared" si="236"/>
        <v/>
      </c>
      <c r="W787" s="267"/>
      <c r="X787" s="267"/>
      <c r="Y787" s="267"/>
      <c r="Z787" s="267"/>
      <c r="AA787" s="267" t="str">
        <f t="shared" si="242"/>
        <v/>
      </c>
      <c r="AB787" s="267"/>
      <c r="AC787" s="267"/>
      <c r="AD787" s="267"/>
      <c r="AE787" s="267"/>
      <c r="AF787" s="267"/>
      <c r="AG787" s="269"/>
      <c r="AH787" s="270"/>
      <c r="AI787" s="270"/>
      <c r="AJ787" s="270"/>
      <c r="AK787" s="270"/>
      <c r="AL787" s="273"/>
      <c r="AM787" s="11"/>
      <c r="AN787" s="175" t="str">
        <f t="shared" si="243"/>
        <v/>
      </c>
      <c r="AO787" s="176"/>
      <c r="AP787" s="267" t="str">
        <f t="shared" si="237"/>
        <v/>
      </c>
      <c r="AQ787" s="267"/>
      <c r="AR787" s="267"/>
      <c r="AS787" s="267"/>
      <c r="AT787" s="267"/>
      <c r="AU787" s="267"/>
      <c r="AV787" s="265" t="str">
        <f t="shared" si="244"/>
        <v/>
      </c>
      <c r="AW787" s="266"/>
      <c r="AX787" s="267" t="str">
        <f t="shared" si="238"/>
        <v/>
      </c>
      <c r="AY787" s="267"/>
      <c r="AZ787" s="267"/>
      <c r="BA787" s="267"/>
      <c r="BB787" s="267"/>
      <c r="BC787" s="268"/>
      <c r="BD787" s="11"/>
      <c r="BF787" s="7" t="str">
        <f t="shared" si="239"/>
        <v/>
      </c>
      <c r="BJ787" s="45" t="str">
        <f t="shared" ca="1" si="240"/>
        <v>20/09/2021 08:00</v>
      </c>
      <c r="BK787" s="44" t="str">
        <f>IF($F787="", "", IFERROR(INDEX('Currency Market'!$BE$10:$BL$178, MATCH($BJ787, 'Currency Market'!$BB$10:$BB$178, 0), MATCH($F787, 'Currency Market'!$BE$9:$BL$9, 0)), ""))</f>
        <v/>
      </c>
      <c r="BL787" s="43" t="str">
        <f>IF($F787="", "", IFERROR(INDEX('Currency Market'!$BE$10:$BL$178, MATCH($BJ787, 'Currency Market'!$BB$10:$BB$178, 0), MATCH($N787, 'Currency Market'!$BE$9:$BL$9, 0)), ""))</f>
        <v/>
      </c>
      <c r="BN787" s="68" t="str">
        <f t="shared" si="245"/>
        <v/>
      </c>
      <c r="BO787" s="57" t="str">
        <f t="shared" si="247"/>
        <v/>
      </c>
      <c r="BP787" s="58" t="str">
        <f t="shared" si="247"/>
        <v/>
      </c>
      <c r="BQ787" s="58" t="str">
        <f t="shared" si="247"/>
        <v/>
      </c>
      <c r="BR787" s="58" t="str">
        <f t="shared" si="247"/>
        <v/>
      </c>
      <c r="BS787" s="58" t="str">
        <f t="shared" si="247"/>
        <v/>
      </c>
      <c r="BT787" s="58" t="str">
        <f t="shared" si="247"/>
        <v/>
      </c>
      <c r="BU787" s="58" t="str">
        <f t="shared" si="247"/>
        <v/>
      </c>
      <c r="BV787" s="59" t="str">
        <f t="shared" si="247"/>
        <v/>
      </c>
      <c r="BX787" s="7" t="str">
        <f ca="1">IFERROR(INDEX('Currency Market'!$BX$10:$BX$178, MATCH($BJ787, 'Currency Market'!$BB$10:$BB$178, 0)), "")</f>
        <v/>
      </c>
      <c r="BZ787" s="65" t="str">
        <f t="shared" si="246"/>
        <v/>
      </c>
    </row>
    <row r="788" spans="1:78" x14ac:dyDescent="0.55000000000000004">
      <c r="A788" s="11"/>
      <c r="B788" s="175" t="str">
        <f t="shared" si="235"/>
        <v/>
      </c>
      <c r="C788" s="176"/>
      <c r="D788" s="176"/>
      <c r="E788" s="176"/>
      <c r="F788" s="269"/>
      <c r="G788" s="270"/>
      <c r="H788" s="271"/>
      <c r="I788" s="271"/>
      <c r="J788" s="271"/>
      <c r="K788" s="271"/>
      <c r="L788" s="271"/>
      <c r="M788" s="271"/>
      <c r="N788" s="270"/>
      <c r="O788" s="270"/>
      <c r="P788" s="272" t="str">
        <f t="shared" si="241"/>
        <v/>
      </c>
      <c r="Q788" s="267"/>
      <c r="R788" s="267"/>
      <c r="S788" s="267"/>
      <c r="T788" s="267"/>
      <c r="U788" s="267"/>
      <c r="V788" s="267" t="str">
        <f t="shared" si="236"/>
        <v/>
      </c>
      <c r="W788" s="267"/>
      <c r="X788" s="267"/>
      <c r="Y788" s="267"/>
      <c r="Z788" s="267"/>
      <c r="AA788" s="267" t="str">
        <f t="shared" si="242"/>
        <v/>
      </c>
      <c r="AB788" s="267"/>
      <c r="AC788" s="267"/>
      <c r="AD788" s="267"/>
      <c r="AE788" s="267"/>
      <c r="AF788" s="267"/>
      <c r="AG788" s="269"/>
      <c r="AH788" s="270"/>
      <c r="AI788" s="270"/>
      <c r="AJ788" s="270"/>
      <c r="AK788" s="270"/>
      <c r="AL788" s="273"/>
      <c r="AM788" s="11"/>
      <c r="AN788" s="175" t="str">
        <f t="shared" si="243"/>
        <v/>
      </c>
      <c r="AO788" s="176"/>
      <c r="AP788" s="267" t="str">
        <f t="shared" si="237"/>
        <v/>
      </c>
      <c r="AQ788" s="267"/>
      <c r="AR788" s="267"/>
      <c r="AS788" s="267"/>
      <c r="AT788" s="267"/>
      <c r="AU788" s="267"/>
      <c r="AV788" s="265" t="str">
        <f t="shared" si="244"/>
        <v/>
      </c>
      <c r="AW788" s="266"/>
      <c r="AX788" s="267" t="str">
        <f t="shared" si="238"/>
        <v/>
      </c>
      <c r="AY788" s="267"/>
      <c r="AZ788" s="267"/>
      <c r="BA788" s="267"/>
      <c r="BB788" s="267"/>
      <c r="BC788" s="268"/>
      <c r="BD788" s="11"/>
      <c r="BF788" s="7" t="str">
        <f t="shared" si="239"/>
        <v/>
      </c>
      <c r="BJ788" s="45" t="str">
        <f t="shared" ca="1" si="240"/>
        <v>20/09/2021 08:00</v>
      </c>
      <c r="BK788" s="44" t="str">
        <f>IF($F788="", "", IFERROR(INDEX('Currency Market'!$BE$10:$BL$178, MATCH($BJ788, 'Currency Market'!$BB$10:$BB$178, 0), MATCH($F788, 'Currency Market'!$BE$9:$BL$9, 0)), ""))</f>
        <v/>
      </c>
      <c r="BL788" s="43" t="str">
        <f>IF($F788="", "", IFERROR(INDEX('Currency Market'!$BE$10:$BL$178, MATCH($BJ788, 'Currency Market'!$BB$10:$BB$178, 0), MATCH($N788, 'Currency Market'!$BE$9:$BL$9, 0)), ""))</f>
        <v/>
      </c>
      <c r="BN788" s="68" t="str">
        <f t="shared" si="245"/>
        <v/>
      </c>
      <c r="BO788" s="57" t="str">
        <f t="shared" si="247"/>
        <v/>
      </c>
      <c r="BP788" s="58" t="str">
        <f t="shared" si="247"/>
        <v/>
      </c>
      <c r="BQ788" s="58" t="str">
        <f t="shared" si="247"/>
        <v/>
      </c>
      <c r="BR788" s="58" t="str">
        <f t="shared" si="247"/>
        <v/>
      </c>
      <c r="BS788" s="58" t="str">
        <f t="shared" si="247"/>
        <v/>
      </c>
      <c r="BT788" s="58" t="str">
        <f t="shared" si="247"/>
        <v/>
      </c>
      <c r="BU788" s="58" t="str">
        <f t="shared" si="247"/>
        <v/>
      </c>
      <c r="BV788" s="59" t="str">
        <f t="shared" si="247"/>
        <v/>
      </c>
      <c r="BX788" s="7" t="str">
        <f ca="1">IFERROR(INDEX('Currency Market'!$BX$10:$BX$178, MATCH($BJ788, 'Currency Market'!$BB$10:$BB$178, 0)), "")</f>
        <v/>
      </c>
      <c r="BZ788" s="65" t="str">
        <f t="shared" si="246"/>
        <v/>
      </c>
    </row>
    <row r="789" spans="1:78" x14ac:dyDescent="0.55000000000000004">
      <c r="A789" s="11"/>
      <c r="B789" s="175" t="str">
        <f t="shared" si="235"/>
        <v/>
      </c>
      <c r="C789" s="176"/>
      <c r="D789" s="176"/>
      <c r="E789" s="176"/>
      <c r="F789" s="269"/>
      <c r="G789" s="270"/>
      <c r="H789" s="271"/>
      <c r="I789" s="271"/>
      <c r="J789" s="271"/>
      <c r="K789" s="271"/>
      <c r="L789" s="271"/>
      <c r="M789" s="271"/>
      <c r="N789" s="270"/>
      <c r="O789" s="270"/>
      <c r="P789" s="272" t="str">
        <f t="shared" si="241"/>
        <v/>
      </c>
      <c r="Q789" s="267"/>
      <c r="R789" s="267"/>
      <c r="S789" s="267"/>
      <c r="T789" s="267"/>
      <c r="U789" s="267"/>
      <c r="V789" s="267" t="str">
        <f t="shared" si="236"/>
        <v/>
      </c>
      <c r="W789" s="267"/>
      <c r="X789" s="267"/>
      <c r="Y789" s="267"/>
      <c r="Z789" s="267"/>
      <c r="AA789" s="267" t="str">
        <f t="shared" si="242"/>
        <v/>
      </c>
      <c r="AB789" s="267"/>
      <c r="AC789" s="267"/>
      <c r="AD789" s="267"/>
      <c r="AE789" s="267"/>
      <c r="AF789" s="267"/>
      <c r="AG789" s="269"/>
      <c r="AH789" s="270"/>
      <c r="AI789" s="270"/>
      <c r="AJ789" s="270"/>
      <c r="AK789" s="270"/>
      <c r="AL789" s="273"/>
      <c r="AM789" s="11"/>
      <c r="AN789" s="175" t="str">
        <f t="shared" si="243"/>
        <v/>
      </c>
      <c r="AO789" s="176"/>
      <c r="AP789" s="267" t="str">
        <f t="shared" si="237"/>
        <v/>
      </c>
      <c r="AQ789" s="267"/>
      <c r="AR789" s="267"/>
      <c r="AS789" s="267"/>
      <c r="AT789" s="267"/>
      <c r="AU789" s="267"/>
      <c r="AV789" s="265" t="str">
        <f t="shared" si="244"/>
        <v/>
      </c>
      <c r="AW789" s="266"/>
      <c r="AX789" s="267" t="str">
        <f t="shared" si="238"/>
        <v/>
      </c>
      <c r="AY789" s="267"/>
      <c r="AZ789" s="267"/>
      <c r="BA789" s="267"/>
      <c r="BB789" s="267"/>
      <c r="BC789" s="268"/>
      <c r="BD789" s="11"/>
      <c r="BF789" s="7" t="str">
        <f t="shared" si="239"/>
        <v/>
      </c>
      <c r="BJ789" s="45" t="str">
        <f t="shared" ca="1" si="240"/>
        <v>20/09/2021 08:00</v>
      </c>
      <c r="BK789" s="44" t="str">
        <f>IF($F789="", "", IFERROR(INDEX('Currency Market'!$BE$10:$BL$178, MATCH($BJ789, 'Currency Market'!$BB$10:$BB$178, 0), MATCH($F789, 'Currency Market'!$BE$9:$BL$9, 0)), ""))</f>
        <v/>
      </c>
      <c r="BL789" s="43" t="str">
        <f>IF($F789="", "", IFERROR(INDEX('Currency Market'!$BE$10:$BL$178, MATCH($BJ789, 'Currency Market'!$BB$10:$BB$178, 0), MATCH($N789, 'Currency Market'!$BE$9:$BL$9, 0)), ""))</f>
        <v/>
      </c>
      <c r="BN789" s="68" t="str">
        <f t="shared" si="245"/>
        <v/>
      </c>
      <c r="BO789" s="57" t="str">
        <f t="shared" si="247"/>
        <v/>
      </c>
      <c r="BP789" s="58" t="str">
        <f t="shared" si="247"/>
        <v/>
      </c>
      <c r="BQ789" s="58" t="str">
        <f t="shared" si="247"/>
        <v/>
      </c>
      <c r="BR789" s="58" t="str">
        <f t="shared" si="247"/>
        <v/>
      </c>
      <c r="BS789" s="58" t="str">
        <f t="shared" si="247"/>
        <v/>
      </c>
      <c r="BT789" s="58" t="str">
        <f t="shared" si="247"/>
        <v/>
      </c>
      <c r="BU789" s="58" t="str">
        <f t="shared" si="247"/>
        <v/>
      </c>
      <c r="BV789" s="59" t="str">
        <f t="shared" si="247"/>
        <v/>
      </c>
      <c r="BX789" s="7" t="str">
        <f ca="1">IFERROR(INDEX('Currency Market'!$BX$10:$BX$178, MATCH($BJ789, 'Currency Market'!$BB$10:$BB$178, 0)), "")</f>
        <v/>
      </c>
      <c r="BZ789" s="65" t="str">
        <f t="shared" si="246"/>
        <v/>
      </c>
    </row>
    <row r="790" spans="1:78" x14ac:dyDescent="0.55000000000000004">
      <c r="A790" s="11"/>
      <c r="B790" s="175" t="str">
        <f t="shared" si="235"/>
        <v/>
      </c>
      <c r="C790" s="176"/>
      <c r="D790" s="176"/>
      <c r="E790" s="176"/>
      <c r="F790" s="269"/>
      <c r="G790" s="270"/>
      <c r="H790" s="271"/>
      <c r="I790" s="271"/>
      <c r="J790" s="271"/>
      <c r="K790" s="271"/>
      <c r="L790" s="271"/>
      <c r="M790" s="271"/>
      <c r="N790" s="270"/>
      <c r="O790" s="270"/>
      <c r="P790" s="272" t="str">
        <f t="shared" si="241"/>
        <v/>
      </c>
      <c r="Q790" s="267"/>
      <c r="R790" s="267"/>
      <c r="S790" s="267"/>
      <c r="T790" s="267"/>
      <c r="U790" s="267"/>
      <c r="V790" s="267" t="str">
        <f t="shared" si="236"/>
        <v/>
      </c>
      <c r="W790" s="267"/>
      <c r="X790" s="267"/>
      <c r="Y790" s="267"/>
      <c r="Z790" s="267"/>
      <c r="AA790" s="267" t="str">
        <f t="shared" si="242"/>
        <v/>
      </c>
      <c r="AB790" s="267"/>
      <c r="AC790" s="267"/>
      <c r="AD790" s="267"/>
      <c r="AE790" s="267"/>
      <c r="AF790" s="267"/>
      <c r="AG790" s="269"/>
      <c r="AH790" s="270"/>
      <c r="AI790" s="270"/>
      <c r="AJ790" s="270"/>
      <c r="AK790" s="270"/>
      <c r="AL790" s="273"/>
      <c r="AM790" s="11"/>
      <c r="AN790" s="175" t="str">
        <f t="shared" si="243"/>
        <v/>
      </c>
      <c r="AO790" s="176"/>
      <c r="AP790" s="267" t="str">
        <f t="shared" si="237"/>
        <v/>
      </c>
      <c r="AQ790" s="267"/>
      <c r="AR790" s="267"/>
      <c r="AS790" s="267"/>
      <c r="AT790" s="267"/>
      <c r="AU790" s="267"/>
      <c r="AV790" s="265" t="str">
        <f t="shared" si="244"/>
        <v/>
      </c>
      <c r="AW790" s="266"/>
      <c r="AX790" s="267" t="str">
        <f t="shared" si="238"/>
        <v/>
      </c>
      <c r="AY790" s="267"/>
      <c r="AZ790" s="267"/>
      <c r="BA790" s="267"/>
      <c r="BB790" s="267"/>
      <c r="BC790" s="268"/>
      <c r="BD790" s="11"/>
      <c r="BF790" s="7" t="str">
        <f t="shared" si="239"/>
        <v/>
      </c>
      <c r="BJ790" s="45" t="str">
        <f t="shared" ca="1" si="240"/>
        <v>20/09/2021 08:00</v>
      </c>
      <c r="BK790" s="44" t="str">
        <f>IF($F790="", "", IFERROR(INDEX('Currency Market'!$BE$10:$BL$178, MATCH($BJ790, 'Currency Market'!$BB$10:$BB$178, 0), MATCH($F790, 'Currency Market'!$BE$9:$BL$9, 0)), ""))</f>
        <v/>
      </c>
      <c r="BL790" s="43" t="str">
        <f>IF($F790="", "", IFERROR(INDEX('Currency Market'!$BE$10:$BL$178, MATCH($BJ790, 'Currency Market'!$BB$10:$BB$178, 0), MATCH($N790, 'Currency Market'!$BE$9:$BL$9, 0)), ""))</f>
        <v/>
      </c>
      <c r="BN790" s="68" t="str">
        <f t="shared" si="245"/>
        <v/>
      </c>
      <c r="BO790" s="57" t="str">
        <f t="shared" si="247"/>
        <v/>
      </c>
      <c r="BP790" s="58" t="str">
        <f t="shared" si="247"/>
        <v/>
      </c>
      <c r="BQ790" s="58" t="str">
        <f t="shared" si="247"/>
        <v/>
      </c>
      <c r="BR790" s="58" t="str">
        <f t="shared" si="247"/>
        <v/>
      </c>
      <c r="BS790" s="58" t="str">
        <f t="shared" si="247"/>
        <v/>
      </c>
      <c r="BT790" s="58" t="str">
        <f t="shared" si="247"/>
        <v/>
      </c>
      <c r="BU790" s="58" t="str">
        <f t="shared" si="247"/>
        <v/>
      </c>
      <c r="BV790" s="59" t="str">
        <f t="shared" si="247"/>
        <v/>
      </c>
      <c r="BX790" s="7" t="str">
        <f ca="1">IFERROR(INDEX('Currency Market'!$BX$10:$BX$178, MATCH($BJ790, 'Currency Market'!$BB$10:$BB$178, 0)), "")</f>
        <v/>
      </c>
      <c r="BZ790" s="65" t="str">
        <f t="shared" si="246"/>
        <v/>
      </c>
    </row>
    <row r="791" spans="1:78" x14ac:dyDescent="0.55000000000000004">
      <c r="A791" s="11"/>
      <c r="B791" s="175" t="str">
        <f t="shared" si="235"/>
        <v/>
      </c>
      <c r="C791" s="176"/>
      <c r="D791" s="176"/>
      <c r="E791" s="176"/>
      <c r="F791" s="269"/>
      <c r="G791" s="270"/>
      <c r="H791" s="271"/>
      <c r="I791" s="271"/>
      <c r="J791" s="271"/>
      <c r="K791" s="271"/>
      <c r="L791" s="271"/>
      <c r="M791" s="271"/>
      <c r="N791" s="270"/>
      <c r="O791" s="270"/>
      <c r="P791" s="272" t="str">
        <f t="shared" si="241"/>
        <v/>
      </c>
      <c r="Q791" s="267"/>
      <c r="R791" s="267"/>
      <c r="S791" s="267"/>
      <c r="T791" s="267"/>
      <c r="U791" s="267"/>
      <c r="V791" s="267" t="str">
        <f t="shared" si="236"/>
        <v/>
      </c>
      <c r="W791" s="267"/>
      <c r="X791" s="267"/>
      <c r="Y791" s="267"/>
      <c r="Z791" s="267"/>
      <c r="AA791" s="267" t="str">
        <f t="shared" si="242"/>
        <v/>
      </c>
      <c r="AB791" s="267"/>
      <c r="AC791" s="267"/>
      <c r="AD791" s="267"/>
      <c r="AE791" s="267"/>
      <c r="AF791" s="267"/>
      <c r="AG791" s="269"/>
      <c r="AH791" s="270"/>
      <c r="AI791" s="270"/>
      <c r="AJ791" s="270"/>
      <c r="AK791" s="270"/>
      <c r="AL791" s="273"/>
      <c r="AM791" s="11"/>
      <c r="AN791" s="175" t="str">
        <f t="shared" si="243"/>
        <v/>
      </c>
      <c r="AO791" s="176"/>
      <c r="AP791" s="267" t="str">
        <f t="shared" si="237"/>
        <v/>
      </c>
      <c r="AQ791" s="267"/>
      <c r="AR791" s="267"/>
      <c r="AS791" s="267"/>
      <c r="AT791" s="267"/>
      <c r="AU791" s="267"/>
      <c r="AV791" s="265" t="str">
        <f t="shared" si="244"/>
        <v/>
      </c>
      <c r="AW791" s="266"/>
      <c r="AX791" s="267" t="str">
        <f t="shared" si="238"/>
        <v/>
      </c>
      <c r="AY791" s="267"/>
      <c r="AZ791" s="267"/>
      <c r="BA791" s="267"/>
      <c r="BB791" s="267"/>
      <c r="BC791" s="268"/>
      <c r="BD791" s="11"/>
      <c r="BF791" s="7" t="str">
        <f t="shared" si="239"/>
        <v/>
      </c>
      <c r="BJ791" s="45" t="str">
        <f t="shared" ca="1" si="240"/>
        <v>20/09/2021 08:00</v>
      </c>
      <c r="BK791" s="44" t="str">
        <f>IF($F791="", "", IFERROR(INDEX('Currency Market'!$BE$10:$BL$178, MATCH($BJ791, 'Currency Market'!$BB$10:$BB$178, 0), MATCH($F791, 'Currency Market'!$BE$9:$BL$9, 0)), ""))</f>
        <v/>
      </c>
      <c r="BL791" s="43" t="str">
        <f>IF($F791="", "", IFERROR(INDEX('Currency Market'!$BE$10:$BL$178, MATCH($BJ791, 'Currency Market'!$BB$10:$BB$178, 0), MATCH($N791, 'Currency Market'!$BE$9:$BL$9, 0)), ""))</f>
        <v/>
      </c>
      <c r="BN791" s="68" t="str">
        <f t="shared" si="245"/>
        <v/>
      </c>
      <c r="BO791" s="57" t="str">
        <f t="shared" si="247"/>
        <v/>
      </c>
      <c r="BP791" s="58" t="str">
        <f t="shared" si="247"/>
        <v/>
      </c>
      <c r="BQ791" s="58" t="str">
        <f t="shared" si="247"/>
        <v/>
      </c>
      <c r="BR791" s="58" t="str">
        <f t="shared" si="247"/>
        <v/>
      </c>
      <c r="BS791" s="58" t="str">
        <f t="shared" si="247"/>
        <v/>
      </c>
      <c r="BT791" s="58" t="str">
        <f t="shared" si="247"/>
        <v/>
      </c>
      <c r="BU791" s="58" t="str">
        <f t="shared" si="247"/>
        <v/>
      </c>
      <c r="BV791" s="59" t="str">
        <f t="shared" si="247"/>
        <v/>
      </c>
      <c r="BX791" s="7" t="str">
        <f ca="1">IFERROR(INDEX('Currency Market'!$BX$10:$BX$178, MATCH($BJ791, 'Currency Market'!$BB$10:$BB$178, 0)), "")</f>
        <v/>
      </c>
      <c r="BZ791" s="65" t="str">
        <f t="shared" si="246"/>
        <v/>
      </c>
    </row>
    <row r="792" spans="1:78" x14ac:dyDescent="0.55000000000000004">
      <c r="A792" s="11"/>
      <c r="B792" s="175" t="str">
        <f t="shared" si="235"/>
        <v/>
      </c>
      <c r="C792" s="176"/>
      <c r="D792" s="176"/>
      <c r="E792" s="176"/>
      <c r="F792" s="269"/>
      <c r="G792" s="270"/>
      <c r="H792" s="271"/>
      <c r="I792" s="271"/>
      <c r="J792" s="271"/>
      <c r="K792" s="271"/>
      <c r="L792" s="271"/>
      <c r="M792" s="271"/>
      <c r="N792" s="270"/>
      <c r="O792" s="270"/>
      <c r="P792" s="272" t="str">
        <f t="shared" si="241"/>
        <v/>
      </c>
      <c r="Q792" s="267"/>
      <c r="R792" s="267"/>
      <c r="S792" s="267"/>
      <c r="T792" s="267"/>
      <c r="U792" s="267"/>
      <c r="V792" s="267" t="str">
        <f t="shared" si="236"/>
        <v/>
      </c>
      <c r="W792" s="267"/>
      <c r="X792" s="267"/>
      <c r="Y792" s="267"/>
      <c r="Z792" s="267"/>
      <c r="AA792" s="267" t="str">
        <f t="shared" si="242"/>
        <v/>
      </c>
      <c r="AB792" s="267"/>
      <c r="AC792" s="267"/>
      <c r="AD792" s="267"/>
      <c r="AE792" s="267"/>
      <c r="AF792" s="267"/>
      <c r="AG792" s="269"/>
      <c r="AH792" s="270"/>
      <c r="AI792" s="270"/>
      <c r="AJ792" s="270"/>
      <c r="AK792" s="270"/>
      <c r="AL792" s="273"/>
      <c r="AM792" s="11"/>
      <c r="AN792" s="175" t="str">
        <f t="shared" si="243"/>
        <v/>
      </c>
      <c r="AO792" s="176"/>
      <c r="AP792" s="267" t="str">
        <f t="shared" si="237"/>
        <v/>
      </c>
      <c r="AQ792" s="267"/>
      <c r="AR792" s="267"/>
      <c r="AS792" s="267"/>
      <c r="AT792" s="267"/>
      <c r="AU792" s="267"/>
      <c r="AV792" s="265" t="str">
        <f t="shared" si="244"/>
        <v/>
      </c>
      <c r="AW792" s="266"/>
      <c r="AX792" s="267" t="str">
        <f t="shared" si="238"/>
        <v/>
      </c>
      <c r="AY792" s="267"/>
      <c r="AZ792" s="267"/>
      <c r="BA792" s="267"/>
      <c r="BB792" s="267"/>
      <c r="BC792" s="268"/>
      <c r="BD792" s="11"/>
      <c r="BF792" s="7" t="str">
        <f t="shared" si="239"/>
        <v/>
      </c>
      <c r="BJ792" s="45" t="str">
        <f t="shared" ca="1" si="240"/>
        <v>20/09/2021 08:00</v>
      </c>
      <c r="BK792" s="44" t="str">
        <f>IF($F792="", "", IFERROR(INDEX('Currency Market'!$BE$10:$BL$178, MATCH($BJ792, 'Currency Market'!$BB$10:$BB$178, 0), MATCH($F792, 'Currency Market'!$BE$9:$BL$9, 0)), ""))</f>
        <v/>
      </c>
      <c r="BL792" s="43" t="str">
        <f>IF($F792="", "", IFERROR(INDEX('Currency Market'!$BE$10:$BL$178, MATCH($BJ792, 'Currency Market'!$BB$10:$BB$178, 0), MATCH($N792, 'Currency Market'!$BE$9:$BL$9, 0)), ""))</f>
        <v/>
      </c>
      <c r="BN792" s="68" t="str">
        <f t="shared" si="245"/>
        <v/>
      </c>
      <c r="BO792" s="57" t="str">
        <f t="shared" si="247"/>
        <v/>
      </c>
      <c r="BP792" s="58" t="str">
        <f t="shared" si="247"/>
        <v/>
      </c>
      <c r="BQ792" s="58" t="str">
        <f t="shared" si="247"/>
        <v/>
      </c>
      <c r="BR792" s="58" t="str">
        <f t="shared" si="247"/>
        <v/>
      </c>
      <c r="BS792" s="58" t="str">
        <f t="shared" si="247"/>
        <v/>
      </c>
      <c r="BT792" s="58" t="str">
        <f t="shared" si="247"/>
        <v/>
      </c>
      <c r="BU792" s="58" t="str">
        <f t="shared" si="247"/>
        <v/>
      </c>
      <c r="BV792" s="59" t="str">
        <f t="shared" si="247"/>
        <v/>
      </c>
      <c r="BX792" s="7" t="str">
        <f ca="1">IFERROR(INDEX('Currency Market'!$BX$10:$BX$178, MATCH($BJ792, 'Currency Market'!$BB$10:$BB$178, 0)), "")</f>
        <v/>
      </c>
      <c r="BZ792" s="65" t="str">
        <f t="shared" si="246"/>
        <v/>
      </c>
    </row>
    <row r="793" spans="1:78" x14ac:dyDescent="0.55000000000000004">
      <c r="A793" s="11"/>
      <c r="B793" s="175" t="str">
        <f t="shared" si="235"/>
        <v/>
      </c>
      <c r="C793" s="176"/>
      <c r="D793" s="176"/>
      <c r="E793" s="176"/>
      <c r="F793" s="269"/>
      <c r="G793" s="270"/>
      <c r="H793" s="271"/>
      <c r="I793" s="271"/>
      <c r="J793" s="271"/>
      <c r="K793" s="271"/>
      <c r="L793" s="271"/>
      <c r="M793" s="271"/>
      <c r="N793" s="270"/>
      <c r="O793" s="270"/>
      <c r="P793" s="272" t="str">
        <f t="shared" si="241"/>
        <v/>
      </c>
      <c r="Q793" s="267"/>
      <c r="R793" s="267"/>
      <c r="S793" s="267"/>
      <c r="T793" s="267"/>
      <c r="U793" s="267"/>
      <c r="V793" s="267" t="str">
        <f t="shared" si="236"/>
        <v/>
      </c>
      <c r="W793" s="267"/>
      <c r="X793" s="267"/>
      <c r="Y793" s="267"/>
      <c r="Z793" s="267"/>
      <c r="AA793" s="267" t="str">
        <f t="shared" si="242"/>
        <v/>
      </c>
      <c r="AB793" s="267"/>
      <c r="AC793" s="267"/>
      <c r="AD793" s="267"/>
      <c r="AE793" s="267"/>
      <c r="AF793" s="267"/>
      <c r="AG793" s="269"/>
      <c r="AH793" s="270"/>
      <c r="AI793" s="270"/>
      <c r="AJ793" s="270"/>
      <c r="AK793" s="270"/>
      <c r="AL793" s="273"/>
      <c r="AM793" s="11"/>
      <c r="AN793" s="175" t="str">
        <f t="shared" si="243"/>
        <v/>
      </c>
      <c r="AO793" s="176"/>
      <c r="AP793" s="267" t="str">
        <f t="shared" si="237"/>
        <v/>
      </c>
      <c r="AQ793" s="267"/>
      <c r="AR793" s="267"/>
      <c r="AS793" s="267"/>
      <c r="AT793" s="267"/>
      <c r="AU793" s="267"/>
      <c r="AV793" s="265" t="str">
        <f t="shared" si="244"/>
        <v/>
      </c>
      <c r="AW793" s="266"/>
      <c r="AX793" s="267" t="str">
        <f t="shared" si="238"/>
        <v/>
      </c>
      <c r="AY793" s="267"/>
      <c r="AZ793" s="267"/>
      <c r="BA793" s="267"/>
      <c r="BB793" s="267"/>
      <c r="BC793" s="268"/>
      <c r="BD793" s="11"/>
      <c r="BF793" s="7" t="str">
        <f t="shared" si="239"/>
        <v/>
      </c>
      <c r="BJ793" s="45" t="str">
        <f t="shared" ca="1" si="240"/>
        <v>20/09/2021 08:00</v>
      </c>
      <c r="BK793" s="44" t="str">
        <f>IF($F793="", "", IFERROR(INDEX('Currency Market'!$BE$10:$BL$178, MATCH($BJ793, 'Currency Market'!$BB$10:$BB$178, 0), MATCH($F793, 'Currency Market'!$BE$9:$BL$9, 0)), ""))</f>
        <v/>
      </c>
      <c r="BL793" s="43" t="str">
        <f>IF($F793="", "", IFERROR(INDEX('Currency Market'!$BE$10:$BL$178, MATCH($BJ793, 'Currency Market'!$BB$10:$BB$178, 0), MATCH($N793, 'Currency Market'!$BE$9:$BL$9, 0)), ""))</f>
        <v/>
      </c>
      <c r="BN793" s="68" t="str">
        <f t="shared" si="245"/>
        <v/>
      </c>
      <c r="BO793" s="57" t="str">
        <f t="shared" ref="BO793:BV802" si="248">IF($B793=$BF$4, IF($F793=BO$2, $H793*-1, IF($N793=BO$2, $AA793, "")), "")</f>
        <v/>
      </c>
      <c r="BP793" s="58" t="str">
        <f t="shared" si="248"/>
        <v/>
      </c>
      <c r="BQ793" s="58" t="str">
        <f t="shared" si="248"/>
        <v/>
      </c>
      <c r="BR793" s="58" t="str">
        <f t="shared" si="248"/>
        <v/>
      </c>
      <c r="BS793" s="58" t="str">
        <f t="shared" si="248"/>
        <v/>
      </c>
      <c r="BT793" s="58" t="str">
        <f t="shared" si="248"/>
        <v/>
      </c>
      <c r="BU793" s="58" t="str">
        <f t="shared" si="248"/>
        <v/>
      </c>
      <c r="BV793" s="59" t="str">
        <f t="shared" si="248"/>
        <v/>
      </c>
      <c r="BX793" s="7" t="str">
        <f ca="1">IFERROR(INDEX('Currency Market'!$BX$10:$BX$178, MATCH($BJ793, 'Currency Market'!$BB$10:$BB$178, 0)), "")</f>
        <v/>
      </c>
      <c r="BZ793" s="65" t="str">
        <f t="shared" si="246"/>
        <v/>
      </c>
    </row>
    <row r="794" spans="1:78" x14ac:dyDescent="0.55000000000000004">
      <c r="A794" s="11"/>
      <c r="B794" s="175" t="str">
        <f t="shared" si="235"/>
        <v/>
      </c>
      <c r="C794" s="176"/>
      <c r="D794" s="176"/>
      <c r="E794" s="176"/>
      <c r="F794" s="269"/>
      <c r="G794" s="270"/>
      <c r="H794" s="271"/>
      <c r="I794" s="271"/>
      <c r="J794" s="271"/>
      <c r="K794" s="271"/>
      <c r="L794" s="271"/>
      <c r="M794" s="271"/>
      <c r="N794" s="270"/>
      <c r="O794" s="270"/>
      <c r="P794" s="272" t="str">
        <f t="shared" si="241"/>
        <v/>
      </c>
      <c r="Q794" s="267"/>
      <c r="R794" s="267"/>
      <c r="S794" s="267"/>
      <c r="T794" s="267"/>
      <c r="U794" s="267"/>
      <c r="V794" s="267" t="str">
        <f t="shared" si="236"/>
        <v/>
      </c>
      <c r="W794" s="267"/>
      <c r="X794" s="267"/>
      <c r="Y794" s="267"/>
      <c r="Z794" s="267"/>
      <c r="AA794" s="267" t="str">
        <f t="shared" si="242"/>
        <v/>
      </c>
      <c r="AB794" s="267"/>
      <c r="AC794" s="267"/>
      <c r="AD794" s="267"/>
      <c r="AE794" s="267"/>
      <c r="AF794" s="267"/>
      <c r="AG794" s="269"/>
      <c r="AH794" s="270"/>
      <c r="AI794" s="270"/>
      <c r="AJ794" s="270"/>
      <c r="AK794" s="270"/>
      <c r="AL794" s="273"/>
      <c r="AM794" s="11"/>
      <c r="AN794" s="175" t="str">
        <f t="shared" si="243"/>
        <v/>
      </c>
      <c r="AO794" s="176"/>
      <c r="AP794" s="267" t="str">
        <f t="shared" si="237"/>
        <v/>
      </c>
      <c r="AQ794" s="267"/>
      <c r="AR794" s="267"/>
      <c r="AS794" s="267"/>
      <c r="AT794" s="267"/>
      <c r="AU794" s="267"/>
      <c r="AV794" s="265" t="str">
        <f t="shared" si="244"/>
        <v/>
      </c>
      <c r="AW794" s="266"/>
      <c r="AX794" s="267" t="str">
        <f t="shared" si="238"/>
        <v/>
      </c>
      <c r="AY794" s="267"/>
      <c r="AZ794" s="267"/>
      <c r="BA794" s="267"/>
      <c r="BB794" s="267"/>
      <c r="BC794" s="268"/>
      <c r="BD794" s="11"/>
      <c r="BF794" s="7" t="str">
        <f t="shared" si="239"/>
        <v/>
      </c>
      <c r="BJ794" s="45" t="str">
        <f t="shared" ca="1" si="240"/>
        <v>20/09/2021 08:00</v>
      </c>
      <c r="BK794" s="44" t="str">
        <f>IF($F794="", "", IFERROR(INDEX('Currency Market'!$BE$10:$BL$178, MATCH($BJ794, 'Currency Market'!$BB$10:$BB$178, 0), MATCH($F794, 'Currency Market'!$BE$9:$BL$9, 0)), ""))</f>
        <v/>
      </c>
      <c r="BL794" s="43" t="str">
        <f>IF($F794="", "", IFERROR(INDEX('Currency Market'!$BE$10:$BL$178, MATCH($BJ794, 'Currency Market'!$BB$10:$BB$178, 0), MATCH($N794, 'Currency Market'!$BE$9:$BL$9, 0)), ""))</f>
        <v/>
      </c>
      <c r="BN794" s="68" t="str">
        <f t="shared" si="245"/>
        <v/>
      </c>
      <c r="BO794" s="57" t="str">
        <f t="shared" si="248"/>
        <v/>
      </c>
      <c r="BP794" s="58" t="str">
        <f t="shared" si="248"/>
        <v/>
      </c>
      <c r="BQ794" s="58" t="str">
        <f t="shared" si="248"/>
        <v/>
      </c>
      <c r="BR794" s="58" t="str">
        <f t="shared" si="248"/>
        <v/>
      </c>
      <c r="BS794" s="58" t="str">
        <f t="shared" si="248"/>
        <v/>
      </c>
      <c r="BT794" s="58" t="str">
        <f t="shared" si="248"/>
        <v/>
      </c>
      <c r="BU794" s="58" t="str">
        <f t="shared" si="248"/>
        <v/>
      </c>
      <c r="BV794" s="59" t="str">
        <f t="shared" si="248"/>
        <v/>
      </c>
      <c r="BX794" s="7" t="str">
        <f ca="1">IFERROR(INDEX('Currency Market'!$BX$10:$BX$178, MATCH($BJ794, 'Currency Market'!$BB$10:$BB$178, 0)), "")</f>
        <v/>
      </c>
      <c r="BZ794" s="65" t="str">
        <f t="shared" si="246"/>
        <v/>
      </c>
    </row>
    <row r="795" spans="1:78" x14ac:dyDescent="0.55000000000000004">
      <c r="A795" s="11"/>
      <c r="B795" s="175" t="str">
        <f t="shared" si="235"/>
        <v/>
      </c>
      <c r="C795" s="176"/>
      <c r="D795" s="176"/>
      <c r="E795" s="176"/>
      <c r="F795" s="269"/>
      <c r="G795" s="270"/>
      <c r="H795" s="271"/>
      <c r="I795" s="271"/>
      <c r="J795" s="271"/>
      <c r="K795" s="271"/>
      <c r="L795" s="271"/>
      <c r="M795" s="271"/>
      <c r="N795" s="270"/>
      <c r="O795" s="270"/>
      <c r="P795" s="272" t="str">
        <f t="shared" si="241"/>
        <v/>
      </c>
      <c r="Q795" s="267"/>
      <c r="R795" s="267"/>
      <c r="S795" s="267"/>
      <c r="T795" s="267"/>
      <c r="U795" s="267"/>
      <c r="V795" s="267" t="str">
        <f t="shared" si="236"/>
        <v/>
      </c>
      <c r="W795" s="267"/>
      <c r="X795" s="267"/>
      <c r="Y795" s="267"/>
      <c r="Z795" s="267"/>
      <c r="AA795" s="267" t="str">
        <f t="shared" si="242"/>
        <v/>
      </c>
      <c r="AB795" s="267"/>
      <c r="AC795" s="267"/>
      <c r="AD795" s="267"/>
      <c r="AE795" s="267"/>
      <c r="AF795" s="267"/>
      <c r="AG795" s="269"/>
      <c r="AH795" s="270"/>
      <c r="AI795" s="270"/>
      <c r="AJ795" s="270"/>
      <c r="AK795" s="270"/>
      <c r="AL795" s="273"/>
      <c r="AM795" s="11"/>
      <c r="AN795" s="175" t="str">
        <f t="shared" si="243"/>
        <v/>
      </c>
      <c r="AO795" s="176"/>
      <c r="AP795" s="267" t="str">
        <f t="shared" si="237"/>
        <v/>
      </c>
      <c r="AQ795" s="267"/>
      <c r="AR795" s="267"/>
      <c r="AS795" s="267"/>
      <c r="AT795" s="267"/>
      <c r="AU795" s="267"/>
      <c r="AV795" s="265" t="str">
        <f t="shared" si="244"/>
        <v/>
      </c>
      <c r="AW795" s="266"/>
      <c r="AX795" s="267" t="str">
        <f t="shared" si="238"/>
        <v/>
      </c>
      <c r="AY795" s="267"/>
      <c r="AZ795" s="267"/>
      <c r="BA795" s="267"/>
      <c r="BB795" s="267"/>
      <c r="BC795" s="268"/>
      <c r="BD795" s="11"/>
      <c r="BF795" s="7" t="str">
        <f t="shared" si="239"/>
        <v/>
      </c>
      <c r="BJ795" s="45" t="str">
        <f t="shared" ca="1" si="240"/>
        <v>20/09/2021 08:00</v>
      </c>
      <c r="BK795" s="44" t="str">
        <f>IF($F795="", "", IFERROR(INDEX('Currency Market'!$BE$10:$BL$178, MATCH($BJ795, 'Currency Market'!$BB$10:$BB$178, 0), MATCH($F795, 'Currency Market'!$BE$9:$BL$9, 0)), ""))</f>
        <v/>
      </c>
      <c r="BL795" s="43" t="str">
        <f>IF($F795="", "", IFERROR(INDEX('Currency Market'!$BE$10:$BL$178, MATCH($BJ795, 'Currency Market'!$BB$10:$BB$178, 0), MATCH($N795, 'Currency Market'!$BE$9:$BL$9, 0)), ""))</f>
        <v/>
      </c>
      <c r="BN795" s="68" t="str">
        <f t="shared" si="245"/>
        <v/>
      </c>
      <c r="BO795" s="57" t="str">
        <f t="shared" si="248"/>
        <v/>
      </c>
      <c r="BP795" s="58" t="str">
        <f t="shared" si="248"/>
        <v/>
      </c>
      <c r="BQ795" s="58" t="str">
        <f t="shared" si="248"/>
        <v/>
      </c>
      <c r="BR795" s="58" t="str">
        <f t="shared" si="248"/>
        <v/>
      </c>
      <c r="BS795" s="58" t="str">
        <f t="shared" si="248"/>
        <v/>
      </c>
      <c r="BT795" s="58" t="str">
        <f t="shared" si="248"/>
        <v/>
      </c>
      <c r="BU795" s="58" t="str">
        <f t="shared" si="248"/>
        <v/>
      </c>
      <c r="BV795" s="59" t="str">
        <f t="shared" si="248"/>
        <v/>
      </c>
      <c r="BX795" s="7" t="str">
        <f ca="1">IFERROR(INDEX('Currency Market'!$BX$10:$BX$178, MATCH($BJ795, 'Currency Market'!$BB$10:$BB$178, 0)), "")</f>
        <v/>
      </c>
      <c r="BZ795" s="65" t="str">
        <f t="shared" si="246"/>
        <v/>
      </c>
    </row>
    <row r="796" spans="1:78" x14ac:dyDescent="0.55000000000000004">
      <c r="A796" s="11"/>
      <c r="B796" s="175" t="str">
        <f t="shared" si="235"/>
        <v/>
      </c>
      <c r="C796" s="176"/>
      <c r="D796" s="176"/>
      <c r="E796" s="176"/>
      <c r="F796" s="269"/>
      <c r="G796" s="270"/>
      <c r="H796" s="271"/>
      <c r="I796" s="271"/>
      <c r="J796" s="271"/>
      <c r="K796" s="271"/>
      <c r="L796" s="271"/>
      <c r="M796" s="271"/>
      <c r="N796" s="270"/>
      <c r="O796" s="270"/>
      <c r="P796" s="272" t="str">
        <f t="shared" si="241"/>
        <v/>
      </c>
      <c r="Q796" s="267"/>
      <c r="R796" s="267"/>
      <c r="S796" s="267"/>
      <c r="T796" s="267"/>
      <c r="U796" s="267"/>
      <c r="V796" s="267" t="str">
        <f t="shared" si="236"/>
        <v/>
      </c>
      <c r="W796" s="267"/>
      <c r="X796" s="267"/>
      <c r="Y796" s="267"/>
      <c r="Z796" s="267"/>
      <c r="AA796" s="267" t="str">
        <f t="shared" si="242"/>
        <v/>
      </c>
      <c r="AB796" s="267"/>
      <c r="AC796" s="267"/>
      <c r="AD796" s="267"/>
      <c r="AE796" s="267"/>
      <c r="AF796" s="267"/>
      <c r="AG796" s="269"/>
      <c r="AH796" s="270"/>
      <c r="AI796" s="270"/>
      <c r="AJ796" s="270"/>
      <c r="AK796" s="270"/>
      <c r="AL796" s="273"/>
      <c r="AM796" s="11"/>
      <c r="AN796" s="175" t="str">
        <f t="shared" si="243"/>
        <v/>
      </c>
      <c r="AO796" s="176"/>
      <c r="AP796" s="267" t="str">
        <f t="shared" si="237"/>
        <v/>
      </c>
      <c r="AQ796" s="267"/>
      <c r="AR796" s="267"/>
      <c r="AS796" s="267"/>
      <c r="AT796" s="267"/>
      <c r="AU796" s="267"/>
      <c r="AV796" s="265" t="str">
        <f t="shared" si="244"/>
        <v/>
      </c>
      <c r="AW796" s="266"/>
      <c r="AX796" s="267" t="str">
        <f t="shared" si="238"/>
        <v/>
      </c>
      <c r="AY796" s="267"/>
      <c r="AZ796" s="267"/>
      <c r="BA796" s="267"/>
      <c r="BB796" s="267"/>
      <c r="BC796" s="268"/>
      <c r="BD796" s="11"/>
      <c r="BF796" s="7" t="str">
        <f t="shared" si="239"/>
        <v/>
      </c>
      <c r="BJ796" s="45" t="str">
        <f t="shared" ca="1" si="240"/>
        <v>20/09/2021 08:00</v>
      </c>
      <c r="BK796" s="44" t="str">
        <f>IF($F796="", "", IFERROR(INDEX('Currency Market'!$BE$10:$BL$178, MATCH($BJ796, 'Currency Market'!$BB$10:$BB$178, 0), MATCH($F796, 'Currency Market'!$BE$9:$BL$9, 0)), ""))</f>
        <v/>
      </c>
      <c r="BL796" s="43" t="str">
        <f>IF($F796="", "", IFERROR(INDEX('Currency Market'!$BE$10:$BL$178, MATCH($BJ796, 'Currency Market'!$BB$10:$BB$178, 0), MATCH($N796, 'Currency Market'!$BE$9:$BL$9, 0)), ""))</f>
        <v/>
      </c>
      <c r="BN796" s="68" t="str">
        <f t="shared" si="245"/>
        <v/>
      </c>
      <c r="BO796" s="57" t="str">
        <f t="shared" si="248"/>
        <v/>
      </c>
      <c r="BP796" s="58" t="str">
        <f t="shared" si="248"/>
        <v/>
      </c>
      <c r="BQ796" s="58" t="str">
        <f t="shared" si="248"/>
        <v/>
      </c>
      <c r="BR796" s="58" t="str">
        <f t="shared" si="248"/>
        <v/>
      </c>
      <c r="BS796" s="58" t="str">
        <f t="shared" si="248"/>
        <v/>
      </c>
      <c r="BT796" s="58" t="str">
        <f t="shared" si="248"/>
        <v/>
      </c>
      <c r="BU796" s="58" t="str">
        <f t="shared" si="248"/>
        <v/>
      </c>
      <c r="BV796" s="59" t="str">
        <f t="shared" si="248"/>
        <v/>
      </c>
      <c r="BX796" s="7" t="str">
        <f ca="1">IFERROR(INDEX('Currency Market'!$BX$10:$BX$178, MATCH($BJ796, 'Currency Market'!$BB$10:$BB$178, 0)), "")</f>
        <v/>
      </c>
      <c r="BZ796" s="65" t="str">
        <f t="shared" si="246"/>
        <v/>
      </c>
    </row>
    <row r="797" spans="1:78" x14ac:dyDescent="0.55000000000000004">
      <c r="A797" s="11"/>
      <c r="B797" s="175" t="str">
        <f t="shared" si="235"/>
        <v/>
      </c>
      <c r="C797" s="176"/>
      <c r="D797" s="176"/>
      <c r="E797" s="176"/>
      <c r="F797" s="269"/>
      <c r="G797" s="270"/>
      <c r="H797" s="271"/>
      <c r="I797" s="271"/>
      <c r="J797" s="271"/>
      <c r="K797" s="271"/>
      <c r="L797" s="271"/>
      <c r="M797" s="271"/>
      <c r="N797" s="270"/>
      <c r="O797" s="270"/>
      <c r="P797" s="272" t="str">
        <f t="shared" si="241"/>
        <v/>
      </c>
      <c r="Q797" s="267"/>
      <c r="R797" s="267"/>
      <c r="S797" s="267"/>
      <c r="T797" s="267"/>
      <c r="U797" s="267"/>
      <c r="V797" s="267" t="str">
        <f t="shared" si="236"/>
        <v/>
      </c>
      <c r="W797" s="267"/>
      <c r="X797" s="267"/>
      <c r="Y797" s="267"/>
      <c r="Z797" s="267"/>
      <c r="AA797" s="267" t="str">
        <f t="shared" si="242"/>
        <v/>
      </c>
      <c r="AB797" s="267"/>
      <c r="AC797" s="267"/>
      <c r="AD797" s="267"/>
      <c r="AE797" s="267"/>
      <c r="AF797" s="267"/>
      <c r="AG797" s="269"/>
      <c r="AH797" s="270"/>
      <c r="AI797" s="270"/>
      <c r="AJ797" s="270"/>
      <c r="AK797" s="270"/>
      <c r="AL797" s="273"/>
      <c r="AM797" s="11"/>
      <c r="AN797" s="175" t="str">
        <f t="shared" si="243"/>
        <v/>
      </c>
      <c r="AO797" s="176"/>
      <c r="AP797" s="267" t="str">
        <f t="shared" si="237"/>
        <v/>
      </c>
      <c r="AQ797" s="267"/>
      <c r="AR797" s="267"/>
      <c r="AS797" s="267"/>
      <c r="AT797" s="267"/>
      <c r="AU797" s="267"/>
      <c r="AV797" s="265" t="str">
        <f t="shared" si="244"/>
        <v/>
      </c>
      <c r="AW797" s="266"/>
      <c r="AX797" s="267" t="str">
        <f t="shared" si="238"/>
        <v/>
      </c>
      <c r="AY797" s="267"/>
      <c r="AZ797" s="267"/>
      <c r="BA797" s="267"/>
      <c r="BB797" s="267"/>
      <c r="BC797" s="268"/>
      <c r="BD797" s="11"/>
      <c r="BF797" s="7" t="str">
        <f t="shared" si="239"/>
        <v/>
      </c>
      <c r="BJ797" s="45" t="str">
        <f t="shared" ca="1" si="240"/>
        <v>20/09/2021 08:00</v>
      </c>
      <c r="BK797" s="44" t="str">
        <f>IF($F797="", "", IFERROR(INDEX('Currency Market'!$BE$10:$BL$178, MATCH($BJ797, 'Currency Market'!$BB$10:$BB$178, 0), MATCH($F797, 'Currency Market'!$BE$9:$BL$9, 0)), ""))</f>
        <v/>
      </c>
      <c r="BL797" s="43" t="str">
        <f>IF($F797="", "", IFERROR(INDEX('Currency Market'!$BE$10:$BL$178, MATCH($BJ797, 'Currency Market'!$BB$10:$BB$178, 0), MATCH($N797, 'Currency Market'!$BE$9:$BL$9, 0)), ""))</f>
        <v/>
      </c>
      <c r="BN797" s="68" t="str">
        <f t="shared" si="245"/>
        <v/>
      </c>
      <c r="BO797" s="57" t="str">
        <f t="shared" si="248"/>
        <v/>
      </c>
      <c r="BP797" s="58" t="str">
        <f t="shared" si="248"/>
        <v/>
      </c>
      <c r="BQ797" s="58" t="str">
        <f t="shared" si="248"/>
        <v/>
      </c>
      <c r="BR797" s="58" t="str">
        <f t="shared" si="248"/>
        <v/>
      </c>
      <c r="BS797" s="58" t="str">
        <f t="shared" si="248"/>
        <v/>
      </c>
      <c r="BT797" s="58" t="str">
        <f t="shared" si="248"/>
        <v/>
      </c>
      <c r="BU797" s="58" t="str">
        <f t="shared" si="248"/>
        <v/>
      </c>
      <c r="BV797" s="59" t="str">
        <f t="shared" si="248"/>
        <v/>
      </c>
      <c r="BX797" s="7" t="str">
        <f ca="1">IFERROR(INDEX('Currency Market'!$BX$10:$BX$178, MATCH($BJ797, 'Currency Market'!$BB$10:$BB$178, 0)), "")</f>
        <v/>
      </c>
      <c r="BZ797" s="65" t="str">
        <f t="shared" si="246"/>
        <v/>
      </c>
    </row>
    <row r="798" spans="1:78" x14ac:dyDescent="0.55000000000000004">
      <c r="A798" s="11"/>
      <c r="B798" s="175" t="str">
        <f t="shared" si="235"/>
        <v/>
      </c>
      <c r="C798" s="176"/>
      <c r="D798" s="176"/>
      <c r="E798" s="176"/>
      <c r="F798" s="269"/>
      <c r="G798" s="270"/>
      <c r="H798" s="271"/>
      <c r="I798" s="271"/>
      <c r="J798" s="271"/>
      <c r="K798" s="271"/>
      <c r="L798" s="271"/>
      <c r="M798" s="271"/>
      <c r="N798" s="270"/>
      <c r="O798" s="270"/>
      <c r="P798" s="272" t="str">
        <f t="shared" si="241"/>
        <v/>
      </c>
      <c r="Q798" s="267"/>
      <c r="R798" s="267"/>
      <c r="S798" s="267"/>
      <c r="T798" s="267"/>
      <c r="U798" s="267"/>
      <c r="V798" s="267" t="str">
        <f t="shared" si="236"/>
        <v/>
      </c>
      <c r="W798" s="267"/>
      <c r="X798" s="267"/>
      <c r="Y798" s="267"/>
      <c r="Z798" s="267"/>
      <c r="AA798" s="267" t="str">
        <f t="shared" si="242"/>
        <v/>
      </c>
      <c r="AB798" s="267"/>
      <c r="AC798" s="267"/>
      <c r="AD798" s="267"/>
      <c r="AE798" s="267"/>
      <c r="AF798" s="267"/>
      <c r="AG798" s="269"/>
      <c r="AH798" s="270"/>
      <c r="AI798" s="270"/>
      <c r="AJ798" s="270"/>
      <c r="AK798" s="270"/>
      <c r="AL798" s="273"/>
      <c r="AM798" s="11"/>
      <c r="AN798" s="175" t="str">
        <f t="shared" si="243"/>
        <v/>
      </c>
      <c r="AO798" s="176"/>
      <c r="AP798" s="267" t="str">
        <f t="shared" si="237"/>
        <v/>
      </c>
      <c r="AQ798" s="267"/>
      <c r="AR798" s="267"/>
      <c r="AS798" s="267"/>
      <c r="AT798" s="267"/>
      <c r="AU798" s="267"/>
      <c r="AV798" s="265" t="str">
        <f t="shared" si="244"/>
        <v/>
      </c>
      <c r="AW798" s="266"/>
      <c r="AX798" s="267" t="str">
        <f t="shared" si="238"/>
        <v/>
      </c>
      <c r="AY798" s="267"/>
      <c r="AZ798" s="267"/>
      <c r="BA798" s="267"/>
      <c r="BB798" s="267"/>
      <c r="BC798" s="268"/>
      <c r="BD798" s="11"/>
      <c r="BF798" s="7" t="str">
        <f t="shared" si="239"/>
        <v/>
      </c>
      <c r="BJ798" s="45" t="str">
        <f t="shared" ca="1" si="240"/>
        <v>20/09/2021 08:00</v>
      </c>
      <c r="BK798" s="44" t="str">
        <f>IF($F798="", "", IFERROR(INDEX('Currency Market'!$BE$10:$BL$178, MATCH($BJ798, 'Currency Market'!$BB$10:$BB$178, 0), MATCH($F798, 'Currency Market'!$BE$9:$BL$9, 0)), ""))</f>
        <v/>
      </c>
      <c r="BL798" s="43" t="str">
        <f>IF($F798="", "", IFERROR(INDEX('Currency Market'!$BE$10:$BL$178, MATCH($BJ798, 'Currency Market'!$BB$10:$BB$178, 0), MATCH($N798, 'Currency Market'!$BE$9:$BL$9, 0)), ""))</f>
        <v/>
      </c>
      <c r="BN798" s="68" t="str">
        <f t="shared" si="245"/>
        <v/>
      </c>
      <c r="BO798" s="57" t="str">
        <f t="shared" si="248"/>
        <v/>
      </c>
      <c r="BP798" s="58" t="str">
        <f t="shared" si="248"/>
        <v/>
      </c>
      <c r="BQ798" s="58" t="str">
        <f t="shared" si="248"/>
        <v/>
      </c>
      <c r="BR798" s="58" t="str">
        <f t="shared" si="248"/>
        <v/>
      </c>
      <c r="BS798" s="58" t="str">
        <f t="shared" si="248"/>
        <v/>
      </c>
      <c r="BT798" s="58" t="str">
        <f t="shared" si="248"/>
        <v/>
      </c>
      <c r="BU798" s="58" t="str">
        <f t="shared" si="248"/>
        <v/>
      </c>
      <c r="BV798" s="59" t="str">
        <f t="shared" si="248"/>
        <v/>
      </c>
      <c r="BX798" s="7" t="str">
        <f ca="1">IFERROR(INDEX('Currency Market'!$BX$10:$BX$178, MATCH($BJ798, 'Currency Market'!$BB$10:$BB$178, 0)), "")</f>
        <v/>
      </c>
      <c r="BZ798" s="65" t="str">
        <f t="shared" si="246"/>
        <v/>
      </c>
    </row>
    <row r="799" spans="1:78" x14ac:dyDescent="0.55000000000000004">
      <c r="A799" s="11"/>
      <c r="B799" s="175" t="str">
        <f t="shared" si="235"/>
        <v/>
      </c>
      <c r="C799" s="176"/>
      <c r="D799" s="176"/>
      <c r="E799" s="176"/>
      <c r="F799" s="269"/>
      <c r="G799" s="270"/>
      <c r="H799" s="271"/>
      <c r="I799" s="271"/>
      <c r="J799" s="271"/>
      <c r="K799" s="271"/>
      <c r="L799" s="271"/>
      <c r="M799" s="271"/>
      <c r="N799" s="270"/>
      <c r="O799" s="270"/>
      <c r="P799" s="272" t="str">
        <f t="shared" si="241"/>
        <v/>
      </c>
      <c r="Q799" s="267"/>
      <c r="R799" s="267"/>
      <c r="S799" s="267"/>
      <c r="T799" s="267"/>
      <c r="U799" s="267"/>
      <c r="V799" s="267" t="str">
        <f t="shared" si="236"/>
        <v/>
      </c>
      <c r="W799" s="267"/>
      <c r="X799" s="267"/>
      <c r="Y799" s="267"/>
      <c r="Z799" s="267"/>
      <c r="AA799" s="267" t="str">
        <f t="shared" si="242"/>
        <v/>
      </c>
      <c r="AB799" s="267"/>
      <c r="AC799" s="267"/>
      <c r="AD799" s="267"/>
      <c r="AE799" s="267"/>
      <c r="AF799" s="267"/>
      <c r="AG799" s="269"/>
      <c r="AH799" s="270"/>
      <c r="AI799" s="270"/>
      <c r="AJ799" s="270"/>
      <c r="AK799" s="270"/>
      <c r="AL799" s="273"/>
      <c r="AM799" s="11"/>
      <c r="AN799" s="175" t="str">
        <f t="shared" si="243"/>
        <v/>
      </c>
      <c r="AO799" s="176"/>
      <c r="AP799" s="267" t="str">
        <f t="shared" si="237"/>
        <v/>
      </c>
      <c r="AQ799" s="267"/>
      <c r="AR799" s="267"/>
      <c r="AS799" s="267"/>
      <c r="AT799" s="267"/>
      <c r="AU799" s="267"/>
      <c r="AV799" s="265" t="str">
        <f t="shared" si="244"/>
        <v/>
      </c>
      <c r="AW799" s="266"/>
      <c r="AX799" s="267" t="str">
        <f t="shared" si="238"/>
        <v/>
      </c>
      <c r="AY799" s="267"/>
      <c r="AZ799" s="267"/>
      <c r="BA799" s="267"/>
      <c r="BB799" s="267"/>
      <c r="BC799" s="268"/>
      <c r="BD799" s="11"/>
      <c r="BF799" s="7" t="str">
        <f t="shared" si="239"/>
        <v/>
      </c>
      <c r="BJ799" s="45" t="str">
        <f t="shared" ca="1" si="240"/>
        <v>20/09/2021 08:00</v>
      </c>
      <c r="BK799" s="44" t="str">
        <f>IF($F799="", "", IFERROR(INDEX('Currency Market'!$BE$10:$BL$178, MATCH($BJ799, 'Currency Market'!$BB$10:$BB$178, 0), MATCH($F799, 'Currency Market'!$BE$9:$BL$9, 0)), ""))</f>
        <v/>
      </c>
      <c r="BL799" s="43" t="str">
        <f>IF($F799="", "", IFERROR(INDEX('Currency Market'!$BE$10:$BL$178, MATCH($BJ799, 'Currency Market'!$BB$10:$BB$178, 0), MATCH($N799, 'Currency Market'!$BE$9:$BL$9, 0)), ""))</f>
        <v/>
      </c>
      <c r="BN799" s="68" t="str">
        <f t="shared" si="245"/>
        <v/>
      </c>
      <c r="BO799" s="57" t="str">
        <f t="shared" si="248"/>
        <v/>
      </c>
      <c r="BP799" s="58" t="str">
        <f t="shared" si="248"/>
        <v/>
      </c>
      <c r="BQ799" s="58" t="str">
        <f t="shared" si="248"/>
        <v/>
      </c>
      <c r="BR799" s="58" t="str">
        <f t="shared" si="248"/>
        <v/>
      </c>
      <c r="BS799" s="58" t="str">
        <f t="shared" si="248"/>
        <v/>
      </c>
      <c r="BT799" s="58" t="str">
        <f t="shared" si="248"/>
        <v/>
      </c>
      <c r="BU799" s="58" t="str">
        <f t="shared" si="248"/>
        <v/>
      </c>
      <c r="BV799" s="59" t="str">
        <f t="shared" si="248"/>
        <v/>
      </c>
      <c r="BX799" s="7" t="str">
        <f ca="1">IFERROR(INDEX('Currency Market'!$BX$10:$BX$178, MATCH($BJ799, 'Currency Market'!$BB$10:$BB$178, 0)), "")</f>
        <v/>
      </c>
      <c r="BZ799" s="65" t="str">
        <f t="shared" si="246"/>
        <v/>
      </c>
    </row>
    <row r="800" spans="1:78" x14ac:dyDescent="0.55000000000000004">
      <c r="A800" s="11"/>
      <c r="B800" s="175" t="str">
        <f t="shared" si="235"/>
        <v/>
      </c>
      <c r="C800" s="176"/>
      <c r="D800" s="176"/>
      <c r="E800" s="176"/>
      <c r="F800" s="269"/>
      <c r="G800" s="270"/>
      <c r="H800" s="271"/>
      <c r="I800" s="271"/>
      <c r="J800" s="271"/>
      <c r="K800" s="271"/>
      <c r="L800" s="271"/>
      <c r="M800" s="271"/>
      <c r="N800" s="270"/>
      <c r="O800" s="270"/>
      <c r="P800" s="272" t="str">
        <f t="shared" si="241"/>
        <v/>
      </c>
      <c r="Q800" s="267"/>
      <c r="R800" s="267"/>
      <c r="S800" s="267"/>
      <c r="T800" s="267"/>
      <c r="U800" s="267"/>
      <c r="V800" s="267" t="str">
        <f t="shared" si="236"/>
        <v/>
      </c>
      <c r="W800" s="267"/>
      <c r="X800" s="267"/>
      <c r="Y800" s="267"/>
      <c r="Z800" s="267"/>
      <c r="AA800" s="267" t="str">
        <f t="shared" si="242"/>
        <v/>
      </c>
      <c r="AB800" s="267"/>
      <c r="AC800" s="267"/>
      <c r="AD800" s="267"/>
      <c r="AE800" s="267"/>
      <c r="AF800" s="267"/>
      <c r="AG800" s="269"/>
      <c r="AH800" s="270"/>
      <c r="AI800" s="270"/>
      <c r="AJ800" s="270"/>
      <c r="AK800" s="270"/>
      <c r="AL800" s="273"/>
      <c r="AM800" s="11"/>
      <c r="AN800" s="175" t="str">
        <f t="shared" si="243"/>
        <v/>
      </c>
      <c r="AO800" s="176"/>
      <c r="AP800" s="267" t="str">
        <f t="shared" si="237"/>
        <v/>
      </c>
      <c r="AQ800" s="267"/>
      <c r="AR800" s="267"/>
      <c r="AS800" s="267"/>
      <c r="AT800" s="267"/>
      <c r="AU800" s="267"/>
      <c r="AV800" s="265" t="str">
        <f t="shared" si="244"/>
        <v/>
      </c>
      <c r="AW800" s="266"/>
      <c r="AX800" s="267" t="str">
        <f t="shared" si="238"/>
        <v/>
      </c>
      <c r="AY800" s="267"/>
      <c r="AZ800" s="267"/>
      <c r="BA800" s="267"/>
      <c r="BB800" s="267"/>
      <c r="BC800" s="268"/>
      <c r="BD800" s="11"/>
      <c r="BF800" s="7" t="str">
        <f t="shared" si="239"/>
        <v/>
      </c>
      <c r="BJ800" s="45" t="str">
        <f t="shared" ca="1" si="240"/>
        <v>20/09/2021 08:00</v>
      </c>
      <c r="BK800" s="44" t="str">
        <f>IF($F800="", "", IFERROR(INDEX('Currency Market'!$BE$10:$BL$178, MATCH($BJ800, 'Currency Market'!$BB$10:$BB$178, 0), MATCH($F800, 'Currency Market'!$BE$9:$BL$9, 0)), ""))</f>
        <v/>
      </c>
      <c r="BL800" s="43" t="str">
        <f>IF($F800="", "", IFERROR(INDEX('Currency Market'!$BE$10:$BL$178, MATCH($BJ800, 'Currency Market'!$BB$10:$BB$178, 0), MATCH($N800, 'Currency Market'!$BE$9:$BL$9, 0)), ""))</f>
        <v/>
      </c>
      <c r="BN800" s="68" t="str">
        <f t="shared" si="245"/>
        <v/>
      </c>
      <c r="BO800" s="57" t="str">
        <f t="shared" si="248"/>
        <v/>
      </c>
      <c r="BP800" s="58" t="str">
        <f t="shared" si="248"/>
        <v/>
      </c>
      <c r="BQ800" s="58" t="str">
        <f t="shared" si="248"/>
        <v/>
      </c>
      <c r="BR800" s="58" t="str">
        <f t="shared" si="248"/>
        <v/>
      </c>
      <c r="BS800" s="58" t="str">
        <f t="shared" si="248"/>
        <v/>
      </c>
      <c r="BT800" s="58" t="str">
        <f t="shared" si="248"/>
        <v/>
      </c>
      <c r="BU800" s="58" t="str">
        <f t="shared" si="248"/>
        <v/>
      </c>
      <c r="BV800" s="59" t="str">
        <f t="shared" si="248"/>
        <v/>
      </c>
      <c r="BX800" s="7" t="str">
        <f ca="1">IFERROR(INDEX('Currency Market'!$BX$10:$BX$178, MATCH($BJ800, 'Currency Market'!$BB$10:$BB$178, 0)), "")</f>
        <v/>
      </c>
      <c r="BZ800" s="65" t="str">
        <f t="shared" si="246"/>
        <v/>
      </c>
    </row>
    <row r="801" spans="1:78" x14ac:dyDescent="0.55000000000000004">
      <c r="A801" s="11"/>
      <c r="B801" s="175" t="str">
        <f t="shared" si="235"/>
        <v/>
      </c>
      <c r="C801" s="176"/>
      <c r="D801" s="176"/>
      <c r="E801" s="176"/>
      <c r="F801" s="269"/>
      <c r="G801" s="270"/>
      <c r="H801" s="271"/>
      <c r="I801" s="271"/>
      <c r="J801" s="271"/>
      <c r="K801" s="271"/>
      <c r="L801" s="271"/>
      <c r="M801" s="271"/>
      <c r="N801" s="270"/>
      <c r="O801" s="270"/>
      <c r="P801" s="272" t="str">
        <f t="shared" si="241"/>
        <v/>
      </c>
      <c r="Q801" s="267"/>
      <c r="R801" s="267"/>
      <c r="S801" s="267"/>
      <c r="T801" s="267"/>
      <c r="U801" s="267"/>
      <c r="V801" s="267" t="str">
        <f t="shared" si="236"/>
        <v/>
      </c>
      <c r="W801" s="267"/>
      <c r="X801" s="267"/>
      <c r="Y801" s="267"/>
      <c r="Z801" s="267"/>
      <c r="AA801" s="267" t="str">
        <f t="shared" si="242"/>
        <v/>
      </c>
      <c r="AB801" s="267"/>
      <c r="AC801" s="267"/>
      <c r="AD801" s="267"/>
      <c r="AE801" s="267"/>
      <c r="AF801" s="267"/>
      <c r="AG801" s="269"/>
      <c r="AH801" s="270"/>
      <c r="AI801" s="270"/>
      <c r="AJ801" s="270"/>
      <c r="AK801" s="270"/>
      <c r="AL801" s="273"/>
      <c r="AM801" s="11"/>
      <c r="AN801" s="175" t="str">
        <f t="shared" si="243"/>
        <v/>
      </c>
      <c r="AO801" s="176"/>
      <c r="AP801" s="267" t="str">
        <f t="shared" si="237"/>
        <v/>
      </c>
      <c r="AQ801" s="267"/>
      <c r="AR801" s="267"/>
      <c r="AS801" s="267"/>
      <c r="AT801" s="267"/>
      <c r="AU801" s="267"/>
      <c r="AV801" s="265" t="str">
        <f t="shared" si="244"/>
        <v/>
      </c>
      <c r="AW801" s="266"/>
      <c r="AX801" s="267" t="str">
        <f t="shared" si="238"/>
        <v/>
      </c>
      <c r="AY801" s="267"/>
      <c r="AZ801" s="267"/>
      <c r="BA801" s="267"/>
      <c r="BB801" s="267"/>
      <c r="BC801" s="268"/>
      <c r="BD801" s="11"/>
      <c r="BF801" s="7" t="str">
        <f t="shared" si="239"/>
        <v/>
      </c>
      <c r="BJ801" s="45" t="str">
        <f t="shared" ca="1" si="240"/>
        <v>20/09/2021 08:00</v>
      </c>
      <c r="BK801" s="44" t="str">
        <f>IF($F801="", "", IFERROR(INDEX('Currency Market'!$BE$10:$BL$178, MATCH($BJ801, 'Currency Market'!$BB$10:$BB$178, 0), MATCH($F801, 'Currency Market'!$BE$9:$BL$9, 0)), ""))</f>
        <v/>
      </c>
      <c r="BL801" s="43" t="str">
        <f>IF($F801="", "", IFERROR(INDEX('Currency Market'!$BE$10:$BL$178, MATCH($BJ801, 'Currency Market'!$BB$10:$BB$178, 0), MATCH($N801, 'Currency Market'!$BE$9:$BL$9, 0)), ""))</f>
        <v/>
      </c>
      <c r="BN801" s="68" t="str">
        <f t="shared" si="245"/>
        <v/>
      </c>
      <c r="BO801" s="57" t="str">
        <f t="shared" si="248"/>
        <v/>
      </c>
      <c r="BP801" s="58" t="str">
        <f t="shared" si="248"/>
        <v/>
      </c>
      <c r="BQ801" s="58" t="str">
        <f t="shared" si="248"/>
        <v/>
      </c>
      <c r="BR801" s="58" t="str">
        <f t="shared" si="248"/>
        <v/>
      </c>
      <c r="BS801" s="58" t="str">
        <f t="shared" si="248"/>
        <v/>
      </c>
      <c r="BT801" s="58" t="str">
        <f t="shared" si="248"/>
        <v/>
      </c>
      <c r="BU801" s="58" t="str">
        <f t="shared" si="248"/>
        <v/>
      </c>
      <c r="BV801" s="59" t="str">
        <f t="shared" si="248"/>
        <v/>
      </c>
      <c r="BX801" s="7" t="str">
        <f ca="1">IFERROR(INDEX('Currency Market'!$BX$10:$BX$178, MATCH($BJ801, 'Currency Market'!$BB$10:$BB$178, 0)), "")</f>
        <v/>
      </c>
      <c r="BZ801" s="65" t="str">
        <f t="shared" si="246"/>
        <v/>
      </c>
    </row>
    <row r="802" spans="1:78" x14ac:dyDescent="0.55000000000000004">
      <c r="A802" s="11"/>
      <c r="B802" s="175" t="str">
        <f t="shared" si="235"/>
        <v/>
      </c>
      <c r="C802" s="176"/>
      <c r="D802" s="176"/>
      <c r="E802" s="176"/>
      <c r="F802" s="269"/>
      <c r="G802" s="270"/>
      <c r="H802" s="271"/>
      <c r="I802" s="271"/>
      <c r="J802" s="271"/>
      <c r="K802" s="271"/>
      <c r="L802" s="271"/>
      <c r="M802" s="271"/>
      <c r="N802" s="270"/>
      <c r="O802" s="270"/>
      <c r="P802" s="272" t="str">
        <f t="shared" si="241"/>
        <v/>
      </c>
      <c r="Q802" s="267"/>
      <c r="R802" s="267"/>
      <c r="S802" s="267"/>
      <c r="T802" s="267"/>
      <c r="U802" s="267"/>
      <c r="V802" s="267" t="str">
        <f t="shared" si="236"/>
        <v/>
      </c>
      <c r="W802" s="267"/>
      <c r="X802" s="267"/>
      <c r="Y802" s="267"/>
      <c r="Z802" s="267"/>
      <c r="AA802" s="267" t="str">
        <f t="shared" si="242"/>
        <v/>
      </c>
      <c r="AB802" s="267"/>
      <c r="AC802" s="267"/>
      <c r="AD802" s="267"/>
      <c r="AE802" s="267"/>
      <c r="AF802" s="267"/>
      <c r="AG802" s="269"/>
      <c r="AH802" s="270"/>
      <c r="AI802" s="270"/>
      <c r="AJ802" s="270"/>
      <c r="AK802" s="270"/>
      <c r="AL802" s="273"/>
      <c r="AM802" s="11"/>
      <c r="AN802" s="175" t="str">
        <f t="shared" si="243"/>
        <v/>
      </c>
      <c r="AO802" s="176"/>
      <c r="AP802" s="267" t="str">
        <f t="shared" si="237"/>
        <v/>
      </c>
      <c r="AQ802" s="267"/>
      <c r="AR802" s="267"/>
      <c r="AS802" s="267"/>
      <c r="AT802" s="267"/>
      <c r="AU802" s="267"/>
      <c r="AV802" s="265" t="str">
        <f t="shared" si="244"/>
        <v/>
      </c>
      <c r="AW802" s="266"/>
      <c r="AX802" s="267" t="str">
        <f t="shared" si="238"/>
        <v/>
      </c>
      <c r="AY802" s="267"/>
      <c r="AZ802" s="267"/>
      <c r="BA802" s="267"/>
      <c r="BB802" s="267"/>
      <c r="BC802" s="268"/>
      <c r="BD802" s="11"/>
      <c r="BF802" s="7" t="str">
        <f t="shared" si="239"/>
        <v/>
      </c>
      <c r="BJ802" s="45" t="str">
        <f t="shared" ca="1" si="240"/>
        <v>20/09/2021 08:00</v>
      </c>
      <c r="BK802" s="44" t="str">
        <f>IF($F802="", "", IFERROR(INDEX('Currency Market'!$BE$10:$BL$178, MATCH($BJ802, 'Currency Market'!$BB$10:$BB$178, 0), MATCH($F802, 'Currency Market'!$BE$9:$BL$9, 0)), ""))</f>
        <v/>
      </c>
      <c r="BL802" s="43" t="str">
        <f>IF($F802="", "", IFERROR(INDEX('Currency Market'!$BE$10:$BL$178, MATCH($BJ802, 'Currency Market'!$BB$10:$BB$178, 0), MATCH($N802, 'Currency Market'!$BE$9:$BL$9, 0)), ""))</f>
        <v/>
      </c>
      <c r="BN802" s="68" t="str">
        <f t="shared" si="245"/>
        <v/>
      </c>
      <c r="BO802" s="57" t="str">
        <f t="shared" si="248"/>
        <v/>
      </c>
      <c r="BP802" s="58" t="str">
        <f t="shared" si="248"/>
        <v/>
      </c>
      <c r="BQ802" s="58" t="str">
        <f t="shared" si="248"/>
        <v/>
      </c>
      <c r="BR802" s="58" t="str">
        <f t="shared" si="248"/>
        <v/>
      </c>
      <c r="BS802" s="58" t="str">
        <f t="shared" si="248"/>
        <v/>
      </c>
      <c r="BT802" s="58" t="str">
        <f t="shared" si="248"/>
        <v/>
      </c>
      <c r="BU802" s="58" t="str">
        <f t="shared" si="248"/>
        <v/>
      </c>
      <c r="BV802" s="59" t="str">
        <f t="shared" si="248"/>
        <v/>
      </c>
      <c r="BX802" s="7" t="str">
        <f ca="1">IFERROR(INDEX('Currency Market'!$BX$10:$BX$178, MATCH($BJ802, 'Currency Market'!$BB$10:$BB$178, 0)), "")</f>
        <v/>
      </c>
      <c r="BZ802" s="65" t="str">
        <f t="shared" si="246"/>
        <v/>
      </c>
    </row>
    <row r="803" spans="1:78" x14ac:dyDescent="0.55000000000000004">
      <c r="A803" s="11"/>
      <c r="B803" s="175" t="str">
        <f t="shared" si="235"/>
        <v/>
      </c>
      <c r="C803" s="176"/>
      <c r="D803" s="176"/>
      <c r="E803" s="176"/>
      <c r="F803" s="269"/>
      <c r="G803" s="270"/>
      <c r="H803" s="271"/>
      <c r="I803" s="271"/>
      <c r="J803" s="271"/>
      <c r="K803" s="271"/>
      <c r="L803" s="271"/>
      <c r="M803" s="271"/>
      <c r="N803" s="270"/>
      <c r="O803" s="270"/>
      <c r="P803" s="272" t="str">
        <f t="shared" si="241"/>
        <v/>
      </c>
      <c r="Q803" s="267"/>
      <c r="R803" s="267"/>
      <c r="S803" s="267"/>
      <c r="T803" s="267"/>
      <c r="U803" s="267"/>
      <c r="V803" s="267" t="str">
        <f t="shared" si="236"/>
        <v/>
      </c>
      <c r="W803" s="267"/>
      <c r="X803" s="267"/>
      <c r="Y803" s="267"/>
      <c r="Z803" s="267"/>
      <c r="AA803" s="267" t="str">
        <f t="shared" si="242"/>
        <v/>
      </c>
      <c r="AB803" s="267"/>
      <c r="AC803" s="267"/>
      <c r="AD803" s="267"/>
      <c r="AE803" s="267"/>
      <c r="AF803" s="267"/>
      <c r="AG803" s="269"/>
      <c r="AH803" s="270"/>
      <c r="AI803" s="270"/>
      <c r="AJ803" s="270"/>
      <c r="AK803" s="270"/>
      <c r="AL803" s="273"/>
      <c r="AM803" s="11"/>
      <c r="AN803" s="175" t="str">
        <f t="shared" si="243"/>
        <v/>
      </c>
      <c r="AO803" s="176"/>
      <c r="AP803" s="267" t="str">
        <f t="shared" si="237"/>
        <v/>
      </c>
      <c r="AQ803" s="267"/>
      <c r="AR803" s="267"/>
      <c r="AS803" s="267"/>
      <c r="AT803" s="267"/>
      <c r="AU803" s="267"/>
      <c r="AV803" s="265" t="str">
        <f t="shared" si="244"/>
        <v/>
      </c>
      <c r="AW803" s="266"/>
      <c r="AX803" s="267" t="str">
        <f t="shared" si="238"/>
        <v/>
      </c>
      <c r="AY803" s="267"/>
      <c r="AZ803" s="267"/>
      <c r="BA803" s="267"/>
      <c r="BB803" s="267"/>
      <c r="BC803" s="268"/>
      <c r="BD803" s="11"/>
      <c r="BF803" s="7" t="str">
        <f t="shared" si="239"/>
        <v/>
      </c>
      <c r="BJ803" s="45" t="str">
        <f t="shared" ca="1" si="240"/>
        <v>20/09/2021 08:00</v>
      </c>
      <c r="BK803" s="44" t="str">
        <f>IF($F803="", "", IFERROR(INDEX('Currency Market'!$BE$10:$BL$178, MATCH($BJ803, 'Currency Market'!$BB$10:$BB$178, 0), MATCH($F803, 'Currency Market'!$BE$9:$BL$9, 0)), ""))</f>
        <v/>
      </c>
      <c r="BL803" s="43" t="str">
        <f>IF($F803="", "", IFERROR(INDEX('Currency Market'!$BE$10:$BL$178, MATCH($BJ803, 'Currency Market'!$BB$10:$BB$178, 0), MATCH($N803, 'Currency Market'!$BE$9:$BL$9, 0)), ""))</f>
        <v/>
      </c>
      <c r="BN803" s="68" t="str">
        <f t="shared" si="245"/>
        <v/>
      </c>
      <c r="BO803" s="57" t="str">
        <f t="shared" ref="BO803:BV812" si="249">IF($B803=$BF$4, IF($F803=BO$2, $H803*-1, IF($N803=BO$2, $AA803, "")), "")</f>
        <v/>
      </c>
      <c r="BP803" s="58" t="str">
        <f t="shared" si="249"/>
        <v/>
      </c>
      <c r="BQ803" s="58" t="str">
        <f t="shared" si="249"/>
        <v/>
      </c>
      <c r="BR803" s="58" t="str">
        <f t="shared" si="249"/>
        <v/>
      </c>
      <c r="BS803" s="58" t="str">
        <f t="shared" si="249"/>
        <v/>
      </c>
      <c r="BT803" s="58" t="str">
        <f t="shared" si="249"/>
        <v/>
      </c>
      <c r="BU803" s="58" t="str">
        <f t="shared" si="249"/>
        <v/>
      </c>
      <c r="BV803" s="59" t="str">
        <f t="shared" si="249"/>
        <v/>
      </c>
      <c r="BX803" s="7" t="str">
        <f ca="1">IFERROR(INDEX('Currency Market'!$BX$10:$BX$178, MATCH($BJ803, 'Currency Market'!$BB$10:$BB$178, 0)), "")</f>
        <v/>
      </c>
      <c r="BZ803" s="65" t="str">
        <f t="shared" si="246"/>
        <v/>
      </c>
    </row>
    <row r="804" spans="1:78" x14ac:dyDescent="0.55000000000000004">
      <c r="A804" s="11"/>
      <c r="B804" s="175" t="str">
        <f t="shared" si="235"/>
        <v/>
      </c>
      <c r="C804" s="176"/>
      <c r="D804" s="176"/>
      <c r="E804" s="176"/>
      <c r="F804" s="269"/>
      <c r="G804" s="270"/>
      <c r="H804" s="271"/>
      <c r="I804" s="271"/>
      <c r="J804" s="271"/>
      <c r="K804" s="271"/>
      <c r="L804" s="271"/>
      <c r="M804" s="271"/>
      <c r="N804" s="270"/>
      <c r="O804" s="270"/>
      <c r="P804" s="272" t="str">
        <f t="shared" si="241"/>
        <v/>
      </c>
      <c r="Q804" s="267"/>
      <c r="R804" s="267"/>
      <c r="S804" s="267"/>
      <c r="T804" s="267"/>
      <c r="U804" s="267"/>
      <c r="V804" s="267" t="str">
        <f t="shared" si="236"/>
        <v/>
      </c>
      <c r="W804" s="267"/>
      <c r="X804" s="267"/>
      <c r="Y804" s="267"/>
      <c r="Z804" s="267"/>
      <c r="AA804" s="267" t="str">
        <f t="shared" si="242"/>
        <v/>
      </c>
      <c r="AB804" s="267"/>
      <c r="AC804" s="267"/>
      <c r="AD804" s="267"/>
      <c r="AE804" s="267"/>
      <c r="AF804" s="267"/>
      <c r="AG804" s="269"/>
      <c r="AH804" s="270"/>
      <c r="AI804" s="270"/>
      <c r="AJ804" s="270"/>
      <c r="AK804" s="270"/>
      <c r="AL804" s="273"/>
      <c r="AM804" s="11"/>
      <c r="AN804" s="175" t="str">
        <f t="shared" si="243"/>
        <v/>
      </c>
      <c r="AO804" s="176"/>
      <c r="AP804" s="267" t="str">
        <f t="shared" si="237"/>
        <v/>
      </c>
      <c r="AQ804" s="267"/>
      <c r="AR804" s="267"/>
      <c r="AS804" s="267"/>
      <c r="AT804" s="267"/>
      <c r="AU804" s="267"/>
      <c r="AV804" s="265" t="str">
        <f t="shared" si="244"/>
        <v/>
      </c>
      <c r="AW804" s="266"/>
      <c r="AX804" s="267" t="str">
        <f t="shared" si="238"/>
        <v/>
      </c>
      <c r="AY804" s="267"/>
      <c r="AZ804" s="267"/>
      <c r="BA804" s="267"/>
      <c r="BB804" s="267"/>
      <c r="BC804" s="268"/>
      <c r="BD804" s="11"/>
      <c r="BF804" s="7" t="str">
        <f t="shared" si="239"/>
        <v/>
      </c>
      <c r="BJ804" s="45" t="str">
        <f t="shared" ca="1" si="240"/>
        <v>20/09/2021 08:00</v>
      </c>
      <c r="BK804" s="44" t="str">
        <f>IF($F804="", "", IFERROR(INDEX('Currency Market'!$BE$10:$BL$178, MATCH($BJ804, 'Currency Market'!$BB$10:$BB$178, 0), MATCH($F804, 'Currency Market'!$BE$9:$BL$9, 0)), ""))</f>
        <v/>
      </c>
      <c r="BL804" s="43" t="str">
        <f>IF($F804="", "", IFERROR(INDEX('Currency Market'!$BE$10:$BL$178, MATCH($BJ804, 'Currency Market'!$BB$10:$BB$178, 0), MATCH($N804, 'Currency Market'!$BE$9:$BL$9, 0)), ""))</f>
        <v/>
      </c>
      <c r="BN804" s="68" t="str">
        <f t="shared" si="245"/>
        <v/>
      </c>
      <c r="BO804" s="57" t="str">
        <f t="shared" si="249"/>
        <v/>
      </c>
      <c r="BP804" s="58" t="str">
        <f t="shared" si="249"/>
        <v/>
      </c>
      <c r="BQ804" s="58" t="str">
        <f t="shared" si="249"/>
        <v/>
      </c>
      <c r="BR804" s="58" t="str">
        <f t="shared" si="249"/>
        <v/>
      </c>
      <c r="BS804" s="58" t="str">
        <f t="shared" si="249"/>
        <v/>
      </c>
      <c r="BT804" s="58" t="str">
        <f t="shared" si="249"/>
        <v/>
      </c>
      <c r="BU804" s="58" t="str">
        <f t="shared" si="249"/>
        <v/>
      </c>
      <c r="BV804" s="59" t="str">
        <f t="shared" si="249"/>
        <v/>
      </c>
      <c r="BX804" s="7" t="str">
        <f ca="1">IFERROR(INDEX('Currency Market'!$BX$10:$BX$178, MATCH($BJ804, 'Currency Market'!$BB$10:$BB$178, 0)), "")</f>
        <v/>
      </c>
      <c r="BZ804" s="65" t="str">
        <f t="shared" si="246"/>
        <v/>
      </c>
    </row>
    <row r="805" spans="1:78" x14ac:dyDescent="0.55000000000000004">
      <c r="A805" s="11"/>
      <c r="B805" s="175" t="str">
        <f t="shared" si="235"/>
        <v/>
      </c>
      <c r="C805" s="176"/>
      <c r="D805" s="176"/>
      <c r="E805" s="176"/>
      <c r="F805" s="269"/>
      <c r="G805" s="270"/>
      <c r="H805" s="271"/>
      <c r="I805" s="271"/>
      <c r="J805" s="271"/>
      <c r="K805" s="271"/>
      <c r="L805" s="271"/>
      <c r="M805" s="271"/>
      <c r="N805" s="270"/>
      <c r="O805" s="270"/>
      <c r="P805" s="272" t="str">
        <f t="shared" si="241"/>
        <v/>
      </c>
      <c r="Q805" s="267"/>
      <c r="R805" s="267"/>
      <c r="S805" s="267"/>
      <c r="T805" s="267"/>
      <c r="U805" s="267"/>
      <c r="V805" s="267" t="str">
        <f t="shared" si="236"/>
        <v/>
      </c>
      <c r="W805" s="267"/>
      <c r="X805" s="267"/>
      <c r="Y805" s="267"/>
      <c r="Z805" s="267"/>
      <c r="AA805" s="267" t="str">
        <f t="shared" si="242"/>
        <v/>
      </c>
      <c r="AB805" s="267"/>
      <c r="AC805" s="267"/>
      <c r="AD805" s="267"/>
      <c r="AE805" s="267"/>
      <c r="AF805" s="267"/>
      <c r="AG805" s="269"/>
      <c r="AH805" s="270"/>
      <c r="AI805" s="270"/>
      <c r="AJ805" s="270"/>
      <c r="AK805" s="270"/>
      <c r="AL805" s="273"/>
      <c r="AM805" s="11"/>
      <c r="AN805" s="175" t="str">
        <f t="shared" si="243"/>
        <v/>
      </c>
      <c r="AO805" s="176"/>
      <c r="AP805" s="267" t="str">
        <f t="shared" si="237"/>
        <v/>
      </c>
      <c r="AQ805" s="267"/>
      <c r="AR805" s="267"/>
      <c r="AS805" s="267"/>
      <c r="AT805" s="267"/>
      <c r="AU805" s="267"/>
      <c r="AV805" s="265" t="str">
        <f t="shared" si="244"/>
        <v/>
      </c>
      <c r="AW805" s="266"/>
      <c r="AX805" s="267" t="str">
        <f t="shared" si="238"/>
        <v/>
      </c>
      <c r="AY805" s="267"/>
      <c r="AZ805" s="267"/>
      <c r="BA805" s="267"/>
      <c r="BB805" s="267"/>
      <c r="BC805" s="268"/>
      <c r="BD805" s="11"/>
      <c r="BF805" s="7" t="str">
        <f t="shared" si="239"/>
        <v/>
      </c>
      <c r="BJ805" s="45" t="str">
        <f t="shared" ca="1" si="240"/>
        <v>20/09/2021 08:00</v>
      </c>
      <c r="BK805" s="44" t="str">
        <f>IF($F805="", "", IFERROR(INDEX('Currency Market'!$BE$10:$BL$178, MATCH($BJ805, 'Currency Market'!$BB$10:$BB$178, 0), MATCH($F805, 'Currency Market'!$BE$9:$BL$9, 0)), ""))</f>
        <v/>
      </c>
      <c r="BL805" s="43" t="str">
        <f>IF($F805="", "", IFERROR(INDEX('Currency Market'!$BE$10:$BL$178, MATCH($BJ805, 'Currency Market'!$BB$10:$BB$178, 0), MATCH($N805, 'Currency Market'!$BE$9:$BL$9, 0)), ""))</f>
        <v/>
      </c>
      <c r="BN805" s="68" t="str">
        <f t="shared" si="245"/>
        <v/>
      </c>
      <c r="BO805" s="57" t="str">
        <f t="shared" si="249"/>
        <v/>
      </c>
      <c r="BP805" s="58" t="str">
        <f t="shared" si="249"/>
        <v/>
      </c>
      <c r="BQ805" s="58" t="str">
        <f t="shared" si="249"/>
        <v/>
      </c>
      <c r="BR805" s="58" t="str">
        <f t="shared" si="249"/>
        <v/>
      </c>
      <c r="BS805" s="58" t="str">
        <f t="shared" si="249"/>
        <v/>
      </c>
      <c r="BT805" s="58" t="str">
        <f t="shared" si="249"/>
        <v/>
      </c>
      <c r="BU805" s="58" t="str">
        <f t="shared" si="249"/>
        <v/>
      </c>
      <c r="BV805" s="59" t="str">
        <f t="shared" si="249"/>
        <v/>
      </c>
      <c r="BX805" s="7" t="str">
        <f ca="1">IFERROR(INDEX('Currency Market'!$BX$10:$BX$178, MATCH($BJ805, 'Currency Market'!$BB$10:$BB$178, 0)), "")</f>
        <v/>
      </c>
      <c r="BZ805" s="65" t="str">
        <f t="shared" si="246"/>
        <v/>
      </c>
    </row>
    <row r="806" spans="1:78" x14ac:dyDescent="0.55000000000000004">
      <c r="A806" s="11"/>
      <c r="B806" s="175" t="str">
        <f t="shared" si="235"/>
        <v/>
      </c>
      <c r="C806" s="176"/>
      <c r="D806" s="176"/>
      <c r="E806" s="176"/>
      <c r="F806" s="269"/>
      <c r="G806" s="270"/>
      <c r="H806" s="271"/>
      <c r="I806" s="271"/>
      <c r="J806" s="271"/>
      <c r="K806" s="271"/>
      <c r="L806" s="271"/>
      <c r="M806" s="271"/>
      <c r="N806" s="270"/>
      <c r="O806" s="270"/>
      <c r="P806" s="272" t="str">
        <f t="shared" si="241"/>
        <v/>
      </c>
      <c r="Q806" s="267"/>
      <c r="R806" s="267"/>
      <c r="S806" s="267"/>
      <c r="T806" s="267"/>
      <c r="U806" s="267"/>
      <c r="V806" s="267" t="str">
        <f t="shared" si="236"/>
        <v/>
      </c>
      <c r="W806" s="267"/>
      <c r="X806" s="267"/>
      <c r="Y806" s="267"/>
      <c r="Z806" s="267"/>
      <c r="AA806" s="267" t="str">
        <f t="shared" si="242"/>
        <v/>
      </c>
      <c r="AB806" s="267"/>
      <c r="AC806" s="267"/>
      <c r="AD806" s="267"/>
      <c r="AE806" s="267"/>
      <c r="AF806" s="267"/>
      <c r="AG806" s="269"/>
      <c r="AH806" s="270"/>
      <c r="AI806" s="270"/>
      <c r="AJ806" s="270"/>
      <c r="AK806" s="270"/>
      <c r="AL806" s="273"/>
      <c r="AM806" s="11"/>
      <c r="AN806" s="175" t="str">
        <f t="shared" si="243"/>
        <v/>
      </c>
      <c r="AO806" s="176"/>
      <c r="AP806" s="267" t="str">
        <f t="shared" si="237"/>
        <v/>
      </c>
      <c r="AQ806" s="267"/>
      <c r="AR806" s="267"/>
      <c r="AS806" s="267"/>
      <c r="AT806" s="267"/>
      <c r="AU806" s="267"/>
      <c r="AV806" s="265" t="str">
        <f t="shared" si="244"/>
        <v/>
      </c>
      <c r="AW806" s="266"/>
      <c r="AX806" s="267" t="str">
        <f t="shared" si="238"/>
        <v/>
      </c>
      <c r="AY806" s="267"/>
      <c r="AZ806" s="267"/>
      <c r="BA806" s="267"/>
      <c r="BB806" s="267"/>
      <c r="BC806" s="268"/>
      <c r="BD806" s="11"/>
      <c r="BF806" s="7" t="str">
        <f t="shared" si="239"/>
        <v/>
      </c>
      <c r="BJ806" s="45" t="str">
        <f t="shared" ca="1" si="240"/>
        <v>20/09/2021 08:00</v>
      </c>
      <c r="BK806" s="44" t="str">
        <f>IF($F806="", "", IFERROR(INDEX('Currency Market'!$BE$10:$BL$178, MATCH($BJ806, 'Currency Market'!$BB$10:$BB$178, 0), MATCH($F806, 'Currency Market'!$BE$9:$BL$9, 0)), ""))</f>
        <v/>
      </c>
      <c r="BL806" s="43" t="str">
        <f>IF($F806="", "", IFERROR(INDEX('Currency Market'!$BE$10:$BL$178, MATCH($BJ806, 'Currency Market'!$BB$10:$BB$178, 0), MATCH($N806, 'Currency Market'!$BE$9:$BL$9, 0)), ""))</f>
        <v/>
      </c>
      <c r="BN806" s="68" t="str">
        <f t="shared" si="245"/>
        <v/>
      </c>
      <c r="BO806" s="57" t="str">
        <f t="shared" si="249"/>
        <v/>
      </c>
      <c r="BP806" s="58" t="str">
        <f t="shared" si="249"/>
        <v/>
      </c>
      <c r="BQ806" s="58" t="str">
        <f t="shared" si="249"/>
        <v/>
      </c>
      <c r="BR806" s="58" t="str">
        <f t="shared" si="249"/>
        <v/>
      </c>
      <c r="BS806" s="58" t="str">
        <f t="shared" si="249"/>
        <v/>
      </c>
      <c r="BT806" s="58" t="str">
        <f t="shared" si="249"/>
        <v/>
      </c>
      <c r="BU806" s="58" t="str">
        <f t="shared" si="249"/>
        <v/>
      </c>
      <c r="BV806" s="59" t="str">
        <f t="shared" si="249"/>
        <v/>
      </c>
      <c r="BX806" s="7" t="str">
        <f ca="1">IFERROR(INDEX('Currency Market'!$BX$10:$BX$178, MATCH($BJ806, 'Currency Market'!$BB$10:$BB$178, 0)), "")</f>
        <v/>
      </c>
      <c r="BZ806" s="65" t="str">
        <f t="shared" si="246"/>
        <v/>
      </c>
    </row>
    <row r="807" spans="1:78" x14ac:dyDescent="0.55000000000000004">
      <c r="A807" s="11"/>
      <c r="B807" s="175" t="str">
        <f t="shared" si="235"/>
        <v/>
      </c>
      <c r="C807" s="176"/>
      <c r="D807" s="176"/>
      <c r="E807" s="176"/>
      <c r="F807" s="269"/>
      <c r="G807" s="270"/>
      <c r="H807" s="271"/>
      <c r="I807" s="271"/>
      <c r="J807" s="271"/>
      <c r="K807" s="271"/>
      <c r="L807" s="271"/>
      <c r="M807" s="271"/>
      <c r="N807" s="270"/>
      <c r="O807" s="270"/>
      <c r="P807" s="272" t="str">
        <f t="shared" si="241"/>
        <v/>
      </c>
      <c r="Q807" s="267"/>
      <c r="R807" s="267"/>
      <c r="S807" s="267"/>
      <c r="T807" s="267"/>
      <c r="U807" s="267"/>
      <c r="V807" s="267" t="str">
        <f t="shared" si="236"/>
        <v/>
      </c>
      <c r="W807" s="267"/>
      <c r="X807" s="267"/>
      <c r="Y807" s="267"/>
      <c r="Z807" s="267"/>
      <c r="AA807" s="267" t="str">
        <f t="shared" si="242"/>
        <v/>
      </c>
      <c r="AB807" s="267"/>
      <c r="AC807" s="267"/>
      <c r="AD807" s="267"/>
      <c r="AE807" s="267"/>
      <c r="AF807" s="267"/>
      <c r="AG807" s="269"/>
      <c r="AH807" s="270"/>
      <c r="AI807" s="270"/>
      <c r="AJ807" s="270"/>
      <c r="AK807" s="270"/>
      <c r="AL807" s="273"/>
      <c r="AM807" s="11"/>
      <c r="AN807" s="175" t="str">
        <f t="shared" si="243"/>
        <v/>
      </c>
      <c r="AO807" s="176"/>
      <c r="AP807" s="267" t="str">
        <f t="shared" si="237"/>
        <v/>
      </c>
      <c r="AQ807" s="267"/>
      <c r="AR807" s="267"/>
      <c r="AS807" s="267"/>
      <c r="AT807" s="267"/>
      <c r="AU807" s="267"/>
      <c r="AV807" s="265" t="str">
        <f t="shared" si="244"/>
        <v/>
      </c>
      <c r="AW807" s="266"/>
      <c r="AX807" s="267" t="str">
        <f t="shared" si="238"/>
        <v/>
      </c>
      <c r="AY807" s="267"/>
      <c r="AZ807" s="267"/>
      <c r="BA807" s="267"/>
      <c r="BB807" s="267"/>
      <c r="BC807" s="268"/>
      <c r="BD807" s="11"/>
      <c r="BF807" s="7" t="str">
        <f t="shared" si="239"/>
        <v/>
      </c>
      <c r="BJ807" s="45" t="str">
        <f t="shared" ca="1" si="240"/>
        <v>20/09/2021 08:00</v>
      </c>
      <c r="BK807" s="44" t="str">
        <f>IF($F807="", "", IFERROR(INDEX('Currency Market'!$BE$10:$BL$178, MATCH($BJ807, 'Currency Market'!$BB$10:$BB$178, 0), MATCH($F807, 'Currency Market'!$BE$9:$BL$9, 0)), ""))</f>
        <v/>
      </c>
      <c r="BL807" s="43" t="str">
        <f>IF($F807="", "", IFERROR(INDEX('Currency Market'!$BE$10:$BL$178, MATCH($BJ807, 'Currency Market'!$BB$10:$BB$178, 0), MATCH($N807, 'Currency Market'!$BE$9:$BL$9, 0)), ""))</f>
        <v/>
      </c>
      <c r="BN807" s="68" t="str">
        <f t="shared" si="245"/>
        <v/>
      </c>
      <c r="BO807" s="57" t="str">
        <f t="shared" si="249"/>
        <v/>
      </c>
      <c r="BP807" s="58" t="str">
        <f t="shared" si="249"/>
        <v/>
      </c>
      <c r="BQ807" s="58" t="str">
        <f t="shared" si="249"/>
        <v/>
      </c>
      <c r="BR807" s="58" t="str">
        <f t="shared" si="249"/>
        <v/>
      </c>
      <c r="BS807" s="58" t="str">
        <f t="shared" si="249"/>
        <v/>
      </c>
      <c r="BT807" s="58" t="str">
        <f t="shared" si="249"/>
        <v/>
      </c>
      <c r="BU807" s="58" t="str">
        <f t="shared" si="249"/>
        <v/>
      </c>
      <c r="BV807" s="59" t="str">
        <f t="shared" si="249"/>
        <v/>
      </c>
      <c r="BX807" s="7" t="str">
        <f ca="1">IFERROR(INDEX('Currency Market'!$BX$10:$BX$178, MATCH($BJ807, 'Currency Market'!$BB$10:$BB$178, 0)), "")</f>
        <v/>
      </c>
      <c r="BZ807" s="65" t="str">
        <f t="shared" si="246"/>
        <v/>
      </c>
    </row>
    <row r="808" spans="1:78" x14ac:dyDescent="0.55000000000000004">
      <c r="A808" s="11"/>
      <c r="B808" s="175" t="str">
        <f t="shared" si="235"/>
        <v/>
      </c>
      <c r="C808" s="176"/>
      <c r="D808" s="176"/>
      <c r="E808" s="176"/>
      <c r="F808" s="269"/>
      <c r="G808" s="270"/>
      <c r="H808" s="271"/>
      <c r="I808" s="271"/>
      <c r="J808" s="271"/>
      <c r="K808" s="271"/>
      <c r="L808" s="271"/>
      <c r="M808" s="271"/>
      <c r="N808" s="270"/>
      <c r="O808" s="270"/>
      <c r="P808" s="272" t="str">
        <f t="shared" si="241"/>
        <v/>
      </c>
      <c r="Q808" s="267"/>
      <c r="R808" s="267"/>
      <c r="S808" s="267"/>
      <c r="T808" s="267"/>
      <c r="U808" s="267"/>
      <c r="V808" s="267" t="str">
        <f t="shared" si="236"/>
        <v/>
      </c>
      <c r="W808" s="267"/>
      <c r="X808" s="267"/>
      <c r="Y808" s="267"/>
      <c r="Z808" s="267"/>
      <c r="AA808" s="267" t="str">
        <f t="shared" si="242"/>
        <v/>
      </c>
      <c r="AB808" s="267"/>
      <c r="AC808" s="267"/>
      <c r="AD808" s="267"/>
      <c r="AE808" s="267"/>
      <c r="AF808" s="267"/>
      <c r="AG808" s="269"/>
      <c r="AH808" s="270"/>
      <c r="AI808" s="270"/>
      <c r="AJ808" s="270"/>
      <c r="AK808" s="270"/>
      <c r="AL808" s="273"/>
      <c r="AM808" s="11"/>
      <c r="AN808" s="175" t="str">
        <f t="shared" si="243"/>
        <v/>
      </c>
      <c r="AO808" s="176"/>
      <c r="AP808" s="267" t="str">
        <f t="shared" si="237"/>
        <v/>
      </c>
      <c r="AQ808" s="267"/>
      <c r="AR808" s="267"/>
      <c r="AS808" s="267"/>
      <c r="AT808" s="267"/>
      <c r="AU808" s="267"/>
      <c r="AV808" s="265" t="str">
        <f t="shared" si="244"/>
        <v/>
      </c>
      <c r="AW808" s="266"/>
      <c r="AX808" s="267" t="str">
        <f t="shared" si="238"/>
        <v/>
      </c>
      <c r="AY808" s="267"/>
      <c r="AZ808" s="267"/>
      <c r="BA808" s="267"/>
      <c r="BB808" s="267"/>
      <c r="BC808" s="268"/>
      <c r="BD808" s="11"/>
      <c r="BF808" s="7" t="str">
        <f t="shared" si="239"/>
        <v/>
      </c>
      <c r="BJ808" s="45" t="str">
        <f t="shared" ca="1" si="240"/>
        <v>20/09/2021 08:00</v>
      </c>
      <c r="BK808" s="44" t="str">
        <f>IF($F808="", "", IFERROR(INDEX('Currency Market'!$BE$10:$BL$178, MATCH($BJ808, 'Currency Market'!$BB$10:$BB$178, 0), MATCH($F808, 'Currency Market'!$BE$9:$BL$9, 0)), ""))</f>
        <v/>
      </c>
      <c r="BL808" s="43" t="str">
        <f>IF($F808="", "", IFERROR(INDEX('Currency Market'!$BE$10:$BL$178, MATCH($BJ808, 'Currency Market'!$BB$10:$BB$178, 0), MATCH($N808, 'Currency Market'!$BE$9:$BL$9, 0)), ""))</f>
        <v/>
      </c>
      <c r="BN808" s="68" t="str">
        <f t="shared" si="245"/>
        <v/>
      </c>
      <c r="BO808" s="57" t="str">
        <f t="shared" si="249"/>
        <v/>
      </c>
      <c r="BP808" s="58" t="str">
        <f t="shared" si="249"/>
        <v/>
      </c>
      <c r="BQ808" s="58" t="str">
        <f t="shared" si="249"/>
        <v/>
      </c>
      <c r="BR808" s="58" t="str">
        <f t="shared" si="249"/>
        <v/>
      </c>
      <c r="BS808" s="58" t="str">
        <f t="shared" si="249"/>
        <v/>
      </c>
      <c r="BT808" s="58" t="str">
        <f t="shared" si="249"/>
        <v/>
      </c>
      <c r="BU808" s="58" t="str">
        <f t="shared" si="249"/>
        <v/>
      </c>
      <c r="BV808" s="59" t="str">
        <f t="shared" si="249"/>
        <v/>
      </c>
      <c r="BX808" s="7" t="str">
        <f ca="1">IFERROR(INDEX('Currency Market'!$BX$10:$BX$178, MATCH($BJ808, 'Currency Market'!$BB$10:$BB$178, 0)), "")</f>
        <v/>
      </c>
      <c r="BZ808" s="65" t="str">
        <f t="shared" si="246"/>
        <v/>
      </c>
    </row>
    <row r="809" spans="1:78" x14ac:dyDescent="0.55000000000000004">
      <c r="A809" s="11"/>
      <c r="B809" s="175" t="str">
        <f t="shared" si="235"/>
        <v/>
      </c>
      <c r="C809" s="176"/>
      <c r="D809" s="176"/>
      <c r="E809" s="176"/>
      <c r="F809" s="269"/>
      <c r="G809" s="270"/>
      <c r="H809" s="271"/>
      <c r="I809" s="271"/>
      <c r="J809" s="271"/>
      <c r="K809" s="271"/>
      <c r="L809" s="271"/>
      <c r="M809" s="271"/>
      <c r="N809" s="270"/>
      <c r="O809" s="270"/>
      <c r="P809" s="272" t="str">
        <f t="shared" si="241"/>
        <v/>
      </c>
      <c r="Q809" s="267"/>
      <c r="R809" s="267"/>
      <c r="S809" s="267"/>
      <c r="T809" s="267"/>
      <c r="U809" s="267"/>
      <c r="V809" s="267" t="str">
        <f t="shared" si="236"/>
        <v/>
      </c>
      <c r="W809" s="267"/>
      <c r="X809" s="267"/>
      <c r="Y809" s="267"/>
      <c r="Z809" s="267"/>
      <c r="AA809" s="267" t="str">
        <f t="shared" si="242"/>
        <v/>
      </c>
      <c r="AB809" s="267"/>
      <c r="AC809" s="267"/>
      <c r="AD809" s="267"/>
      <c r="AE809" s="267"/>
      <c r="AF809" s="267"/>
      <c r="AG809" s="269"/>
      <c r="AH809" s="270"/>
      <c r="AI809" s="270"/>
      <c r="AJ809" s="270"/>
      <c r="AK809" s="270"/>
      <c r="AL809" s="273"/>
      <c r="AM809" s="11"/>
      <c r="AN809" s="175" t="str">
        <f t="shared" si="243"/>
        <v/>
      </c>
      <c r="AO809" s="176"/>
      <c r="AP809" s="267" t="str">
        <f t="shared" si="237"/>
        <v/>
      </c>
      <c r="AQ809" s="267"/>
      <c r="AR809" s="267"/>
      <c r="AS809" s="267"/>
      <c r="AT809" s="267"/>
      <c r="AU809" s="267"/>
      <c r="AV809" s="265" t="str">
        <f t="shared" si="244"/>
        <v/>
      </c>
      <c r="AW809" s="266"/>
      <c r="AX809" s="267" t="str">
        <f t="shared" si="238"/>
        <v/>
      </c>
      <c r="AY809" s="267"/>
      <c r="AZ809" s="267"/>
      <c r="BA809" s="267"/>
      <c r="BB809" s="267"/>
      <c r="BC809" s="268"/>
      <c r="BD809" s="11"/>
      <c r="BF809" s="7" t="str">
        <f t="shared" si="239"/>
        <v/>
      </c>
      <c r="BJ809" s="45" t="str">
        <f t="shared" ca="1" si="240"/>
        <v>20/09/2021 08:00</v>
      </c>
      <c r="BK809" s="44" t="str">
        <f>IF($F809="", "", IFERROR(INDEX('Currency Market'!$BE$10:$BL$178, MATCH($BJ809, 'Currency Market'!$BB$10:$BB$178, 0), MATCH($F809, 'Currency Market'!$BE$9:$BL$9, 0)), ""))</f>
        <v/>
      </c>
      <c r="BL809" s="43" t="str">
        <f>IF($F809="", "", IFERROR(INDEX('Currency Market'!$BE$10:$BL$178, MATCH($BJ809, 'Currency Market'!$BB$10:$BB$178, 0), MATCH($N809, 'Currency Market'!$BE$9:$BL$9, 0)), ""))</f>
        <v/>
      </c>
      <c r="BN809" s="68" t="str">
        <f t="shared" si="245"/>
        <v/>
      </c>
      <c r="BO809" s="57" t="str">
        <f t="shared" si="249"/>
        <v/>
      </c>
      <c r="BP809" s="58" t="str">
        <f t="shared" si="249"/>
        <v/>
      </c>
      <c r="BQ809" s="58" t="str">
        <f t="shared" si="249"/>
        <v/>
      </c>
      <c r="BR809" s="58" t="str">
        <f t="shared" si="249"/>
        <v/>
      </c>
      <c r="BS809" s="58" t="str">
        <f t="shared" si="249"/>
        <v/>
      </c>
      <c r="BT809" s="58" t="str">
        <f t="shared" si="249"/>
        <v/>
      </c>
      <c r="BU809" s="58" t="str">
        <f t="shared" si="249"/>
        <v/>
      </c>
      <c r="BV809" s="59" t="str">
        <f t="shared" si="249"/>
        <v/>
      </c>
      <c r="BX809" s="7" t="str">
        <f ca="1">IFERROR(INDEX('Currency Market'!$BX$10:$BX$178, MATCH($BJ809, 'Currency Market'!$BB$10:$BB$178, 0)), "")</f>
        <v/>
      </c>
      <c r="BZ809" s="65" t="str">
        <f t="shared" si="246"/>
        <v/>
      </c>
    </row>
    <row r="810" spans="1:78" x14ac:dyDescent="0.55000000000000004">
      <c r="A810" s="11"/>
      <c r="B810" s="175" t="str">
        <f t="shared" si="235"/>
        <v/>
      </c>
      <c r="C810" s="176"/>
      <c r="D810" s="176"/>
      <c r="E810" s="176"/>
      <c r="F810" s="269"/>
      <c r="G810" s="270"/>
      <c r="H810" s="271"/>
      <c r="I810" s="271"/>
      <c r="J810" s="271"/>
      <c r="K810" s="271"/>
      <c r="L810" s="271"/>
      <c r="M810" s="271"/>
      <c r="N810" s="270"/>
      <c r="O810" s="270"/>
      <c r="P810" s="272" t="str">
        <f t="shared" si="241"/>
        <v/>
      </c>
      <c r="Q810" s="267"/>
      <c r="R810" s="267"/>
      <c r="S810" s="267"/>
      <c r="T810" s="267"/>
      <c r="U810" s="267"/>
      <c r="V810" s="267" t="str">
        <f t="shared" si="236"/>
        <v/>
      </c>
      <c r="W810" s="267"/>
      <c r="X810" s="267"/>
      <c r="Y810" s="267"/>
      <c r="Z810" s="267"/>
      <c r="AA810" s="267" t="str">
        <f t="shared" si="242"/>
        <v/>
      </c>
      <c r="AB810" s="267"/>
      <c r="AC810" s="267"/>
      <c r="AD810" s="267"/>
      <c r="AE810" s="267"/>
      <c r="AF810" s="267"/>
      <c r="AG810" s="269"/>
      <c r="AH810" s="270"/>
      <c r="AI810" s="270"/>
      <c r="AJ810" s="270"/>
      <c r="AK810" s="270"/>
      <c r="AL810" s="273"/>
      <c r="AM810" s="11"/>
      <c r="AN810" s="175" t="str">
        <f t="shared" si="243"/>
        <v/>
      </c>
      <c r="AO810" s="176"/>
      <c r="AP810" s="267" t="str">
        <f t="shared" si="237"/>
        <v/>
      </c>
      <c r="AQ810" s="267"/>
      <c r="AR810" s="267"/>
      <c r="AS810" s="267"/>
      <c r="AT810" s="267"/>
      <c r="AU810" s="267"/>
      <c r="AV810" s="265" t="str">
        <f t="shared" si="244"/>
        <v/>
      </c>
      <c r="AW810" s="266"/>
      <c r="AX810" s="267" t="str">
        <f t="shared" si="238"/>
        <v/>
      </c>
      <c r="AY810" s="267"/>
      <c r="AZ810" s="267"/>
      <c r="BA810" s="267"/>
      <c r="BB810" s="267"/>
      <c r="BC810" s="268"/>
      <c r="BD810" s="11"/>
      <c r="BF810" s="7" t="str">
        <f t="shared" si="239"/>
        <v/>
      </c>
      <c r="BJ810" s="45" t="str">
        <f t="shared" ca="1" si="240"/>
        <v>20/09/2021 08:00</v>
      </c>
      <c r="BK810" s="44" t="str">
        <f>IF($F810="", "", IFERROR(INDEX('Currency Market'!$BE$10:$BL$178, MATCH($BJ810, 'Currency Market'!$BB$10:$BB$178, 0), MATCH($F810, 'Currency Market'!$BE$9:$BL$9, 0)), ""))</f>
        <v/>
      </c>
      <c r="BL810" s="43" t="str">
        <f>IF($F810="", "", IFERROR(INDEX('Currency Market'!$BE$10:$BL$178, MATCH($BJ810, 'Currency Market'!$BB$10:$BB$178, 0), MATCH($N810, 'Currency Market'!$BE$9:$BL$9, 0)), ""))</f>
        <v/>
      </c>
      <c r="BN810" s="68" t="str">
        <f t="shared" si="245"/>
        <v/>
      </c>
      <c r="BO810" s="57" t="str">
        <f t="shared" si="249"/>
        <v/>
      </c>
      <c r="BP810" s="58" t="str">
        <f t="shared" si="249"/>
        <v/>
      </c>
      <c r="BQ810" s="58" t="str">
        <f t="shared" si="249"/>
        <v/>
      </c>
      <c r="BR810" s="58" t="str">
        <f t="shared" si="249"/>
        <v/>
      </c>
      <c r="BS810" s="58" t="str">
        <f t="shared" si="249"/>
        <v/>
      </c>
      <c r="BT810" s="58" t="str">
        <f t="shared" si="249"/>
        <v/>
      </c>
      <c r="BU810" s="58" t="str">
        <f t="shared" si="249"/>
        <v/>
      </c>
      <c r="BV810" s="59" t="str">
        <f t="shared" si="249"/>
        <v/>
      </c>
      <c r="BX810" s="7" t="str">
        <f ca="1">IFERROR(INDEX('Currency Market'!$BX$10:$BX$178, MATCH($BJ810, 'Currency Market'!$BB$10:$BB$178, 0)), "")</f>
        <v/>
      </c>
      <c r="BZ810" s="65" t="str">
        <f t="shared" si="246"/>
        <v/>
      </c>
    </row>
    <row r="811" spans="1:78" x14ac:dyDescent="0.55000000000000004">
      <c r="A811" s="11"/>
      <c r="B811" s="175" t="str">
        <f t="shared" si="235"/>
        <v/>
      </c>
      <c r="C811" s="176"/>
      <c r="D811" s="176"/>
      <c r="E811" s="176"/>
      <c r="F811" s="269"/>
      <c r="G811" s="270"/>
      <c r="H811" s="271"/>
      <c r="I811" s="271"/>
      <c r="J811" s="271"/>
      <c r="K811" s="271"/>
      <c r="L811" s="271"/>
      <c r="M811" s="271"/>
      <c r="N811" s="270"/>
      <c r="O811" s="270"/>
      <c r="P811" s="272" t="str">
        <f t="shared" si="241"/>
        <v/>
      </c>
      <c r="Q811" s="267"/>
      <c r="R811" s="267"/>
      <c r="S811" s="267"/>
      <c r="T811" s="267"/>
      <c r="U811" s="267"/>
      <c r="V811" s="267" t="str">
        <f t="shared" si="236"/>
        <v/>
      </c>
      <c r="W811" s="267"/>
      <c r="X811" s="267"/>
      <c r="Y811" s="267"/>
      <c r="Z811" s="267"/>
      <c r="AA811" s="267" t="str">
        <f t="shared" si="242"/>
        <v/>
      </c>
      <c r="AB811" s="267"/>
      <c r="AC811" s="267"/>
      <c r="AD811" s="267"/>
      <c r="AE811" s="267"/>
      <c r="AF811" s="267"/>
      <c r="AG811" s="269"/>
      <c r="AH811" s="270"/>
      <c r="AI811" s="270"/>
      <c r="AJ811" s="270"/>
      <c r="AK811" s="270"/>
      <c r="AL811" s="273"/>
      <c r="AM811" s="11"/>
      <c r="AN811" s="175" t="str">
        <f t="shared" si="243"/>
        <v/>
      </c>
      <c r="AO811" s="176"/>
      <c r="AP811" s="267" t="str">
        <f t="shared" si="237"/>
        <v/>
      </c>
      <c r="AQ811" s="267"/>
      <c r="AR811" s="267"/>
      <c r="AS811" s="267"/>
      <c r="AT811" s="267"/>
      <c r="AU811" s="267"/>
      <c r="AV811" s="265" t="str">
        <f t="shared" si="244"/>
        <v/>
      </c>
      <c r="AW811" s="266"/>
      <c r="AX811" s="267" t="str">
        <f t="shared" si="238"/>
        <v/>
      </c>
      <c r="AY811" s="267"/>
      <c r="AZ811" s="267"/>
      <c r="BA811" s="267"/>
      <c r="BB811" s="267"/>
      <c r="BC811" s="268"/>
      <c r="BD811" s="11"/>
      <c r="BF811" s="7" t="str">
        <f t="shared" si="239"/>
        <v/>
      </c>
      <c r="BJ811" s="45" t="str">
        <f t="shared" ca="1" si="240"/>
        <v>20/09/2021 08:00</v>
      </c>
      <c r="BK811" s="44" t="str">
        <f>IF($F811="", "", IFERROR(INDEX('Currency Market'!$BE$10:$BL$178, MATCH($BJ811, 'Currency Market'!$BB$10:$BB$178, 0), MATCH($F811, 'Currency Market'!$BE$9:$BL$9, 0)), ""))</f>
        <v/>
      </c>
      <c r="BL811" s="43" t="str">
        <f>IF($F811="", "", IFERROR(INDEX('Currency Market'!$BE$10:$BL$178, MATCH($BJ811, 'Currency Market'!$BB$10:$BB$178, 0), MATCH($N811, 'Currency Market'!$BE$9:$BL$9, 0)), ""))</f>
        <v/>
      </c>
      <c r="BN811" s="68" t="str">
        <f t="shared" si="245"/>
        <v/>
      </c>
      <c r="BO811" s="57" t="str">
        <f t="shared" si="249"/>
        <v/>
      </c>
      <c r="BP811" s="58" t="str">
        <f t="shared" si="249"/>
        <v/>
      </c>
      <c r="BQ811" s="58" t="str">
        <f t="shared" si="249"/>
        <v/>
      </c>
      <c r="BR811" s="58" t="str">
        <f t="shared" si="249"/>
        <v/>
      </c>
      <c r="BS811" s="58" t="str">
        <f t="shared" si="249"/>
        <v/>
      </c>
      <c r="BT811" s="58" t="str">
        <f t="shared" si="249"/>
        <v/>
      </c>
      <c r="BU811" s="58" t="str">
        <f t="shared" si="249"/>
        <v/>
      </c>
      <c r="BV811" s="59" t="str">
        <f t="shared" si="249"/>
        <v/>
      </c>
      <c r="BX811" s="7" t="str">
        <f ca="1">IFERROR(INDEX('Currency Market'!$BX$10:$BX$178, MATCH($BJ811, 'Currency Market'!$BB$10:$BB$178, 0)), "")</f>
        <v/>
      </c>
      <c r="BZ811" s="65" t="str">
        <f t="shared" si="246"/>
        <v/>
      </c>
    </row>
    <row r="812" spans="1:78" x14ac:dyDescent="0.55000000000000004">
      <c r="A812" s="11"/>
      <c r="B812" s="175" t="str">
        <f t="shared" si="235"/>
        <v/>
      </c>
      <c r="C812" s="176"/>
      <c r="D812" s="176"/>
      <c r="E812" s="176"/>
      <c r="F812" s="269"/>
      <c r="G812" s="270"/>
      <c r="H812" s="271"/>
      <c r="I812" s="271"/>
      <c r="J812" s="271"/>
      <c r="K812" s="271"/>
      <c r="L812" s="271"/>
      <c r="M812" s="271"/>
      <c r="N812" s="270"/>
      <c r="O812" s="270"/>
      <c r="P812" s="272" t="str">
        <f t="shared" si="241"/>
        <v/>
      </c>
      <c r="Q812" s="267"/>
      <c r="R812" s="267"/>
      <c r="S812" s="267"/>
      <c r="T812" s="267"/>
      <c r="U812" s="267"/>
      <c r="V812" s="267" t="str">
        <f t="shared" si="236"/>
        <v/>
      </c>
      <c r="W812" s="267"/>
      <c r="X812" s="267"/>
      <c r="Y812" s="267"/>
      <c r="Z812" s="267"/>
      <c r="AA812" s="267" t="str">
        <f t="shared" si="242"/>
        <v/>
      </c>
      <c r="AB812" s="267"/>
      <c r="AC812" s="267"/>
      <c r="AD812" s="267"/>
      <c r="AE812" s="267"/>
      <c r="AF812" s="267"/>
      <c r="AG812" s="269"/>
      <c r="AH812" s="270"/>
      <c r="AI812" s="270"/>
      <c r="AJ812" s="270"/>
      <c r="AK812" s="270"/>
      <c r="AL812" s="273"/>
      <c r="AM812" s="11"/>
      <c r="AN812" s="175" t="str">
        <f t="shared" si="243"/>
        <v/>
      </c>
      <c r="AO812" s="176"/>
      <c r="AP812" s="267" t="str">
        <f t="shared" si="237"/>
        <v/>
      </c>
      <c r="AQ812" s="267"/>
      <c r="AR812" s="267"/>
      <c r="AS812" s="267"/>
      <c r="AT812" s="267"/>
      <c r="AU812" s="267"/>
      <c r="AV812" s="265" t="str">
        <f t="shared" si="244"/>
        <v/>
      </c>
      <c r="AW812" s="266"/>
      <c r="AX812" s="267" t="str">
        <f t="shared" si="238"/>
        <v/>
      </c>
      <c r="AY812" s="267"/>
      <c r="AZ812" s="267"/>
      <c r="BA812" s="267"/>
      <c r="BB812" s="267"/>
      <c r="BC812" s="268"/>
      <c r="BD812" s="11"/>
      <c r="BF812" s="7" t="str">
        <f t="shared" si="239"/>
        <v/>
      </c>
      <c r="BJ812" s="45" t="str">
        <f t="shared" ca="1" si="240"/>
        <v>20/09/2021 08:00</v>
      </c>
      <c r="BK812" s="44" t="str">
        <f>IF($F812="", "", IFERROR(INDEX('Currency Market'!$BE$10:$BL$178, MATCH($BJ812, 'Currency Market'!$BB$10:$BB$178, 0), MATCH($F812, 'Currency Market'!$BE$9:$BL$9, 0)), ""))</f>
        <v/>
      </c>
      <c r="BL812" s="43" t="str">
        <f>IF($F812="", "", IFERROR(INDEX('Currency Market'!$BE$10:$BL$178, MATCH($BJ812, 'Currency Market'!$BB$10:$BB$178, 0), MATCH($N812, 'Currency Market'!$BE$9:$BL$9, 0)), ""))</f>
        <v/>
      </c>
      <c r="BN812" s="68" t="str">
        <f t="shared" si="245"/>
        <v/>
      </c>
      <c r="BO812" s="57" t="str">
        <f t="shared" si="249"/>
        <v/>
      </c>
      <c r="BP812" s="58" t="str">
        <f t="shared" si="249"/>
        <v/>
      </c>
      <c r="BQ812" s="58" t="str">
        <f t="shared" si="249"/>
        <v/>
      </c>
      <c r="BR812" s="58" t="str">
        <f t="shared" si="249"/>
        <v/>
      </c>
      <c r="BS812" s="58" t="str">
        <f t="shared" si="249"/>
        <v/>
      </c>
      <c r="BT812" s="58" t="str">
        <f t="shared" si="249"/>
        <v/>
      </c>
      <c r="BU812" s="58" t="str">
        <f t="shared" si="249"/>
        <v/>
      </c>
      <c r="BV812" s="59" t="str">
        <f t="shared" si="249"/>
        <v/>
      </c>
      <c r="BX812" s="7" t="str">
        <f ca="1">IFERROR(INDEX('Currency Market'!$BX$10:$BX$178, MATCH($BJ812, 'Currency Market'!$BB$10:$BB$178, 0)), "")</f>
        <v/>
      </c>
      <c r="BZ812" s="65" t="str">
        <f t="shared" si="246"/>
        <v/>
      </c>
    </row>
    <row r="813" spans="1:78" x14ac:dyDescent="0.55000000000000004">
      <c r="A813" s="11"/>
      <c r="B813" s="175" t="str">
        <f t="shared" si="235"/>
        <v/>
      </c>
      <c r="C813" s="176"/>
      <c r="D813" s="176"/>
      <c r="E813" s="176"/>
      <c r="F813" s="269"/>
      <c r="G813" s="270"/>
      <c r="H813" s="271"/>
      <c r="I813" s="271"/>
      <c r="J813" s="271"/>
      <c r="K813" s="271"/>
      <c r="L813" s="271"/>
      <c r="M813" s="271"/>
      <c r="N813" s="270"/>
      <c r="O813" s="270"/>
      <c r="P813" s="272" t="str">
        <f t="shared" si="241"/>
        <v/>
      </c>
      <c r="Q813" s="267"/>
      <c r="R813" s="267"/>
      <c r="S813" s="267"/>
      <c r="T813" s="267"/>
      <c r="U813" s="267"/>
      <c r="V813" s="267" t="str">
        <f t="shared" si="236"/>
        <v/>
      </c>
      <c r="W813" s="267"/>
      <c r="X813" s="267"/>
      <c r="Y813" s="267"/>
      <c r="Z813" s="267"/>
      <c r="AA813" s="267" t="str">
        <f t="shared" si="242"/>
        <v/>
      </c>
      <c r="AB813" s="267"/>
      <c r="AC813" s="267"/>
      <c r="AD813" s="267"/>
      <c r="AE813" s="267"/>
      <c r="AF813" s="267"/>
      <c r="AG813" s="269"/>
      <c r="AH813" s="270"/>
      <c r="AI813" s="270"/>
      <c r="AJ813" s="270"/>
      <c r="AK813" s="270"/>
      <c r="AL813" s="273"/>
      <c r="AM813" s="11"/>
      <c r="AN813" s="175" t="str">
        <f t="shared" si="243"/>
        <v/>
      </c>
      <c r="AO813" s="176"/>
      <c r="AP813" s="267" t="str">
        <f t="shared" si="237"/>
        <v/>
      </c>
      <c r="AQ813" s="267"/>
      <c r="AR813" s="267"/>
      <c r="AS813" s="267"/>
      <c r="AT813" s="267"/>
      <c r="AU813" s="267"/>
      <c r="AV813" s="265" t="str">
        <f t="shared" si="244"/>
        <v/>
      </c>
      <c r="AW813" s="266"/>
      <c r="AX813" s="267" t="str">
        <f t="shared" si="238"/>
        <v/>
      </c>
      <c r="AY813" s="267"/>
      <c r="AZ813" s="267"/>
      <c r="BA813" s="267"/>
      <c r="BB813" s="267"/>
      <c r="BC813" s="268"/>
      <c r="BD813" s="11"/>
      <c r="BF813" s="7" t="str">
        <f t="shared" si="239"/>
        <v/>
      </c>
      <c r="BJ813" s="45" t="str">
        <f t="shared" ca="1" si="240"/>
        <v>20/09/2021 08:00</v>
      </c>
      <c r="BK813" s="44" t="str">
        <f>IF($F813="", "", IFERROR(INDEX('Currency Market'!$BE$10:$BL$178, MATCH($BJ813, 'Currency Market'!$BB$10:$BB$178, 0), MATCH($F813, 'Currency Market'!$BE$9:$BL$9, 0)), ""))</f>
        <v/>
      </c>
      <c r="BL813" s="43" t="str">
        <f>IF($F813="", "", IFERROR(INDEX('Currency Market'!$BE$10:$BL$178, MATCH($BJ813, 'Currency Market'!$BB$10:$BB$178, 0), MATCH($N813, 'Currency Market'!$BE$9:$BL$9, 0)), ""))</f>
        <v/>
      </c>
      <c r="BN813" s="68" t="str">
        <f t="shared" si="245"/>
        <v/>
      </c>
      <c r="BO813" s="57" t="str">
        <f t="shared" ref="BO813:BV822" si="250">IF($B813=$BF$4, IF($F813=BO$2, $H813*-1, IF($N813=BO$2, $AA813, "")), "")</f>
        <v/>
      </c>
      <c r="BP813" s="58" t="str">
        <f t="shared" si="250"/>
        <v/>
      </c>
      <c r="BQ813" s="58" t="str">
        <f t="shared" si="250"/>
        <v/>
      </c>
      <c r="BR813" s="58" t="str">
        <f t="shared" si="250"/>
        <v/>
      </c>
      <c r="BS813" s="58" t="str">
        <f t="shared" si="250"/>
        <v/>
      </c>
      <c r="BT813" s="58" t="str">
        <f t="shared" si="250"/>
        <v/>
      </c>
      <c r="BU813" s="58" t="str">
        <f t="shared" si="250"/>
        <v/>
      </c>
      <c r="BV813" s="59" t="str">
        <f t="shared" si="250"/>
        <v/>
      </c>
      <c r="BX813" s="7" t="str">
        <f ca="1">IFERROR(INDEX('Currency Market'!$BX$10:$BX$178, MATCH($BJ813, 'Currency Market'!$BB$10:$BB$178, 0)), "")</f>
        <v/>
      </c>
      <c r="BZ813" s="65" t="str">
        <f t="shared" si="246"/>
        <v/>
      </c>
    </row>
    <row r="814" spans="1:78" x14ac:dyDescent="0.55000000000000004">
      <c r="A814" s="11"/>
      <c r="B814" s="175" t="str">
        <f t="shared" si="235"/>
        <v/>
      </c>
      <c r="C814" s="176"/>
      <c r="D814" s="176"/>
      <c r="E814" s="176"/>
      <c r="F814" s="269"/>
      <c r="G814" s="270"/>
      <c r="H814" s="271"/>
      <c r="I814" s="271"/>
      <c r="J814" s="271"/>
      <c r="K814" s="271"/>
      <c r="L814" s="271"/>
      <c r="M814" s="271"/>
      <c r="N814" s="270"/>
      <c r="O814" s="270"/>
      <c r="P814" s="272" t="str">
        <f t="shared" si="241"/>
        <v/>
      </c>
      <c r="Q814" s="267"/>
      <c r="R814" s="267"/>
      <c r="S814" s="267"/>
      <c r="T814" s="267"/>
      <c r="U814" s="267"/>
      <c r="V814" s="267" t="str">
        <f t="shared" si="236"/>
        <v/>
      </c>
      <c r="W814" s="267"/>
      <c r="X814" s="267"/>
      <c r="Y814" s="267"/>
      <c r="Z814" s="267"/>
      <c r="AA814" s="267" t="str">
        <f t="shared" si="242"/>
        <v/>
      </c>
      <c r="AB814" s="267"/>
      <c r="AC814" s="267"/>
      <c r="AD814" s="267"/>
      <c r="AE814" s="267"/>
      <c r="AF814" s="267"/>
      <c r="AG814" s="269"/>
      <c r="AH814" s="270"/>
      <c r="AI814" s="270"/>
      <c r="AJ814" s="270"/>
      <c r="AK814" s="270"/>
      <c r="AL814" s="273"/>
      <c r="AM814" s="11"/>
      <c r="AN814" s="175" t="str">
        <f t="shared" si="243"/>
        <v/>
      </c>
      <c r="AO814" s="176"/>
      <c r="AP814" s="267" t="str">
        <f t="shared" si="237"/>
        <v/>
      </c>
      <c r="AQ814" s="267"/>
      <c r="AR814" s="267"/>
      <c r="AS814" s="267"/>
      <c r="AT814" s="267"/>
      <c r="AU814" s="267"/>
      <c r="AV814" s="265" t="str">
        <f t="shared" si="244"/>
        <v/>
      </c>
      <c r="AW814" s="266"/>
      <c r="AX814" s="267" t="str">
        <f t="shared" si="238"/>
        <v/>
      </c>
      <c r="AY814" s="267"/>
      <c r="AZ814" s="267"/>
      <c r="BA814" s="267"/>
      <c r="BB814" s="267"/>
      <c r="BC814" s="268"/>
      <c r="BD814" s="11"/>
      <c r="BF814" s="7" t="str">
        <f t="shared" si="239"/>
        <v/>
      </c>
      <c r="BJ814" s="45" t="str">
        <f t="shared" ca="1" si="240"/>
        <v>20/09/2021 08:00</v>
      </c>
      <c r="BK814" s="44" t="str">
        <f>IF($F814="", "", IFERROR(INDEX('Currency Market'!$BE$10:$BL$178, MATCH($BJ814, 'Currency Market'!$BB$10:$BB$178, 0), MATCH($F814, 'Currency Market'!$BE$9:$BL$9, 0)), ""))</f>
        <v/>
      </c>
      <c r="BL814" s="43" t="str">
        <f>IF($F814="", "", IFERROR(INDEX('Currency Market'!$BE$10:$BL$178, MATCH($BJ814, 'Currency Market'!$BB$10:$BB$178, 0), MATCH($N814, 'Currency Market'!$BE$9:$BL$9, 0)), ""))</f>
        <v/>
      </c>
      <c r="BN814" s="68" t="str">
        <f t="shared" si="245"/>
        <v/>
      </c>
      <c r="BO814" s="57" t="str">
        <f t="shared" si="250"/>
        <v/>
      </c>
      <c r="BP814" s="58" t="str">
        <f t="shared" si="250"/>
        <v/>
      </c>
      <c r="BQ814" s="58" t="str">
        <f t="shared" si="250"/>
        <v/>
      </c>
      <c r="BR814" s="58" t="str">
        <f t="shared" si="250"/>
        <v/>
      </c>
      <c r="BS814" s="58" t="str">
        <f t="shared" si="250"/>
        <v/>
      </c>
      <c r="BT814" s="58" t="str">
        <f t="shared" si="250"/>
        <v/>
      </c>
      <c r="BU814" s="58" t="str">
        <f t="shared" si="250"/>
        <v/>
      </c>
      <c r="BV814" s="59" t="str">
        <f t="shared" si="250"/>
        <v/>
      </c>
      <c r="BX814" s="7" t="str">
        <f ca="1">IFERROR(INDEX('Currency Market'!$BX$10:$BX$178, MATCH($BJ814, 'Currency Market'!$BB$10:$BB$178, 0)), "")</f>
        <v/>
      </c>
      <c r="BZ814" s="65" t="str">
        <f t="shared" si="246"/>
        <v/>
      </c>
    </row>
    <row r="815" spans="1:78" x14ac:dyDescent="0.55000000000000004">
      <c r="A815" s="11"/>
      <c r="B815" s="175" t="str">
        <f t="shared" si="235"/>
        <v/>
      </c>
      <c r="C815" s="176"/>
      <c r="D815" s="176"/>
      <c r="E815" s="176"/>
      <c r="F815" s="269"/>
      <c r="G815" s="270"/>
      <c r="H815" s="271"/>
      <c r="I815" s="271"/>
      <c r="J815" s="271"/>
      <c r="K815" s="271"/>
      <c r="L815" s="271"/>
      <c r="M815" s="271"/>
      <c r="N815" s="270"/>
      <c r="O815" s="270"/>
      <c r="P815" s="272" t="str">
        <f t="shared" si="241"/>
        <v/>
      </c>
      <c r="Q815" s="267"/>
      <c r="R815" s="267"/>
      <c r="S815" s="267"/>
      <c r="T815" s="267"/>
      <c r="U815" s="267"/>
      <c r="V815" s="267" t="str">
        <f t="shared" si="236"/>
        <v/>
      </c>
      <c r="W815" s="267"/>
      <c r="X815" s="267"/>
      <c r="Y815" s="267"/>
      <c r="Z815" s="267"/>
      <c r="AA815" s="267" t="str">
        <f t="shared" si="242"/>
        <v/>
      </c>
      <c r="AB815" s="267"/>
      <c r="AC815" s="267"/>
      <c r="AD815" s="267"/>
      <c r="AE815" s="267"/>
      <c r="AF815" s="267"/>
      <c r="AG815" s="269"/>
      <c r="AH815" s="270"/>
      <c r="AI815" s="270"/>
      <c r="AJ815" s="270"/>
      <c r="AK815" s="270"/>
      <c r="AL815" s="273"/>
      <c r="AM815" s="11"/>
      <c r="AN815" s="175" t="str">
        <f t="shared" si="243"/>
        <v/>
      </c>
      <c r="AO815" s="176"/>
      <c r="AP815" s="267" t="str">
        <f t="shared" si="237"/>
        <v/>
      </c>
      <c r="AQ815" s="267"/>
      <c r="AR815" s="267"/>
      <c r="AS815" s="267"/>
      <c r="AT815" s="267"/>
      <c r="AU815" s="267"/>
      <c r="AV815" s="265" t="str">
        <f t="shared" si="244"/>
        <v/>
      </c>
      <c r="AW815" s="266"/>
      <c r="AX815" s="267" t="str">
        <f t="shared" si="238"/>
        <v/>
      </c>
      <c r="AY815" s="267"/>
      <c r="AZ815" s="267"/>
      <c r="BA815" s="267"/>
      <c r="BB815" s="267"/>
      <c r="BC815" s="268"/>
      <c r="BD815" s="11"/>
      <c r="BF815" s="7" t="str">
        <f t="shared" si="239"/>
        <v/>
      </c>
      <c r="BJ815" s="45" t="str">
        <f t="shared" ca="1" si="240"/>
        <v>20/09/2021 08:00</v>
      </c>
      <c r="BK815" s="44" t="str">
        <f>IF($F815="", "", IFERROR(INDEX('Currency Market'!$BE$10:$BL$178, MATCH($BJ815, 'Currency Market'!$BB$10:$BB$178, 0), MATCH($F815, 'Currency Market'!$BE$9:$BL$9, 0)), ""))</f>
        <v/>
      </c>
      <c r="BL815" s="43" t="str">
        <f>IF($F815="", "", IFERROR(INDEX('Currency Market'!$BE$10:$BL$178, MATCH($BJ815, 'Currency Market'!$BB$10:$BB$178, 0), MATCH($N815, 'Currency Market'!$BE$9:$BL$9, 0)), ""))</f>
        <v/>
      </c>
      <c r="BN815" s="68" t="str">
        <f t="shared" si="245"/>
        <v/>
      </c>
      <c r="BO815" s="57" t="str">
        <f t="shared" si="250"/>
        <v/>
      </c>
      <c r="BP815" s="58" t="str">
        <f t="shared" si="250"/>
        <v/>
      </c>
      <c r="BQ815" s="58" t="str">
        <f t="shared" si="250"/>
        <v/>
      </c>
      <c r="BR815" s="58" t="str">
        <f t="shared" si="250"/>
        <v/>
      </c>
      <c r="BS815" s="58" t="str">
        <f t="shared" si="250"/>
        <v/>
      </c>
      <c r="BT815" s="58" t="str">
        <f t="shared" si="250"/>
        <v/>
      </c>
      <c r="BU815" s="58" t="str">
        <f t="shared" si="250"/>
        <v/>
      </c>
      <c r="BV815" s="59" t="str">
        <f t="shared" si="250"/>
        <v/>
      </c>
      <c r="BX815" s="7" t="str">
        <f ca="1">IFERROR(INDEX('Currency Market'!$BX$10:$BX$178, MATCH($BJ815, 'Currency Market'!$BB$10:$BB$178, 0)), "")</f>
        <v/>
      </c>
      <c r="BZ815" s="65" t="str">
        <f t="shared" si="246"/>
        <v/>
      </c>
    </row>
    <row r="816" spans="1:78" x14ac:dyDescent="0.55000000000000004">
      <c r="A816" s="11"/>
      <c r="B816" s="175" t="str">
        <f t="shared" si="235"/>
        <v/>
      </c>
      <c r="C816" s="176"/>
      <c r="D816" s="176"/>
      <c r="E816" s="176"/>
      <c r="F816" s="269"/>
      <c r="G816" s="270"/>
      <c r="H816" s="271"/>
      <c r="I816" s="271"/>
      <c r="J816" s="271"/>
      <c r="K816" s="271"/>
      <c r="L816" s="271"/>
      <c r="M816" s="271"/>
      <c r="N816" s="270"/>
      <c r="O816" s="270"/>
      <c r="P816" s="272" t="str">
        <f t="shared" si="241"/>
        <v/>
      </c>
      <c r="Q816" s="267"/>
      <c r="R816" s="267"/>
      <c r="S816" s="267"/>
      <c r="T816" s="267"/>
      <c r="U816" s="267"/>
      <c r="V816" s="267" t="str">
        <f t="shared" si="236"/>
        <v/>
      </c>
      <c r="W816" s="267"/>
      <c r="X816" s="267"/>
      <c r="Y816" s="267"/>
      <c r="Z816" s="267"/>
      <c r="AA816" s="267" t="str">
        <f t="shared" si="242"/>
        <v/>
      </c>
      <c r="AB816" s="267"/>
      <c r="AC816" s="267"/>
      <c r="AD816" s="267"/>
      <c r="AE816" s="267"/>
      <c r="AF816" s="267"/>
      <c r="AG816" s="269"/>
      <c r="AH816" s="270"/>
      <c r="AI816" s="270"/>
      <c r="AJ816" s="270"/>
      <c r="AK816" s="270"/>
      <c r="AL816" s="273"/>
      <c r="AM816" s="11"/>
      <c r="AN816" s="175" t="str">
        <f t="shared" si="243"/>
        <v/>
      </c>
      <c r="AO816" s="176"/>
      <c r="AP816" s="267" t="str">
        <f t="shared" si="237"/>
        <v/>
      </c>
      <c r="AQ816" s="267"/>
      <c r="AR816" s="267"/>
      <c r="AS816" s="267"/>
      <c r="AT816" s="267"/>
      <c r="AU816" s="267"/>
      <c r="AV816" s="265" t="str">
        <f t="shared" si="244"/>
        <v/>
      </c>
      <c r="AW816" s="266"/>
      <c r="AX816" s="267" t="str">
        <f t="shared" si="238"/>
        <v/>
      </c>
      <c r="AY816" s="267"/>
      <c r="AZ816" s="267"/>
      <c r="BA816" s="267"/>
      <c r="BB816" s="267"/>
      <c r="BC816" s="268"/>
      <c r="BD816" s="11"/>
      <c r="BF816" s="7" t="str">
        <f t="shared" si="239"/>
        <v/>
      </c>
      <c r="BJ816" s="45" t="str">
        <f t="shared" ca="1" si="240"/>
        <v>20/09/2021 08:00</v>
      </c>
      <c r="BK816" s="44" t="str">
        <f>IF($F816="", "", IFERROR(INDEX('Currency Market'!$BE$10:$BL$178, MATCH($BJ816, 'Currency Market'!$BB$10:$BB$178, 0), MATCH($F816, 'Currency Market'!$BE$9:$BL$9, 0)), ""))</f>
        <v/>
      </c>
      <c r="BL816" s="43" t="str">
        <f>IF($F816="", "", IFERROR(INDEX('Currency Market'!$BE$10:$BL$178, MATCH($BJ816, 'Currency Market'!$BB$10:$BB$178, 0), MATCH($N816, 'Currency Market'!$BE$9:$BL$9, 0)), ""))</f>
        <v/>
      </c>
      <c r="BN816" s="68" t="str">
        <f t="shared" si="245"/>
        <v/>
      </c>
      <c r="BO816" s="57" t="str">
        <f t="shared" si="250"/>
        <v/>
      </c>
      <c r="BP816" s="58" t="str">
        <f t="shared" si="250"/>
        <v/>
      </c>
      <c r="BQ816" s="58" t="str">
        <f t="shared" si="250"/>
        <v/>
      </c>
      <c r="BR816" s="58" t="str">
        <f t="shared" si="250"/>
        <v/>
      </c>
      <c r="BS816" s="58" t="str">
        <f t="shared" si="250"/>
        <v/>
      </c>
      <c r="BT816" s="58" t="str">
        <f t="shared" si="250"/>
        <v/>
      </c>
      <c r="BU816" s="58" t="str">
        <f t="shared" si="250"/>
        <v/>
      </c>
      <c r="BV816" s="59" t="str">
        <f t="shared" si="250"/>
        <v/>
      </c>
      <c r="BX816" s="7" t="str">
        <f ca="1">IFERROR(INDEX('Currency Market'!$BX$10:$BX$178, MATCH($BJ816, 'Currency Market'!$BB$10:$BB$178, 0)), "")</f>
        <v/>
      </c>
      <c r="BZ816" s="65" t="str">
        <f t="shared" si="246"/>
        <v/>
      </c>
    </row>
    <row r="817" spans="1:78" x14ac:dyDescent="0.55000000000000004">
      <c r="A817" s="11"/>
      <c r="B817" s="175" t="str">
        <f t="shared" si="235"/>
        <v/>
      </c>
      <c r="C817" s="176"/>
      <c r="D817" s="176"/>
      <c r="E817" s="176"/>
      <c r="F817" s="269"/>
      <c r="G817" s="270"/>
      <c r="H817" s="271"/>
      <c r="I817" s="271"/>
      <c r="J817" s="271"/>
      <c r="K817" s="271"/>
      <c r="L817" s="271"/>
      <c r="M817" s="271"/>
      <c r="N817" s="270"/>
      <c r="O817" s="270"/>
      <c r="P817" s="272" t="str">
        <f t="shared" si="241"/>
        <v/>
      </c>
      <c r="Q817" s="267"/>
      <c r="R817" s="267"/>
      <c r="S817" s="267"/>
      <c r="T817" s="267"/>
      <c r="U817" s="267"/>
      <c r="V817" s="267" t="str">
        <f t="shared" si="236"/>
        <v/>
      </c>
      <c r="W817" s="267"/>
      <c r="X817" s="267"/>
      <c r="Y817" s="267"/>
      <c r="Z817" s="267"/>
      <c r="AA817" s="267" t="str">
        <f t="shared" si="242"/>
        <v/>
      </c>
      <c r="AB817" s="267"/>
      <c r="AC817" s="267"/>
      <c r="AD817" s="267"/>
      <c r="AE817" s="267"/>
      <c r="AF817" s="267"/>
      <c r="AG817" s="269"/>
      <c r="AH817" s="270"/>
      <c r="AI817" s="270"/>
      <c r="AJ817" s="270"/>
      <c r="AK817" s="270"/>
      <c r="AL817" s="273"/>
      <c r="AM817" s="11"/>
      <c r="AN817" s="175" t="str">
        <f t="shared" si="243"/>
        <v/>
      </c>
      <c r="AO817" s="176"/>
      <c r="AP817" s="267" t="str">
        <f t="shared" si="237"/>
        <v/>
      </c>
      <c r="AQ817" s="267"/>
      <c r="AR817" s="267"/>
      <c r="AS817" s="267"/>
      <c r="AT817" s="267"/>
      <c r="AU817" s="267"/>
      <c r="AV817" s="265" t="str">
        <f t="shared" si="244"/>
        <v/>
      </c>
      <c r="AW817" s="266"/>
      <c r="AX817" s="267" t="str">
        <f t="shared" si="238"/>
        <v/>
      </c>
      <c r="AY817" s="267"/>
      <c r="AZ817" s="267"/>
      <c r="BA817" s="267"/>
      <c r="BB817" s="267"/>
      <c r="BC817" s="268"/>
      <c r="BD817" s="11"/>
      <c r="BF817" s="7" t="str">
        <f t="shared" si="239"/>
        <v/>
      </c>
      <c r="BJ817" s="45" t="str">
        <f t="shared" ca="1" si="240"/>
        <v>20/09/2021 08:00</v>
      </c>
      <c r="BK817" s="44" t="str">
        <f>IF($F817="", "", IFERROR(INDEX('Currency Market'!$BE$10:$BL$178, MATCH($BJ817, 'Currency Market'!$BB$10:$BB$178, 0), MATCH($F817, 'Currency Market'!$BE$9:$BL$9, 0)), ""))</f>
        <v/>
      </c>
      <c r="BL817" s="43" t="str">
        <f>IF($F817="", "", IFERROR(INDEX('Currency Market'!$BE$10:$BL$178, MATCH($BJ817, 'Currency Market'!$BB$10:$BB$178, 0), MATCH($N817, 'Currency Market'!$BE$9:$BL$9, 0)), ""))</f>
        <v/>
      </c>
      <c r="BN817" s="68" t="str">
        <f t="shared" si="245"/>
        <v/>
      </c>
      <c r="BO817" s="57" t="str">
        <f t="shared" si="250"/>
        <v/>
      </c>
      <c r="BP817" s="58" t="str">
        <f t="shared" si="250"/>
        <v/>
      </c>
      <c r="BQ817" s="58" t="str">
        <f t="shared" si="250"/>
        <v/>
      </c>
      <c r="BR817" s="58" t="str">
        <f t="shared" si="250"/>
        <v/>
      </c>
      <c r="BS817" s="58" t="str">
        <f t="shared" si="250"/>
        <v/>
      </c>
      <c r="BT817" s="58" t="str">
        <f t="shared" si="250"/>
        <v/>
      </c>
      <c r="BU817" s="58" t="str">
        <f t="shared" si="250"/>
        <v/>
      </c>
      <c r="BV817" s="59" t="str">
        <f t="shared" si="250"/>
        <v/>
      </c>
      <c r="BX817" s="7" t="str">
        <f ca="1">IFERROR(INDEX('Currency Market'!$BX$10:$BX$178, MATCH($BJ817, 'Currency Market'!$BB$10:$BB$178, 0)), "")</f>
        <v/>
      </c>
      <c r="BZ817" s="65" t="str">
        <f t="shared" si="246"/>
        <v/>
      </c>
    </row>
    <row r="818" spans="1:78" x14ac:dyDescent="0.55000000000000004">
      <c r="A818" s="11"/>
      <c r="B818" s="175" t="str">
        <f t="shared" si="235"/>
        <v/>
      </c>
      <c r="C818" s="176"/>
      <c r="D818" s="176"/>
      <c r="E818" s="176"/>
      <c r="F818" s="269"/>
      <c r="G818" s="270"/>
      <c r="H818" s="271"/>
      <c r="I818" s="271"/>
      <c r="J818" s="271"/>
      <c r="K818" s="271"/>
      <c r="L818" s="271"/>
      <c r="M818" s="271"/>
      <c r="N818" s="270"/>
      <c r="O818" s="270"/>
      <c r="P818" s="272" t="str">
        <f t="shared" si="241"/>
        <v/>
      </c>
      <c r="Q818" s="267"/>
      <c r="R818" s="267"/>
      <c r="S818" s="267"/>
      <c r="T818" s="267"/>
      <c r="U818" s="267"/>
      <c r="V818" s="267" t="str">
        <f t="shared" si="236"/>
        <v/>
      </c>
      <c r="W818" s="267"/>
      <c r="X818" s="267"/>
      <c r="Y818" s="267"/>
      <c r="Z818" s="267"/>
      <c r="AA818" s="267" t="str">
        <f t="shared" si="242"/>
        <v/>
      </c>
      <c r="AB818" s="267"/>
      <c r="AC818" s="267"/>
      <c r="AD818" s="267"/>
      <c r="AE818" s="267"/>
      <c r="AF818" s="267"/>
      <c r="AG818" s="269"/>
      <c r="AH818" s="270"/>
      <c r="AI818" s="270"/>
      <c r="AJ818" s="270"/>
      <c r="AK818" s="270"/>
      <c r="AL818" s="273"/>
      <c r="AM818" s="11"/>
      <c r="AN818" s="175" t="str">
        <f t="shared" si="243"/>
        <v/>
      </c>
      <c r="AO818" s="176"/>
      <c r="AP818" s="267" t="str">
        <f t="shared" si="237"/>
        <v/>
      </c>
      <c r="AQ818" s="267"/>
      <c r="AR818" s="267"/>
      <c r="AS818" s="267"/>
      <c r="AT818" s="267"/>
      <c r="AU818" s="267"/>
      <c r="AV818" s="265" t="str">
        <f t="shared" si="244"/>
        <v/>
      </c>
      <c r="AW818" s="266"/>
      <c r="AX818" s="267" t="str">
        <f t="shared" si="238"/>
        <v/>
      </c>
      <c r="AY818" s="267"/>
      <c r="AZ818" s="267"/>
      <c r="BA818" s="267"/>
      <c r="BB818" s="267"/>
      <c r="BC818" s="268"/>
      <c r="BD818" s="11"/>
      <c r="BF818" s="7" t="str">
        <f t="shared" si="239"/>
        <v/>
      </c>
      <c r="BJ818" s="45" t="str">
        <f t="shared" ca="1" si="240"/>
        <v>20/09/2021 08:00</v>
      </c>
      <c r="BK818" s="44" t="str">
        <f>IF($F818="", "", IFERROR(INDEX('Currency Market'!$BE$10:$BL$178, MATCH($BJ818, 'Currency Market'!$BB$10:$BB$178, 0), MATCH($F818, 'Currency Market'!$BE$9:$BL$9, 0)), ""))</f>
        <v/>
      </c>
      <c r="BL818" s="43" t="str">
        <f>IF($F818="", "", IFERROR(INDEX('Currency Market'!$BE$10:$BL$178, MATCH($BJ818, 'Currency Market'!$BB$10:$BB$178, 0), MATCH($N818, 'Currency Market'!$BE$9:$BL$9, 0)), ""))</f>
        <v/>
      </c>
      <c r="BN818" s="68" t="str">
        <f t="shared" si="245"/>
        <v/>
      </c>
      <c r="BO818" s="57" t="str">
        <f t="shared" si="250"/>
        <v/>
      </c>
      <c r="BP818" s="58" t="str">
        <f t="shared" si="250"/>
        <v/>
      </c>
      <c r="BQ818" s="58" t="str">
        <f t="shared" si="250"/>
        <v/>
      </c>
      <c r="BR818" s="58" t="str">
        <f t="shared" si="250"/>
        <v/>
      </c>
      <c r="BS818" s="58" t="str">
        <f t="shared" si="250"/>
        <v/>
      </c>
      <c r="BT818" s="58" t="str">
        <f t="shared" si="250"/>
        <v/>
      </c>
      <c r="BU818" s="58" t="str">
        <f t="shared" si="250"/>
        <v/>
      </c>
      <c r="BV818" s="59" t="str">
        <f t="shared" si="250"/>
        <v/>
      </c>
      <c r="BX818" s="7" t="str">
        <f ca="1">IFERROR(INDEX('Currency Market'!$BX$10:$BX$178, MATCH($BJ818, 'Currency Market'!$BB$10:$BB$178, 0)), "")</f>
        <v/>
      </c>
      <c r="BZ818" s="65" t="str">
        <f t="shared" si="246"/>
        <v/>
      </c>
    </row>
    <row r="819" spans="1:78" x14ac:dyDescent="0.55000000000000004">
      <c r="A819" s="11"/>
      <c r="B819" s="175" t="str">
        <f t="shared" si="235"/>
        <v/>
      </c>
      <c r="C819" s="176"/>
      <c r="D819" s="176"/>
      <c r="E819" s="176"/>
      <c r="F819" s="269"/>
      <c r="G819" s="270"/>
      <c r="H819" s="271"/>
      <c r="I819" s="271"/>
      <c r="J819" s="271"/>
      <c r="K819" s="271"/>
      <c r="L819" s="271"/>
      <c r="M819" s="271"/>
      <c r="N819" s="270"/>
      <c r="O819" s="270"/>
      <c r="P819" s="272" t="str">
        <f t="shared" si="241"/>
        <v/>
      </c>
      <c r="Q819" s="267"/>
      <c r="R819" s="267"/>
      <c r="S819" s="267"/>
      <c r="T819" s="267"/>
      <c r="U819" s="267"/>
      <c r="V819" s="267" t="str">
        <f t="shared" si="236"/>
        <v/>
      </c>
      <c r="W819" s="267"/>
      <c r="X819" s="267"/>
      <c r="Y819" s="267"/>
      <c r="Z819" s="267"/>
      <c r="AA819" s="267" t="str">
        <f t="shared" si="242"/>
        <v/>
      </c>
      <c r="AB819" s="267"/>
      <c r="AC819" s="267"/>
      <c r="AD819" s="267"/>
      <c r="AE819" s="267"/>
      <c r="AF819" s="267"/>
      <c r="AG819" s="269"/>
      <c r="AH819" s="270"/>
      <c r="AI819" s="270"/>
      <c r="AJ819" s="270"/>
      <c r="AK819" s="270"/>
      <c r="AL819" s="273"/>
      <c r="AM819" s="11"/>
      <c r="AN819" s="175" t="str">
        <f t="shared" si="243"/>
        <v/>
      </c>
      <c r="AO819" s="176"/>
      <c r="AP819" s="267" t="str">
        <f t="shared" si="237"/>
        <v/>
      </c>
      <c r="AQ819" s="267"/>
      <c r="AR819" s="267"/>
      <c r="AS819" s="267"/>
      <c r="AT819" s="267"/>
      <c r="AU819" s="267"/>
      <c r="AV819" s="265" t="str">
        <f t="shared" si="244"/>
        <v/>
      </c>
      <c r="AW819" s="266"/>
      <c r="AX819" s="267" t="str">
        <f t="shared" si="238"/>
        <v/>
      </c>
      <c r="AY819" s="267"/>
      <c r="AZ819" s="267"/>
      <c r="BA819" s="267"/>
      <c r="BB819" s="267"/>
      <c r="BC819" s="268"/>
      <c r="BD819" s="11"/>
      <c r="BF819" s="7" t="str">
        <f t="shared" si="239"/>
        <v/>
      </c>
      <c r="BJ819" s="45" t="str">
        <f t="shared" ca="1" si="240"/>
        <v>20/09/2021 08:00</v>
      </c>
      <c r="BK819" s="44" t="str">
        <f>IF($F819="", "", IFERROR(INDEX('Currency Market'!$BE$10:$BL$178, MATCH($BJ819, 'Currency Market'!$BB$10:$BB$178, 0), MATCH($F819, 'Currency Market'!$BE$9:$BL$9, 0)), ""))</f>
        <v/>
      </c>
      <c r="BL819" s="43" t="str">
        <f>IF($F819="", "", IFERROR(INDEX('Currency Market'!$BE$10:$BL$178, MATCH($BJ819, 'Currency Market'!$BB$10:$BB$178, 0), MATCH($N819, 'Currency Market'!$BE$9:$BL$9, 0)), ""))</f>
        <v/>
      </c>
      <c r="BN819" s="68" t="str">
        <f t="shared" si="245"/>
        <v/>
      </c>
      <c r="BO819" s="57" t="str">
        <f t="shared" si="250"/>
        <v/>
      </c>
      <c r="BP819" s="58" t="str">
        <f t="shared" si="250"/>
        <v/>
      </c>
      <c r="BQ819" s="58" t="str">
        <f t="shared" si="250"/>
        <v/>
      </c>
      <c r="BR819" s="58" t="str">
        <f t="shared" si="250"/>
        <v/>
      </c>
      <c r="BS819" s="58" t="str">
        <f t="shared" si="250"/>
        <v/>
      </c>
      <c r="BT819" s="58" t="str">
        <f t="shared" si="250"/>
        <v/>
      </c>
      <c r="BU819" s="58" t="str">
        <f t="shared" si="250"/>
        <v/>
      </c>
      <c r="BV819" s="59" t="str">
        <f t="shared" si="250"/>
        <v/>
      </c>
      <c r="BX819" s="7" t="str">
        <f ca="1">IFERROR(INDEX('Currency Market'!$BX$10:$BX$178, MATCH($BJ819, 'Currency Market'!$BB$10:$BB$178, 0)), "")</f>
        <v/>
      </c>
      <c r="BZ819" s="65" t="str">
        <f t="shared" si="246"/>
        <v/>
      </c>
    </row>
    <row r="820" spans="1:78" x14ac:dyDescent="0.55000000000000004">
      <c r="A820" s="11"/>
      <c r="B820" s="175" t="str">
        <f t="shared" si="235"/>
        <v/>
      </c>
      <c r="C820" s="176"/>
      <c r="D820" s="176"/>
      <c r="E820" s="176"/>
      <c r="F820" s="269"/>
      <c r="G820" s="270"/>
      <c r="H820" s="271"/>
      <c r="I820" s="271"/>
      <c r="J820" s="271"/>
      <c r="K820" s="271"/>
      <c r="L820" s="271"/>
      <c r="M820" s="271"/>
      <c r="N820" s="270"/>
      <c r="O820" s="270"/>
      <c r="P820" s="272" t="str">
        <f t="shared" si="241"/>
        <v/>
      </c>
      <c r="Q820" s="267"/>
      <c r="R820" s="267"/>
      <c r="S820" s="267"/>
      <c r="T820" s="267"/>
      <c r="U820" s="267"/>
      <c r="V820" s="267" t="str">
        <f t="shared" si="236"/>
        <v/>
      </c>
      <c r="W820" s="267"/>
      <c r="X820" s="267"/>
      <c r="Y820" s="267"/>
      <c r="Z820" s="267"/>
      <c r="AA820" s="267" t="str">
        <f t="shared" si="242"/>
        <v/>
      </c>
      <c r="AB820" s="267"/>
      <c r="AC820" s="267"/>
      <c r="AD820" s="267"/>
      <c r="AE820" s="267"/>
      <c r="AF820" s="267"/>
      <c r="AG820" s="269"/>
      <c r="AH820" s="270"/>
      <c r="AI820" s="270"/>
      <c r="AJ820" s="270"/>
      <c r="AK820" s="270"/>
      <c r="AL820" s="273"/>
      <c r="AM820" s="11"/>
      <c r="AN820" s="175" t="str">
        <f t="shared" si="243"/>
        <v/>
      </c>
      <c r="AO820" s="176"/>
      <c r="AP820" s="267" t="str">
        <f t="shared" si="237"/>
        <v/>
      </c>
      <c r="AQ820" s="267"/>
      <c r="AR820" s="267"/>
      <c r="AS820" s="267"/>
      <c r="AT820" s="267"/>
      <c r="AU820" s="267"/>
      <c r="AV820" s="265" t="str">
        <f t="shared" si="244"/>
        <v/>
      </c>
      <c r="AW820" s="266"/>
      <c r="AX820" s="267" t="str">
        <f t="shared" si="238"/>
        <v/>
      </c>
      <c r="AY820" s="267"/>
      <c r="AZ820" s="267"/>
      <c r="BA820" s="267"/>
      <c r="BB820" s="267"/>
      <c r="BC820" s="268"/>
      <c r="BD820" s="11"/>
      <c r="BF820" s="7" t="str">
        <f t="shared" si="239"/>
        <v/>
      </c>
      <c r="BJ820" s="45" t="str">
        <f t="shared" ca="1" si="240"/>
        <v>20/09/2021 08:00</v>
      </c>
      <c r="BK820" s="44" t="str">
        <f>IF($F820="", "", IFERROR(INDEX('Currency Market'!$BE$10:$BL$178, MATCH($BJ820, 'Currency Market'!$BB$10:$BB$178, 0), MATCH($F820, 'Currency Market'!$BE$9:$BL$9, 0)), ""))</f>
        <v/>
      </c>
      <c r="BL820" s="43" t="str">
        <f>IF($F820="", "", IFERROR(INDEX('Currency Market'!$BE$10:$BL$178, MATCH($BJ820, 'Currency Market'!$BB$10:$BB$178, 0), MATCH($N820, 'Currency Market'!$BE$9:$BL$9, 0)), ""))</f>
        <v/>
      </c>
      <c r="BN820" s="68" t="str">
        <f t="shared" si="245"/>
        <v/>
      </c>
      <c r="BO820" s="57" t="str">
        <f t="shared" si="250"/>
        <v/>
      </c>
      <c r="BP820" s="58" t="str">
        <f t="shared" si="250"/>
        <v/>
      </c>
      <c r="BQ820" s="58" t="str">
        <f t="shared" si="250"/>
        <v/>
      </c>
      <c r="BR820" s="58" t="str">
        <f t="shared" si="250"/>
        <v/>
      </c>
      <c r="BS820" s="58" t="str">
        <f t="shared" si="250"/>
        <v/>
      </c>
      <c r="BT820" s="58" t="str">
        <f t="shared" si="250"/>
        <v/>
      </c>
      <c r="BU820" s="58" t="str">
        <f t="shared" si="250"/>
        <v/>
      </c>
      <c r="BV820" s="59" t="str">
        <f t="shared" si="250"/>
        <v/>
      </c>
      <c r="BX820" s="7" t="str">
        <f ca="1">IFERROR(INDEX('Currency Market'!$BX$10:$BX$178, MATCH($BJ820, 'Currency Market'!$BB$10:$BB$178, 0)), "")</f>
        <v/>
      </c>
      <c r="BZ820" s="65" t="str">
        <f t="shared" si="246"/>
        <v/>
      </c>
    </row>
    <row r="821" spans="1:78" x14ac:dyDescent="0.55000000000000004">
      <c r="A821" s="11"/>
      <c r="B821" s="175" t="str">
        <f t="shared" si="235"/>
        <v/>
      </c>
      <c r="C821" s="176"/>
      <c r="D821" s="176"/>
      <c r="E821" s="176"/>
      <c r="F821" s="269"/>
      <c r="G821" s="270"/>
      <c r="H821" s="271"/>
      <c r="I821" s="271"/>
      <c r="J821" s="271"/>
      <c r="K821" s="271"/>
      <c r="L821" s="271"/>
      <c r="M821" s="271"/>
      <c r="N821" s="270"/>
      <c r="O821" s="270"/>
      <c r="P821" s="272" t="str">
        <f t="shared" si="241"/>
        <v/>
      </c>
      <c r="Q821" s="267"/>
      <c r="R821" s="267"/>
      <c r="S821" s="267"/>
      <c r="T821" s="267"/>
      <c r="U821" s="267"/>
      <c r="V821" s="267" t="str">
        <f t="shared" si="236"/>
        <v/>
      </c>
      <c r="W821" s="267"/>
      <c r="X821" s="267"/>
      <c r="Y821" s="267"/>
      <c r="Z821" s="267"/>
      <c r="AA821" s="267" t="str">
        <f t="shared" si="242"/>
        <v/>
      </c>
      <c r="AB821" s="267"/>
      <c r="AC821" s="267"/>
      <c r="AD821" s="267"/>
      <c r="AE821" s="267"/>
      <c r="AF821" s="267"/>
      <c r="AG821" s="269"/>
      <c r="AH821" s="270"/>
      <c r="AI821" s="270"/>
      <c r="AJ821" s="270"/>
      <c r="AK821" s="270"/>
      <c r="AL821" s="273"/>
      <c r="AM821" s="11"/>
      <c r="AN821" s="175" t="str">
        <f t="shared" si="243"/>
        <v/>
      </c>
      <c r="AO821" s="176"/>
      <c r="AP821" s="267" t="str">
        <f t="shared" si="237"/>
        <v/>
      </c>
      <c r="AQ821" s="267"/>
      <c r="AR821" s="267"/>
      <c r="AS821" s="267"/>
      <c r="AT821" s="267"/>
      <c r="AU821" s="267"/>
      <c r="AV821" s="265" t="str">
        <f t="shared" si="244"/>
        <v/>
      </c>
      <c r="AW821" s="266"/>
      <c r="AX821" s="267" t="str">
        <f t="shared" si="238"/>
        <v/>
      </c>
      <c r="AY821" s="267"/>
      <c r="AZ821" s="267"/>
      <c r="BA821" s="267"/>
      <c r="BB821" s="267"/>
      <c r="BC821" s="268"/>
      <c r="BD821" s="11"/>
      <c r="BF821" s="7" t="str">
        <f t="shared" si="239"/>
        <v/>
      </c>
      <c r="BJ821" s="45" t="str">
        <f t="shared" ca="1" si="240"/>
        <v>20/09/2021 08:00</v>
      </c>
      <c r="BK821" s="44" t="str">
        <f>IF($F821="", "", IFERROR(INDEX('Currency Market'!$BE$10:$BL$178, MATCH($BJ821, 'Currency Market'!$BB$10:$BB$178, 0), MATCH($F821, 'Currency Market'!$BE$9:$BL$9, 0)), ""))</f>
        <v/>
      </c>
      <c r="BL821" s="43" t="str">
        <f>IF($F821="", "", IFERROR(INDEX('Currency Market'!$BE$10:$BL$178, MATCH($BJ821, 'Currency Market'!$BB$10:$BB$178, 0), MATCH($N821, 'Currency Market'!$BE$9:$BL$9, 0)), ""))</f>
        <v/>
      </c>
      <c r="BN821" s="68" t="str">
        <f t="shared" si="245"/>
        <v/>
      </c>
      <c r="BO821" s="57" t="str">
        <f t="shared" si="250"/>
        <v/>
      </c>
      <c r="BP821" s="58" t="str">
        <f t="shared" si="250"/>
        <v/>
      </c>
      <c r="BQ821" s="58" t="str">
        <f t="shared" si="250"/>
        <v/>
      </c>
      <c r="BR821" s="58" t="str">
        <f t="shared" si="250"/>
        <v/>
      </c>
      <c r="BS821" s="58" t="str">
        <f t="shared" si="250"/>
        <v/>
      </c>
      <c r="BT821" s="58" t="str">
        <f t="shared" si="250"/>
        <v/>
      </c>
      <c r="BU821" s="58" t="str">
        <f t="shared" si="250"/>
        <v/>
      </c>
      <c r="BV821" s="59" t="str">
        <f t="shared" si="250"/>
        <v/>
      </c>
      <c r="BX821" s="7" t="str">
        <f ca="1">IFERROR(INDEX('Currency Market'!$BX$10:$BX$178, MATCH($BJ821, 'Currency Market'!$BB$10:$BB$178, 0)), "")</f>
        <v/>
      </c>
      <c r="BZ821" s="65" t="str">
        <f t="shared" si="246"/>
        <v/>
      </c>
    </row>
    <row r="822" spans="1:78" x14ac:dyDescent="0.55000000000000004">
      <c r="A822" s="11"/>
      <c r="B822" s="175" t="str">
        <f t="shared" si="235"/>
        <v/>
      </c>
      <c r="C822" s="176"/>
      <c r="D822" s="176"/>
      <c r="E822" s="176"/>
      <c r="F822" s="269"/>
      <c r="G822" s="270"/>
      <c r="H822" s="271"/>
      <c r="I822" s="271"/>
      <c r="J822" s="271"/>
      <c r="K822" s="271"/>
      <c r="L822" s="271"/>
      <c r="M822" s="271"/>
      <c r="N822" s="270"/>
      <c r="O822" s="270"/>
      <c r="P822" s="272" t="str">
        <f t="shared" si="241"/>
        <v/>
      </c>
      <c r="Q822" s="267"/>
      <c r="R822" s="267"/>
      <c r="S822" s="267"/>
      <c r="T822" s="267"/>
      <c r="U822" s="267"/>
      <c r="V822" s="267" t="str">
        <f t="shared" si="236"/>
        <v/>
      </c>
      <c r="W822" s="267"/>
      <c r="X822" s="267"/>
      <c r="Y822" s="267"/>
      <c r="Z822" s="267"/>
      <c r="AA822" s="267" t="str">
        <f t="shared" si="242"/>
        <v/>
      </c>
      <c r="AB822" s="267"/>
      <c r="AC822" s="267"/>
      <c r="AD822" s="267"/>
      <c r="AE822" s="267"/>
      <c r="AF822" s="267"/>
      <c r="AG822" s="269"/>
      <c r="AH822" s="270"/>
      <c r="AI822" s="270"/>
      <c r="AJ822" s="270"/>
      <c r="AK822" s="270"/>
      <c r="AL822" s="273"/>
      <c r="AM822" s="11"/>
      <c r="AN822" s="175" t="str">
        <f t="shared" si="243"/>
        <v/>
      </c>
      <c r="AO822" s="176"/>
      <c r="AP822" s="267" t="str">
        <f t="shared" si="237"/>
        <v/>
      </c>
      <c r="AQ822" s="267"/>
      <c r="AR822" s="267"/>
      <c r="AS822" s="267"/>
      <c r="AT822" s="267"/>
      <c r="AU822" s="267"/>
      <c r="AV822" s="265" t="str">
        <f t="shared" si="244"/>
        <v/>
      </c>
      <c r="AW822" s="266"/>
      <c r="AX822" s="267" t="str">
        <f t="shared" si="238"/>
        <v/>
      </c>
      <c r="AY822" s="267"/>
      <c r="AZ822" s="267"/>
      <c r="BA822" s="267"/>
      <c r="BB822" s="267"/>
      <c r="BC822" s="268"/>
      <c r="BD822" s="11"/>
      <c r="BF822" s="7" t="str">
        <f t="shared" si="239"/>
        <v/>
      </c>
      <c r="BJ822" s="45" t="str">
        <f t="shared" ca="1" si="240"/>
        <v>20/09/2021 08:00</v>
      </c>
      <c r="BK822" s="44" t="str">
        <f>IF($F822="", "", IFERROR(INDEX('Currency Market'!$BE$10:$BL$178, MATCH($BJ822, 'Currency Market'!$BB$10:$BB$178, 0), MATCH($F822, 'Currency Market'!$BE$9:$BL$9, 0)), ""))</f>
        <v/>
      </c>
      <c r="BL822" s="43" t="str">
        <f>IF($F822="", "", IFERROR(INDEX('Currency Market'!$BE$10:$BL$178, MATCH($BJ822, 'Currency Market'!$BB$10:$BB$178, 0), MATCH($N822, 'Currency Market'!$BE$9:$BL$9, 0)), ""))</f>
        <v/>
      </c>
      <c r="BN822" s="68" t="str">
        <f t="shared" si="245"/>
        <v/>
      </c>
      <c r="BO822" s="57" t="str">
        <f t="shared" si="250"/>
        <v/>
      </c>
      <c r="BP822" s="58" t="str">
        <f t="shared" si="250"/>
        <v/>
      </c>
      <c r="BQ822" s="58" t="str">
        <f t="shared" si="250"/>
        <v/>
      </c>
      <c r="BR822" s="58" t="str">
        <f t="shared" si="250"/>
        <v/>
      </c>
      <c r="BS822" s="58" t="str">
        <f t="shared" si="250"/>
        <v/>
      </c>
      <c r="BT822" s="58" t="str">
        <f t="shared" si="250"/>
        <v/>
      </c>
      <c r="BU822" s="58" t="str">
        <f t="shared" si="250"/>
        <v/>
      </c>
      <c r="BV822" s="59" t="str">
        <f t="shared" si="250"/>
        <v/>
      </c>
      <c r="BX822" s="7" t="str">
        <f ca="1">IFERROR(INDEX('Currency Market'!$BX$10:$BX$178, MATCH($BJ822, 'Currency Market'!$BB$10:$BB$178, 0)), "")</f>
        <v/>
      </c>
      <c r="BZ822" s="65" t="str">
        <f t="shared" si="246"/>
        <v/>
      </c>
    </row>
    <row r="823" spans="1:78" x14ac:dyDescent="0.55000000000000004">
      <c r="A823" s="11"/>
      <c r="B823" s="175" t="str">
        <f t="shared" si="235"/>
        <v/>
      </c>
      <c r="C823" s="176"/>
      <c r="D823" s="176"/>
      <c r="E823" s="176"/>
      <c r="F823" s="269"/>
      <c r="G823" s="270"/>
      <c r="H823" s="271"/>
      <c r="I823" s="271"/>
      <c r="J823" s="271"/>
      <c r="K823" s="271"/>
      <c r="L823" s="271"/>
      <c r="M823" s="271"/>
      <c r="N823" s="270"/>
      <c r="O823" s="270"/>
      <c r="P823" s="272" t="str">
        <f t="shared" si="241"/>
        <v/>
      </c>
      <c r="Q823" s="267"/>
      <c r="R823" s="267"/>
      <c r="S823" s="267"/>
      <c r="T823" s="267"/>
      <c r="U823" s="267"/>
      <c r="V823" s="267" t="str">
        <f t="shared" si="236"/>
        <v/>
      </c>
      <c r="W823" s="267"/>
      <c r="X823" s="267"/>
      <c r="Y823" s="267"/>
      <c r="Z823" s="267"/>
      <c r="AA823" s="267" t="str">
        <f t="shared" si="242"/>
        <v/>
      </c>
      <c r="AB823" s="267"/>
      <c r="AC823" s="267"/>
      <c r="AD823" s="267"/>
      <c r="AE823" s="267"/>
      <c r="AF823" s="267"/>
      <c r="AG823" s="269"/>
      <c r="AH823" s="270"/>
      <c r="AI823" s="270"/>
      <c r="AJ823" s="270"/>
      <c r="AK823" s="270"/>
      <c r="AL823" s="273"/>
      <c r="AM823" s="11"/>
      <c r="AN823" s="175" t="str">
        <f t="shared" si="243"/>
        <v/>
      </c>
      <c r="AO823" s="176"/>
      <c r="AP823" s="267" t="str">
        <f t="shared" si="237"/>
        <v/>
      </c>
      <c r="AQ823" s="267"/>
      <c r="AR823" s="267"/>
      <c r="AS823" s="267"/>
      <c r="AT823" s="267"/>
      <c r="AU823" s="267"/>
      <c r="AV823" s="265" t="str">
        <f t="shared" si="244"/>
        <v/>
      </c>
      <c r="AW823" s="266"/>
      <c r="AX823" s="267" t="str">
        <f t="shared" si="238"/>
        <v/>
      </c>
      <c r="AY823" s="267"/>
      <c r="AZ823" s="267"/>
      <c r="BA823" s="267"/>
      <c r="BB823" s="267"/>
      <c r="BC823" s="268"/>
      <c r="BD823" s="11"/>
      <c r="BF823" s="7" t="str">
        <f t="shared" si="239"/>
        <v/>
      </c>
      <c r="BJ823" s="45" t="str">
        <f t="shared" ca="1" si="240"/>
        <v>20/09/2021 08:00</v>
      </c>
      <c r="BK823" s="44" t="str">
        <f>IF($F823="", "", IFERROR(INDEX('Currency Market'!$BE$10:$BL$178, MATCH($BJ823, 'Currency Market'!$BB$10:$BB$178, 0), MATCH($F823, 'Currency Market'!$BE$9:$BL$9, 0)), ""))</f>
        <v/>
      </c>
      <c r="BL823" s="43" t="str">
        <f>IF($F823="", "", IFERROR(INDEX('Currency Market'!$BE$10:$BL$178, MATCH($BJ823, 'Currency Market'!$BB$10:$BB$178, 0), MATCH($N823, 'Currency Market'!$BE$9:$BL$9, 0)), ""))</f>
        <v/>
      </c>
      <c r="BN823" s="68" t="str">
        <f t="shared" si="245"/>
        <v/>
      </c>
      <c r="BO823" s="57" t="str">
        <f t="shared" ref="BO823:BV832" si="251">IF($B823=$BF$4, IF($F823=BO$2, $H823*-1, IF($N823=BO$2, $AA823, "")), "")</f>
        <v/>
      </c>
      <c r="BP823" s="58" t="str">
        <f t="shared" si="251"/>
        <v/>
      </c>
      <c r="BQ823" s="58" t="str">
        <f t="shared" si="251"/>
        <v/>
      </c>
      <c r="BR823" s="58" t="str">
        <f t="shared" si="251"/>
        <v/>
      </c>
      <c r="BS823" s="58" t="str">
        <f t="shared" si="251"/>
        <v/>
      </c>
      <c r="BT823" s="58" t="str">
        <f t="shared" si="251"/>
        <v/>
      </c>
      <c r="BU823" s="58" t="str">
        <f t="shared" si="251"/>
        <v/>
      </c>
      <c r="BV823" s="59" t="str">
        <f t="shared" si="251"/>
        <v/>
      </c>
      <c r="BX823" s="7" t="str">
        <f ca="1">IFERROR(INDEX('Currency Market'!$BX$10:$BX$178, MATCH($BJ823, 'Currency Market'!$BB$10:$BB$178, 0)), "")</f>
        <v/>
      </c>
      <c r="BZ823" s="65" t="str">
        <f t="shared" si="246"/>
        <v/>
      </c>
    </row>
    <row r="824" spans="1:78" x14ac:dyDescent="0.55000000000000004">
      <c r="A824" s="11"/>
      <c r="B824" s="175" t="str">
        <f t="shared" si="235"/>
        <v/>
      </c>
      <c r="C824" s="176"/>
      <c r="D824" s="176"/>
      <c r="E824" s="176"/>
      <c r="F824" s="269"/>
      <c r="G824" s="270"/>
      <c r="H824" s="271"/>
      <c r="I824" s="271"/>
      <c r="J824" s="271"/>
      <c r="K824" s="271"/>
      <c r="L824" s="271"/>
      <c r="M824" s="271"/>
      <c r="N824" s="270"/>
      <c r="O824" s="270"/>
      <c r="P824" s="272" t="str">
        <f t="shared" si="241"/>
        <v/>
      </c>
      <c r="Q824" s="267"/>
      <c r="R824" s="267"/>
      <c r="S824" s="267"/>
      <c r="T824" s="267"/>
      <c r="U824" s="267"/>
      <c r="V824" s="267" t="str">
        <f t="shared" si="236"/>
        <v/>
      </c>
      <c r="W824" s="267"/>
      <c r="X824" s="267"/>
      <c r="Y824" s="267"/>
      <c r="Z824" s="267"/>
      <c r="AA824" s="267" t="str">
        <f t="shared" si="242"/>
        <v/>
      </c>
      <c r="AB824" s="267"/>
      <c r="AC824" s="267"/>
      <c r="AD824" s="267"/>
      <c r="AE824" s="267"/>
      <c r="AF824" s="267"/>
      <c r="AG824" s="269"/>
      <c r="AH824" s="270"/>
      <c r="AI824" s="270"/>
      <c r="AJ824" s="270"/>
      <c r="AK824" s="270"/>
      <c r="AL824" s="273"/>
      <c r="AM824" s="11"/>
      <c r="AN824" s="175" t="str">
        <f t="shared" si="243"/>
        <v/>
      </c>
      <c r="AO824" s="176"/>
      <c r="AP824" s="267" t="str">
        <f t="shared" si="237"/>
        <v/>
      </c>
      <c r="AQ824" s="267"/>
      <c r="AR824" s="267"/>
      <c r="AS824" s="267"/>
      <c r="AT824" s="267"/>
      <c r="AU824" s="267"/>
      <c r="AV824" s="265" t="str">
        <f t="shared" si="244"/>
        <v/>
      </c>
      <c r="AW824" s="266"/>
      <c r="AX824" s="267" t="str">
        <f t="shared" si="238"/>
        <v/>
      </c>
      <c r="AY824" s="267"/>
      <c r="AZ824" s="267"/>
      <c r="BA824" s="267"/>
      <c r="BB824" s="267"/>
      <c r="BC824" s="268"/>
      <c r="BD824" s="11"/>
      <c r="BF824" s="7" t="str">
        <f t="shared" si="239"/>
        <v/>
      </c>
      <c r="BJ824" s="45" t="str">
        <f t="shared" ca="1" si="240"/>
        <v>20/09/2021 08:00</v>
      </c>
      <c r="BK824" s="44" t="str">
        <f>IF($F824="", "", IFERROR(INDEX('Currency Market'!$BE$10:$BL$178, MATCH($BJ824, 'Currency Market'!$BB$10:$BB$178, 0), MATCH($F824, 'Currency Market'!$BE$9:$BL$9, 0)), ""))</f>
        <v/>
      </c>
      <c r="BL824" s="43" t="str">
        <f>IF($F824="", "", IFERROR(INDEX('Currency Market'!$BE$10:$BL$178, MATCH($BJ824, 'Currency Market'!$BB$10:$BB$178, 0), MATCH($N824, 'Currency Market'!$BE$9:$BL$9, 0)), ""))</f>
        <v/>
      </c>
      <c r="BN824" s="68" t="str">
        <f t="shared" si="245"/>
        <v/>
      </c>
      <c r="BO824" s="57" t="str">
        <f t="shared" si="251"/>
        <v/>
      </c>
      <c r="BP824" s="58" t="str">
        <f t="shared" si="251"/>
        <v/>
      </c>
      <c r="BQ824" s="58" t="str">
        <f t="shared" si="251"/>
        <v/>
      </c>
      <c r="BR824" s="58" t="str">
        <f t="shared" si="251"/>
        <v/>
      </c>
      <c r="BS824" s="58" t="str">
        <f t="shared" si="251"/>
        <v/>
      </c>
      <c r="BT824" s="58" t="str">
        <f t="shared" si="251"/>
        <v/>
      </c>
      <c r="BU824" s="58" t="str">
        <f t="shared" si="251"/>
        <v/>
      </c>
      <c r="BV824" s="59" t="str">
        <f t="shared" si="251"/>
        <v/>
      </c>
      <c r="BX824" s="7" t="str">
        <f ca="1">IFERROR(INDEX('Currency Market'!$BX$10:$BX$178, MATCH($BJ824, 'Currency Market'!$BB$10:$BB$178, 0)), "")</f>
        <v/>
      </c>
      <c r="BZ824" s="65" t="str">
        <f t="shared" si="246"/>
        <v/>
      </c>
    </row>
    <row r="825" spans="1:78" x14ac:dyDescent="0.55000000000000004">
      <c r="A825" s="11"/>
      <c r="B825" s="175" t="str">
        <f t="shared" si="235"/>
        <v/>
      </c>
      <c r="C825" s="176"/>
      <c r="D825" s="176"/>
      <c r="E825" s="176"/>
      <c r="F825" s="269"/>
      <c r="G825" s="270"/>
      <c r="H825" s="271"/>
      <c r="I825" s="271"/>
      <c r="J825" s="271"/>
      <c r="K825" s="271"/>
      <c r="L825" s="271"/>
      <c r="M825" s="271"/>
      <c r="N825" s="270"/>
      <c r="O825" s="270"/>
      <c r="P825" s="272" t="str">
        <f t="shared" si="241"/>
        <v/>
      </c>
      <c r="Q825" s="267"/>
      <c r="R825" s="267"/>
      <c r="S825" s="267"/>
      <c r="T825" s="267"/>
      <c r="U825" s="267"/>
      <c r="V825" s="267" t="str">
        <f t="shared" si="236"/>
        <v/>
      </c>
      <c r="W825" s="267"/>
      <c r="X825" s="267"/>
      <c r="Y825" s="267"/>
      <c r="Z825" s="267"/>
      <c r="AA825" s="267" t="str">
        <f t="shared" si="242"/>
        <v/>
      </c>
      <c r="AB825" s="267"/>
      <c r="AC825" s="267"/>
      <c r="AD825" s="267"/>
      <c r="AE825" s="267"/>
      <c r="AF825" s="267"/>
      <c r="AG825" s="269"/>
      <c r="AH825" s="270"/>
      <c r="AI825" s="270"/>
      <c r="AJ825" s="270"/>
      <c r="AK825" s="270"/>
      <c r="AL825" s="273"/>
      <c r="AM825" s="11"/>
      <c r="AN825" s="175" t="str">
        <f t="shared" si="243"/>
        <v/>
      </c>
      <c r="AO825" s="176"/>
      <c r="AP825" s="267" t="str">
        <f t="shared" si="237"/>
        <v/>
      </c>
      <c r="AQ825" s="267"/>
      <c r="AR825" s="267"/>
      <c r="AS825" s="267"/>
      <c r="AT825" s="267"/>
      <c r="AU825" s="267"/>
      <c r="AV825" s="265" t="str">
        <f t="shared" si="244"/>
        <v/>
      </c>
      <c r="AW825" s="266"/>
      <c r="AX825" s="267" t="str">
        <f t="shared" si="238"/>
        <v/>
      </c>
      <c r="AY825" s="267"/>
      <c r="AZ825" s="267"/>
      <c r="BA825" s="267"/>
      <c r="BB825" s="267"/>
      <c r="BC825" s="268"/>
      <c r="BD825" s="11"/>
      <c r="BF825" s="7" t="str">
        <f t="shared" si="239"/>
        <v/>
      </c>
      <c r="BJ825" s="45" t="str">
        <f t="shared" ca="1" si="240"/>
        <v>20/09/2021 08:00</v>
      </c>
      <c r="BK825" s="44" t="str">
        <f>IF($F825="", "", IFERROR(INDEX('Currency Market'!$BE$10:$BL$178, MATCH($BJ825, 'Currency Market'!$BB$10:$BB$178, 0), MATCH($F825, 'Currency Market'!$BE$9:$BL$9, 0)), ""))</f>
        <v/>
      </c>
      <c r="BL825" s="43" t="str">
        <f>IF($F825="", "", IFERROR(INDEX('Currency Market'!$BE$10:$BL$178, MATCH($BJ825, 'Currency Market'!$BB$10:$BB$178, 0), MATCH($N825, 'Currency Market'!$BE$9:$BL$9, 0)), ""))</f>
        <v/>
      </c>
      <c r="BN825" s="68" t="str">
        <f t="shared" si="245"/>
        <v/>
      </c>
      <c r="BO825" s="57" t="str">
        <f t="shared" si="251"/>
        <v/>
      </c>
      <c r="BP825" s="58" t="str">
        <f t="shared" si="251"/>
        <v/>
      </c>
      <c r="BQ825" s="58" t="str">
        <f t="shared" si="251"/>
        <v/>
      </c>
      <c r="BR825" s="58" t="str">
        <f t="shared" si="251"/>
        <v/>
      </c>
      <c r="BS825" s="58" t="str">
        <f t="shared" si="251"/>
        <v/>
      </c>
      <c r="BT825" s="58" t="str">
        <f t="shared" si="251"/>
        <v/>
      </c>
      <c r="BU825" s="58" t="str">
        <f t="shared" si="251"/>
        <v/>
      </c>
      <c r="BV825" s="59" t="str">
        <f t="shared" si="251"/>
        <v/>
      </c>
      <c r="BX825" s="7" t="str">
        <f ca="1">IFERROR(INDEX('Currency Market'!$BX$10:$BX$178, MATCH($BJ825, 'Currency Market'!$BB$10:$BB$178, 0)), "")</f>
        <v/>
      </c>
      <c r="BZ825" s="65" t="str">
        <f t="shared" si="246"/>
        <v/>
      </c>
    </row>
    <row r="826" spans="1:78" x14ac:dyDescent="0.55000000000000004">
      <c r="A826" s="11"/>
      <c r="B826" s="175" t="str">
        <f t="shared" si="235"/>
        <v/>
      </c>
      <c r="C826" s="176"/>
      <c r="D826" s="176"/>
      <c r="E826" s="176"/>
      <c r="F826" s="269"/>
      <c r="G826" s="270"/>
      <c r="H826" s="271"/>
      <c r="I826" s="271"/>
      <c r="J826" s="271"/>
      <c r="K826" s="271"/>
      <c r="L826" s="271"/>
      <c r="M826" s="271"/>
      <c r="N826" s="270"/>
      <c r="O826" s="270"/>
      <c r="P826" s="272" t="str">
        <f t="shared" si="241"/>
        <v/>
      </c>
      <c r="Q826" s="267"/>
      <c r="R826" s="267"/>
      <c r="S826" s="267"/>
      <c r="T826" s="267"/>
      <c r="U826" s="267"/>
      <c r="V826" s="267" t="str">
        <f t="shared" si="236"/>
        <v/>
      </c>
      <c r="W826" s="267"/>
      <c r="X826" s="267"/>
      <c r="Y826" s="267"/>
      <c r="Z826" s="267"/>
      <c r="AA826" s="267" t="str">
        <f t="shared" si="242"/>
        <v/>
      </c>
      <c r="AB826" s="267"/>
      <c r="AC826" s="267"/>
      <c r="AD826" s="267"/>
      <c r="AE826" s="267"/>
      <c r="AF826" s="267"/>
      <c r="AG826" s="269"/>
      <c r="AH826" s="270"/>
      <c r="AI826" s="270"/>
      <c r="AJ826" s="270"/>
      <c r="AK826" s="270"/>
      <c r="AL826" s="273"/>
      <c r="AM826" s="11"/>
      <c r="AN826" s="175" t="str">
        <f t="shared" si="243"/>
        <v/>
      </c>
      <c r="AO826" s="176"/>
      <c r="AP826" s="267" t="str">
        <f t="shared" si="237"/>
        <v/>
      </c>
      <c r="AQ826" s="267"/>
      <c r="AR826" s="267"/>
      <c r="AS826" s="267"/>
      <c r="AT826" s="267"/>
      <c r="AU826" s="267"/>
      <c r="AV826" s="265" t="str">
        <f t="shared" si="244"/>
        <v/>
      </c>
      <c r="AW826" s="266"/>
      <c r="AX826" s="267" t="str">
        <f t="shared" si="238"/>
        <v/>
      </c>
      <c r="AY826" s="267"/>
      <c r="AZ826" s="267"/>
      <c r="BA826" s="267"/>
      <c r="BB826" s="267"/>
      <c r="BC826" s="268"/>
      <c r="BD826" s="11"/>
      <c r="BF826" s="7" t="str">
        <f t="shared" si="239"/>
        <v/>
      </c>
      <c r="BJ826" s="45" t="str">
        <f t="shared" ca="1" si="240"/>
        <v>20/09/2021 08:00</v>
      </c>
      <c r="BK826" s="44" t="str">
        <f>IF($F826="", "", IFERROR(INDEX('Currency Market'!$BE$10:$BL$178, MATCH($BJ826, 'Currency Market'!$BB$10:$BB$178, 0), MATCH($F826, 'Currency Market'!$BE$9:$BL$9, 0)), ""))</f>
        <v/>
      </c>
      <c r="BL826" s="43" t="str">
        <f>IF($F826="", "", IFERROR(INDEX('Currency Market'!$BE$10:$BL$178, MATCH($BJ826, 'Currency Market'!$BB$10:$BB$178, 0), MATCH($N826, 'Currency Market'!$BE$9:$BL$9, 0)), ""))</f>
        <v/>
      </c>
      <c r="BN826" s="68" t="str">
        <f t="shared" si="245"/>
        <v/>
      </c>
      <c r="BO826" s="57" t="str">
        <f t="shared" si="251"/>
        <v/>
      </c>
      <c r="BP826" s="58" t="str">
        <f t="shared" si="251"/>
        <v/>
      </c>
      <c r="BQ826" s="58" t="str">
        <f t="shared" si="251"/>
        <v/>
      </c>
      <c r="BR826" s="58" t="str">
        <f t="shared" si="251"/>
        <v/>
      </c>
      <c r="BS826" s="58" t="str">
        <f t="shared" si="251"/>
        <v/>
      </c>
      <c r="BT826" s="58" t="str">
        <f t="shared" si="251"/>
        <v/>
      </c>
      <c r="BU826" s="58" t="str">
        <f t="shared" si="251"/>
        <v/>
      </c>
      <c r="BV826" s="59" t="str">
        <f t="shared" si="251"/>
        <v/>
      </c>
      <c r="BX826" s="7" t="str">
        <f ca="1">IFERROR(INDEX('Currency Market'!$BX$10:$BX$178, MATCH($BJ826, 'Currency Market'!$BB$10:$BB$178, 0)), "")</f>
        <v/>
      </c>
      <c r="BZ826" s="65" t="str">
        <f t="shared" si="246"/>
        <v/>
      </c>
    </row>
    <row r="827" spans="1:78" x14ac:dyDescent="0.55000000000000004">
      <c r="A827" s="11"/>
      <c r="B827" s="175" t="str">
        <f t="shared" si="235"/>
        <v/>
      </c>
      <c r="C827" s="176"/>
      <c r="D827" s="176"/>
      <c r="E827" s="176"/>
      <c r="F827" s="269"/>
      <c r="G827" s="270"/>
      <c r="H827" s="271"/>
      <c r="I827" s="271"/>
      <c r="J827" s="271"/>
      <c r="K827" s="271"/>
      <c r="L827" s="271"/>
      <c r="M827" s="271"/>
      <c r="N827" s="270"/>
      <c r="O827" s="270"/>
      <c r="P827" s="272" t="str">
        <f t="shared" si="241"/>
        <v/>
      </c>
      <c r="Q827" s="267"/>
      <c r="R827" s="267"/>
      <c r="S827" s="267"/>
      <c r="T827" s="267"/>
      <c r="U827" s="267"/>
      <c r="V827" s="267" t="str">
        <f t="shared" si="236"/>
        <v/>
      </c>
      <c r="W827" s="267"/>
      <c r="X827" s="267"/>
      <c r="Y827" s="267"/>
      <c r="Z827" s="267"/>
      <c r="AA827" s="267" t="str">
        <f t="shared" si="242"/>
        <v/>
      </c>
      <c r="AB827" s="267"/>
      <c r="AC827" s="267"/>
      <c r="AD827" s="267"/>
      <c r="AE827" s="267"/>
      <c r="AF827" s="267"/>
      <c r="AG827" s="269"/>
      <c r="AH827" s="270"/>
      <c r="AI827" s="270"/>
      <c r="AJ827" s="270"/>
      <c r="AK827" s="270"/>
      <c r="AL827" s="273"/>
      <c r="AM827" s="11"/>
      <c r="AN827" s="175" t="str">
        <f t="shared" si="243"/>
        <v/>
      </c>
      <c r="AO827" s="176"/>
      <c r="AP827" s="267" t="str">
        <f t="shared" si="237"/>
        <v/>
      </c>
      <c r="AQ827" s="267"/>
      <c r="AR827" s="267"/>
      <c r="AS827" s="267"/>
      <c r="AT827" s="267"/>
      <c r="AU827" s="267"/>
      <c r="AV827" s="265" t="str">
        <f t="shared" si="244"/>
        <v/>
      </c>
      <c r="AW827" s="266"/>
      <c r="AX827" s="267" t="str">
        <f t="shared" si="238"/>
        <v/>
      </c>
      <c r="AY827" s="267"/>
      <c r="AZ827" s="267"/>
      <c r="BA827" s="267"/>
      <c r="BB827" s="267"/>
      <c r="BC827" s="268"/>
      <c r="BD827" s="11"/>
      <c r="BF827" s="7" t="str">
        <f t="shared" si="239"/>
        <v/>
      </c>
      <c r="BJ827" s="45" t="str">
        <f t="shared" ca="1" si="240"/>
        <v>20/09/2021 08:00</v>
      </c>
      <c r="BK827" s="44" t="str">
        <f>IF($F827="", "", IFERROR(INDEX('Currency Market'!$BE$10:$BL$178, MATCH($BJ827, 'Currency Market'!$BB$10:$BB$178, 0), MATCH($F827, 'Currency Market'!$BE$9:$BL$9, 0)), ""))</f>
        <v/>
      </c>
      <c r="BL827" s="43" t="str">
        <f>IF($F827="", "", IFERROR(INDEX('Currency Market'!$BE$10:$BL$178, MATCH($BJ827, 'Currency Market'!$BB$10:$BB$178, 0), MATCH($N827, 'Currency Market'!$BE$9:$BL$9, 0)), ""))</f>
        <v/>
      </c>
      <c r="BN827" s="68" t="str">
        <f t="shared" si="245"/>
        <v/>
      </c>
      <c r="BO827" s="57" t="str">
        <f t="shared" si="251"/>
        <v/>
      </c>
      <c r="BP827" s="58" t="str">
        <f t="shared" si="251"/>
        <v/>
      </c>
      <c r="BQ827" s="58" t="str">
        <f t="shared" si="251"/>
        <v/>
      </c>
      <c r="BR827" s="58" t="str">
        <f t="shared" si="251"/>
        <v/>
      </c>
      <c r="BS827" s="58" t="str">
        <f t="shared" si="251"/>
        <v/>
      </c>
      <c r="BT827" s="58" t="str">
        <f t="shared" si="251"/>
        <v/>
      </c>
      <c r="BU827" s="58" t="str">
        <f t="shared" si="251"/>
        <v/>
      </c>
      <c r="BV827" s="59" t="str">
        <f t="shared" si="251"/>
        <v/>
      </c>
      <c r="BX827" s="7" t="str">
        <f ca="1">IFERROR(INDEX('Currency Market'!$BX$10:$BX$178, MATCH($BJ827, 'Currency Market'!$BB$10:$BB$178, 0)), "")</f>
        <v/>
      </c>
      <c r="BZ827" s="65" t="str">
        <f t="shared" si="246"/>
        <v/>
      </c>
    </row>
    <row r="828" spans="1:78" x14ac:dyDescent="0.55000000000000004">
      <c r="A828" s="11"/>
      <c r="B828" s="175" t="str">
        <f t="shared" si="235"/>
        <v/>
      </c>
      <c r="C828" s="176"/>
      <c r="D828" s="176"/>
      <c r="E828" s="176"/>
      <c r="F828" s="269"/>
      <c r="G828" s="270"/>
      <c r="H828" s="271"/>
      <c r="I828" s="271"/>
      <c r="J828" s="271"/>
      <c r="K828" s="271"/>
      <c r="L828" s="271"/>
      <c r="M828" s="271"/>
      <c r="N828" s="270"/>
      <c r="O828" s="270"/>
      <c r="P828" s="272" t="str">
        <f t="shared" si="241"/>
        <v/>
      </c>
      <c r="Q828" s="267"/>
      <c r="R828" s="267"/>
      <c r="S828" s="267"/>
      <c r="T828" s="267"/>
      <c r="U828" s="267"/>
      <c r="V828" s="267" t="str">
        <f t="shared" si="236"/>
        <v/>
      </c>
      <c r="W828" s="267"/>
      <c r="X828" s="267"/>
      <c r="Y828" s="267"/>
      <c r="Z828" s="267"/>
      <c r="AA828" s="267" t="str">
        <f t="shared" si="242"/>
        <v/>
      </c>
      <c r="AB828" s="267"/>
      <c r="AC828" s="267"/>
      <c r="AD828" s="267"/>
      <c r="AE828" s="267"/>
      <c r="AF828" s="267"/>
      <c r="AG828" s="269"/>
      <c r="AH828" s="270"/>
      <c r="AI828" s="270"/>
      <c r="AJ828" s="270"/>
      <c r="AK828" s="270"/>
      <c r="AL828" s="273"/>
      <c r="AM828" s="11"/>
      <c r="AN828" s="175" t="str">
        <f t="shared" si="243"/>
        <v/>
      </c>
      <c r="AO828" s="176"/>
      <c r="AP828" s="267" t="str">
        <f t="shared" si="237"/>
        <v/>
      </c>
      <c r="AQ828" s="267"/>
      <c r="AR828" s="267"/>
      <c r="AS828" s="267"/>
      <c r="AT828" s="267"/>
      <c r="AU828" s="267"/>
      <c r="AV828" s="265" t="str">
        <f t="shared" si="244"/>
        <v/>
      </c>
      <c r="AW828" s="266"/>
      <c r="AX828" s="267" t="str">
        <f t="shared" si="238"/>
        <v/>
      </c>
      <c r="AY828" s="267"/>
      <c r="AZ828" s="267"/>
      <c r="BA828" s="267"/>
      <c r="BB828" s="267"/>
      <c r="BC828" s="268"/>
      <c r="BD828" s="11"/>
      <c r="BF828" s="7" t="str">
        <f t="shared" si="239"/>
        <v/>
      </c>
      <c r="BJ828" s="45" t="str">
        <f t="shared" ca="1" si="240"/>
        <v>20/09/2021 08:00</v>
      </c>
      <c r="BK828" s="44" t="str">
        <f>IF($F828="", "", IFERROR(INDEX('Currency Market'!$BE$10:$BL$178, MATCH($BJ828, 'Currency Market'!$BB$10:$BB$178, 0), MATCH($F828, 'Currency Market'!$BE$9:$BL$9, 0)), ""))</f>
        <v/>
      </c>
      <c r="BL828" s="43" t="str">
        <f>IF($F828="", "", IFERROR(INDEX('Currency Market'!$BE$10:$BL$178, MATCH($BJ828, 'Currency Market'!$BB$10:$BB$178, 0), MATCH($N828, 'Currency Market'!$BE$9:$BL$9, 0)), ""))</f>
        <v/>
      </c>
      <c r="BN828" s="68" t="str">
        <f t="shared" si="245"/>
        <v/>
      </c>
      <c r="BO828" s="57" t="str">
        <f t="shared" si="251"/>
        <v/>
      </c>
      <c r="BP828" s="58" t="str">
        <f t="shared" si="251"/>
        <v/>
      </c>
      <c r="BQ828" s="58" t="str">
        <f t="shared" si="251"/>
        <v/>
      </c>
      <c r="BR828" s="58" t="str">
        <f t="shared" si="251"/>
        <v/>
      </c>
      <c r="BS828" s="58" t="str">
        <f t="shared" si="251"/>
        <v/>
      </c>
      <c r="BT828" s="58" t="str">
        <f t="shared" si="251"/>
        <v/>
      </c>
      <c r="BU828" s="58" t="str">
        <f t="shared" si="251"/>
        <v/>
      </c>
      <c r="BV828" s="59" t="str">
        <f t="shared" si="251"/>
        <v/>
      </c>
      <c r="BX828" s="7" t="str">
        <f ca="1">IFERROR(INDEX('Currency Market'!$BX$10:$BX$178, MATCH($BJ828, 'Currency Market'!$BB$10:$BB$178, 0)), "")</f>
        <v/>
      </c>
      <c r="BZ828" s="65" t="str">
        <f t="shared" si="246"/>
        <v/>
      </c>
    </row>
    <row r="829" spans="1:78" x14ac:dyDescent="0.55000000000000004">
      <c r="A829" s="11"/>
      <c r="B829" s="175" t="str">
        <f t="shared" si="235"/>
        <v/>
      </c>
      <c r="C829" s="176"/>
      <c r="D829" s="176"/>
      <c r="E829" s="176"/>
      <c r="F829" s="269"/>
      <c r="G829" s="270"/>
      <c r="H829" s="271"/>
      <c r="I829" s="271"/>
      <c r="J829" s="271"/>
      <c r="K829" s="271"/>
      <c r="L829" s="271"/>
      <c r="M829" s="271"/>
      <c r="N829" s="270"/>
      <c r="O829" s="270"/>
      <c r="P829" s="272" t="str">
        <f t="shared" si="241"/>
        <v/>
      </c>
      <c r="Q829" s="267"/>
      <c r="R829" s="267"/>
      <c r="S829" s="267"/>
      <c r="T829" s="267"/>
      <c r="U829" s="267"/>
      <c r="V829" s="267" t="str">
        <f t="shared" si="236"/>
        <v/>
      </c>
      <c r="W829" s="267"/>
      <c r="X829" s="267"/>
      <c r="Y829" s="267"/>
      <c r="Z829" s="267"/>
      <c r="AA829" s="267" t="str">
        <f t="shared" si="242"/>
        <v/>
      </c>
      <c r="AB829" s="267"/>
      <c r="AC829" s="267"/>
      <c r="AD829" s="267"/>
      <c r="AE829" s="267"/>
      <c r="AF829" s="267"/>
      <c r="AG829" s="269"/>
      <c r="AH829" s="270"/>
      <c r="AI829" s="270"/>
      <c r="AJ829" s="270"/>
      <c r="AK829" s="270"/>
      <c r="AL829" s="273"/>
      <c r="AM829" s="11"/>
      <c r="AN829" s="175" t="str">
        <f t="shared" si="243"/>
        <v/>
      </c>
      <c r="AO829" s="176"/>
      <c r="AP829" s="267" t="str">
        <f t="shared" si="237"/>
        <v/>
      </c>
      <c r="AQ829" s="267"/>
      <c r="AR829" s="267"/>
      <c r="AS829" s="267"/>
      <c r="AT829" s="267"/>
      <c r="AU829" s="267"/>
      <c r="AV829" s="265" t="str">
        <f t="shared" si="244"/>
        <v/>
      </c>
      <c r="AW829" s="266"/>
      <c r="AX829" s="267" t="str">
        <f t="shared" si="238"/>
        <v/>
      </c>
      <c r="AY829" s="267"/>
      <c r="AZ829" s="267"/>
      <c r="BA829" s="267"/>
      <c r="BB829" s="267"/>
      <c r="BC829" s="268"/>
      <c r="BD829" s="11"/>
      <c r="BF829" s="7" t="str">
        <f t="shared" si="239"/>
        <v/>
      </c>
      <c r="BJ829" s="45" t="str">
        <f t="shared" ca="1" si="240"/>
        <v>20/09/2021 08:00</v>
      </c>
      <c r="BK829" s="44" t="str">
        <f>IF($F829="", "", IFERROR(INDEX('Currency Market'!$BE$10:$BL$178, MATCH($BJ829, 'Currency Market'!$BB$10:$BB$178, 0), MATCH($F829, 'Currency Market'!$BE$9:$BL$9, 0)), ""))</f>
        <v/>
      </c>
      <c r="BL829" s="43" t="str">
        <f>IF($F829="", "", IFERROR(INDEX('Currency Market'!$BE$10:$BL$178, MATCH($BJ829, 'Currency Market'!$BB$10:$BB$178, 0), MATCH($N829, 'Currency Market'!$BE$9:$BL$9, 0)), ""))</f>
        <v/>
      </c>
      <c r="BN829" s="68" t="str">
        <f t="shared" si="245"/>
        <v/>
      </c>
      <c r="BO829" s="57" t="str">
        <f t="shared" si="251"/>
        <v/>
      </c>
      <c r="BP829" s="58" t="str">
        <f t="shared" si="251"/>
        <v/>
      </c>
      <c r="BQ829" s="58" t="str">
        <f t="shared" si="251"/>
        <v/>
      </c>
      <c r="BR829" s="58" t="str">
        <f t="shared" si="251"/>
        <v/>
      </c>
      <c r="BS829" s="58" t="str">
        <f t="shared" si="251"/>
        <v/>
      </c>
      <c r="BT829" s="58" t="str">
        <f t="shared" si="251"/>
        <v/>
      </c>
      <c r="BU829" s="58" t="str">
        <f t="shared" si="251"/>
        <v/>
      </c>
      <c r="BV829" s="59" t="str">
        <f t="shared" si="251"/>
        <v/>
      </c>
      <c r="BX829" s="7" t="str">
        <f ca="1">IFERROR(INDEX('Currency Market'!$BX$10:$BX$178, MATCH($BJ829, 'Currency Market'!$BB$10:$BB$178, 0)), "")</f>
        <v/>
      </c>
      <c r="BZ829" s="65" t="str">
        <f t="shared" si="246"/>
        <v/>
      </c>
    </row>
    <row r="830" spans="1:78" x14ac:dyDescent="0.55000000000000004">
      <c r="A830" s="11"/>
      <c r="B830" s="175" t="str">
        <f t="shared" si="235"/>
        <v/>
      </c>
      <c r="C830" s="176"/>
      <c r="D830" s="176"/>
      <c r="E830" s="176"/>
      <c r="F830" s="269"/>
      <c r="G830" s="270"/>
      <c r="H830" s="271"/>
      <c r="I830" s="271"/>
      <c r="J830" s="271"/>
      <c r="K830" s="271"/>
      <c r="L830" s="271"/>
      <c r="M830" s="271"/>
      <c r="N830" s="270"/>
      <c r="O830" s="270"/>
      <c r="P830" s="272" t="str">
        <f t="shared" si="241"/>
        <v/>
      </c>
      <c r="Q830" s="267"/>
      <c r="R830" s="267"/>
      <c r="S830" s="267"/>
      <c r="T830" s="267"/>
      <c r="U830" s="267"/>
      <c r="V830" s="267" t="str">
        <f t="shared" si="236"/>
        <v/>
      </c>
      <c r="W830" s="267"/>
      <c r="X830" s="267"/>
      <c r="Y830" s="267"/>
      <c r="Z830" s="267"/>
      <c r="AA830" s="267" t="str">
        <f t="shared" si="242"/>
        <v/>
      </c>
      <c r="AB830" s="267"/>
      <c r="AC830" s="267"/>
      <c r="AD830" s="267"/>
      <c r="AE830" s="267"/>
      <c r="AF830" s="267"/>
      <c r="AG830" s="269"/>
      <c r="AH830" s="270"/>
      <c r="AI830" s="270"/>
      <c r="AJ830" s="270"/>
      <c r="AK830" s="270"/>
      <c r="AL830" s="273"/>
      <c r="AM830" s="11"/>
      <c r="AN830" s="175" t="str">
        <f t="shared" si="243"/>
        <v/>
      </c>
      <c r="AO830" s="176"/>
      <c r="AP830" s="267" t="str">
        <f t="shared" si="237"/>
        <v/>
      </c>
      <c r="AQ830" s="267"/>
      <c r="AR830" s="267"/>
      <c r="AS830" s="267"/>
      <c r="AT830" s="267"/>
      <c r="AU830" s="267"/>
      <c r="AV830" s="265" t="str">
        <f t="shared" si="244"/>
        <v/>
      </c>
      <c r="AW830" s="266"/>
      <c r="AX830" s="267" t="str">
        <f t="shared" si="238"/>
        <v/>
      </c>
      <c r="AY830" s="267"/>
      <c r="AZ830" s="267"/>
      <c r="BA830" s="267"/>
      <c r="BB830" s="267"/>
      <c r="BC830" s="268"/>
      <c r="BD830" s="11"/>
      <c r="BF830" s="7" t="str">
        <f t="shared" si="239"/>
        <v/>
      </c>
      <c r="BJ830" s="45" t="str">
        <f t="shared" ca="1" si="240"/>
        <v>20/09/2021 08:00</v>
      </c>
      <c r="BK830" s="44" t="str">
        <f>IF($F830="", "", IFERROR(INDEX('Currency Market'!$BE$10:$BL$178, MATCH($BJ830, 'Currency Market'!$BB$10:$BB$178, 0), MATCH($F830, 'Currency Market'!$BE$9:$BL$9, 0)), ""))</f>
        <v/>
      </c>
      <c r="BL830" s="43" t="str">
        <f>IF($F830="", "", IFERROR(INDEX('Currency Market'!$BE$10:$BL$178, MATCH($BJ830, 'Currency Market'!$BB$10:$BB$178, 0), MATCH($N830, 'Currency Market'!$BE$9:$BL$9, 0)), ""))</f>
        <v/>
      </c>
      <c r="BN830" s="68" t="str">
        <f t="shared" si="245"/>
        <v/>
      </c>
      <c r="BO830" s="57" t="str">
        <f t="shared" si="251"/>
        <v/>
      </c>
      <c r="BP830" s="58" t="str">
        <f t="shared" si="251"/>
        <v/>
      </c>
      <c r="BQ830" s="58" t="str">
        <f t="shared" si="251"/>
        <v/>
      </c>
      <c r="BR830" s="58" t="str">
        <f t="shared" si="251"/>
        <v/>
      </c>
      <c r="BS830" s="58" t="str">
        <f t="shared" si="251"/>
        <v/>
      </c>
      <c r="BT830" s="58" t="str">
        <f t="shared" si="251"/>
        <v/>
      </c>
      <c r="BU830" s="58" t="str">
        <f t="shared" si="251"/>
        <v/>
      </c>
      <c r="BV830" s="59" t="str">
        <f t="shared" si="251"/>
        <v/>
      </c>
      <c r="BX830" s="7" t="str">
        <f ca="1">IFERROR(INDEX('Currency Market'!$BX$10:$BX$178, MATCH($BJ830, 'Currency Market'!$BB$10:$BB$178, 0)), "")</f>
        <v/>
      </c>
      <c r="BZ830" s="65" t="str">
        <f t="shared" si="246"/>
        <v/>
      </c>
    </row>
    <row r="831" spans="1:78" x14ac:dyDescent="0.55000000000000004">
      <c r="A831" s="11"/>
      <c r="B831" s="175" t="str">
        <f t="shared" si="235"/>
        <v/>
      </c>
      <c r="C831" s="176"/>
      <c r="D831" s="176"/>
      <c r="E831" s="176"/>
      <c r="F831" s="269"/>
      <c r="G831" s="270"/>
      <c r="H831" s="271"/>
      <c r="I831" s="271"/>
      <c r="J831" s="271"/>
      <c r="K831" s="271"/>
      <c r="L831" s="271"/>
      <c r="M831" s="271"/>
      <c r="N831" s="270"/>
      <c r="O831" s="270"/>
      <c r="P831" s="272" t="str">
        <f t="shared" si="241"/>
        <v/>
      </c>
      <c r="Q831" s="267"/>
      <c r="R831" s="267"/>
      <c r="S831" s="267"/>
      <c r="T831" s="267"/>
      <c r="U831" s="267"/>
      <c r="V831" s="267" t="str">
        <f t="shared" si="236"/>
        <v/>
      </c>
      <c r="W831" s="267"/>
      <c r="X831" s="267"/>
      <c r="Y831" s="267"/>
      <c r="Z831" s="267"/>
      <c r="AA831" s="267" t="str">
        <f t="shared" si="242"/>
        <v/>
      </c>
      <c r="AB831" s="267"/>
      <c r="AC831" s="267"/>
      <c r="AD831" s="267"/>
      <c r="AE831" s="267"/>
      <c r="AF831" s="267"/>
      <c r="AG831" s="269"/>
      <c r="AH831" s="270"/>
      <c r="AI831" s="270"/>
      <c r="AJ831" s="270"/>
      <c r="AK831" s="270"/>
      <c r="AL831" s="273"/>
      <c r="AM831" s="11"/>
      <c r="AN831" s="175" t="str">
        <f t="shared" si="243"/>
        <v/>
      </c>
      <c r="AO831" s="176"/>
      <c r="AP831" s="267" t="str">
        <f t="shared" si="237"/>
        <v/>
      </c>
      <c r="AQ831" s="267"/>
      <c r="AR831" s="267"/>
      <c r="AS831" s="267"/>
      <c r="AT831" s="267"/>
      <c r="AU831" s="267"/>
      <c r="AV831" s="265" t="str">
        <f t="shared" si="244"/>
        <v/>
      </c>
      <c r="AW831" s="266"/>
      <c r="AX831" s="267" t="str">
        <f t="shared" si="238"/>
        <v/>
      </c>
      <c r="AY831" s="267"/>
      <c r="AZ831" s="267"/>
      <c r="BA831" s="267"/>
      <c r="BB831" s="267"/>
      <c r="BC831" s="268"/>
      <c r="BD831" s="11"/>
      <c r="BF831" s="7" t="str">
        <f t="shared" si="239"/>
        <v/>
      </c>
      <c r="BJ831" s="45" t="str">
        <f t="shared" ca="1" si="240"/>
        <v>20/09/2021 08:00</v>
      </c>
      <c r="BK831" s="44" t="str">
        <f>IF($F831="", "", IFERROR(INDEX('Currency Market'!$BE$10:$BL$178, MATCH($BJ831, 'Currency Market'!$BB$10:$BB$178, 0), MATCH($F831, 'Currency Market'!$BE$9:$BL$9, 0)), ""))</f>
        <v/>
      </c>
      <c r="BL831" s="43" t="str">
        <f>IF($F831="", "", IFERROR(INDEX('Currency Market'!$BE$10:$BL$178, MATCH($BJ831, 'Currency Market'!$BB$10:$BB$178, 0), MATCH($N831, 'Currency Market'!$BE$9:$BL$9, 0)), ""))</f>
        <v/>
      </c>
      <c r="BN831" s="68" t="str">
        <f t="shared" si="245"/>
        <v/>
      </c>
      <c r="BO831" s="57" t="str">
        <f t="shared" si="251"/>
        <v/>
      </c>
      <c r="BP831" s="58" t="str">
        <f t="shared" si="251"/>
        <v/>
      </c>
      <c r="BQ831" s="58" t="str">
        <f t="shared" si="251"/>
        <v/>
      </c>
      <c r="BR831" s="58" t="str">
        <f t="shared" si="251"/>
        <v/>
      </c>
      <c r="BS831" s="58" t="str">
        <f t="shared" si="251"/>
        <v/>
      </c>
      <c r="BT831" s="58" t="str">
        <f t="shared" si="251"/>
        <v/>
      </c>
      <c r="BU831" s="58" t="str">
        <f t="shared" si="251"/>
        <v/>
      </c>
      <c r="BV831" s="59" t="str">
        <f t="shared" si="251"/>
        <v/>
      </c>
      <c r="BX831" s="7" t="str">
        <f ca="1">IFERROR(INDEX('Currency Market'!$BX$10:$BX$178, MATCH($BJ831, 'Currency Market'!$BB$10:$BB$178, 0)), "")</f>
        <v/>
      </c>
      <c r="BZ831" s="65" t="str">
        <f t="shared" si="246"/>
        <v/>
      </c>
    </row>
    <row r="832" spans="1:78" x14ac:dyDescent="0.55000000000000004">
      <c r="A832" s="11"/>
      <c r="B832" s="175" t="str">
        <f t="shared" si="235"/>
        <v/>
      </c>
      <c r="C832" s="176"/>
      <c r="D832" s="176"/>
      <c r="E832" s="176"/>
      <c r="F832" s="269"/>
      <c r="G832" s="270"/>
      <c r="H832" s="271"/>
      <c r="I832" s="271"/>
      <c r="J832" s="271"/>
      <c r="K832" s="271"/>
      <c r="L832" s="271"/>
      <c r="M832" s="271"/>
      <c r="N832" s="270"/>
      <c r="O832" s="270"/>
      <c r="P832" s="272" t="str">
        <f t="shared" si="241"/>
        <v/>
      </c>
      <c r="Q832" s="267"/>
      <c r="R832" s="267"/>
      <c r="S832" s="267"/>
      <c r="T832" s="267"/>
      <c r="U832" s="267"/>
      <c r="V832" s="267" t="str">
        <f t="shared" si="236"/>
        <v/>
      </c>
      <c r="W832" s="267"/>
      <c r="X832" s="267"/>
      <c r="Y832" s="267"/>
      <c r="Z832" s="267"/>
      <c r="AA832" s="267" t="str">
        <f t="shared" si="242"/>
        <v/>
      </c>
      <c r="AB832" s="267"/>
      <c r="AC832" s="267"/>
      <c r="AD832" s="267"/>
      <c r="AE832" s="267"/>
      <c r="AF832" s="267"/>
      <c r="AG832" s="269"/>
      <c r="AH832" s="270"/>
      <c r="AI832" s="270"/>
      <c r="AJ832" s="270"/>
      <c r="AK832" s="270"/>
      <c r="AL832" s="273"/>
      <c r="AM832" s="11"/>
      <c r="AN832" s="175" t="str">
        <f t="shared" si="243"/>
        <v/>
      </c>
      <c r="AO832" s="176"/>
      <c r="AP832" s="267" t="str">
        <f t="shared" si="237"/>
        <v/>
      </c>
      <c r="AQ832" s="267"/>
      <c r="AR832" s="267"/>
      <c r="AS832" s="267"/>
      <c r="AT832" s="267"/>
      <c r="AU832" s="267"/>
      <c r="AV832" s="265" t="str">
        <f t="shared" si="244"/>
        <v/>
      </c>
      <c r="AW832" s="266"/>
      <c r="AX832" s="267" t="str">
        <f t="shared" si="238"/>
        <v/>
      </c>
      <c r="AY832" s="267"/>
      <c r="AZ832" s="267"/>
      <c r="BA832" s="267"/>
      <c r="BB832" s="267"/>
      <c r="BC832" s="268"/>
      <c r="BD832" s="11"/>
      <c r="BF832" s="7" t="str">
        <f t="shared" si="239"/>
        <v/>
      </c>
      <c r="BJ832" s="45" t="str">
        <f t="shared" ca="1" si="240"/>
        <v>20/09/2021 08:00</v>
      </c>
      <c r="BK832" s="44" t="str">
        <f>IF($F832="", "", IFERROR(INDEX('Currency Market'!$BE$10:$BL$178, MATCH($BJ832, 'Currency Market'!$BB$10:$BB$178, 0), MATCH($F832, 'Currency Market'!$BE$9:$BL$9, 0)), ""))</f>
        <v/>
      </c>
      <c r="BL832" s="43" t="str">
        <f>IF($F832="", "", IFERROR(INDEX('Currency Market'!$BE$10:$BL$178, MATCH($BJ832, 'Currency Market'!$BB$10:$BB$178, 0), MATCH($N832, 'Currency Market'!$BE$9:$BL$9, 0)), ""))</f>
        <v/>
      </c>
      <c r="BN832" s="68" t="str">
        <f t="shared" si="245"/>
        <v/>
      </c>
      <c r="BO832" s="57" t="str">
        <f t="shared" si="251"/>
        <v/>
      </c>
      <c r="BP832" s="58" t="str">
        <f t="shared" si="251"/>
        <v/>
      </c>
      <c r="BQ832" s="58" t="str">
        <f t="shared" si="251"/>
        <v/>
      </c>
      <c r="BR832" s="58" t="str">
        <f t="shared" si="251"/>
        <v/>
      </c>
      <c r="BS832" s="58" t="str">
        <f t="shared" si="251"/>
        <v/>
      </c>
      <c r="BT832" s="58" t="str">
        <f t="shared" si="251"/>
        <v/>
      </c>
      <c r="BU832" s="58" t="str">
        <f t="shared" si="251"/>
        <v/>
      </c>
      <c r="BV832" s="59" t="str">
        <f t="shared" si="251"/>
        <v/>
      </c>
      <c r="BX832" s="7" t="str">
        <f ca="1">IFERROR(INDEX('Currency Market'!$BX$10:$BX$178, MATCH($BJ832, 'Currency Market'!$BB$10:$BB$178, 0)), "")</f>
        <v/>
      </c>
      <c r="BZ832" s="65" t="str">
        <f t="shared" si="246"/>
        <v/>
      </c>
    </row>
    <row r="833" spans="1:78" x14ac:dyDescent="0.55000000000000004">
      <c r="A833" s="11"/>
      <c r="B833" s="175" t="str">
        <f t="shared" si="235"/>
        <v/>
      </c>
      <c r="C833" s="176"/>
      <c r="D833" s="176"/>
      <c r="E833" s="176"/>
      <c r="F833" s="269"/>
      <c r="G833" s="270"/>
      <c r="H833" s="271"/>
      <c r="I833" s="271"/>
      <c r="J833" s="271"/>
      <c r="K833" s="271"/>
      <c r="L833" s="271"/>
      <c r="M833" s="271"/>
      <c r="N833" s="270"/>
      <c r="O833" s="270"/>
      <c r="P833" s="272" t="str">
        <f t="shared" si="241"/>
        <v/>
      </c>
      <c r="Q833" s="267"/>
      <c r="R833" s="267"/>
      <c r="S833" s="267"/>
      <c r="T833" s="267"/>
      <c r="U833" s="267"/>
      <c r="V833" s="267" t="str">
        <f t="shared" si="236"/>
        <v/>
      </c>
      <c r="W833" s="267"/>
      <c r="X833" s="267"/>
      <c r="Y833" s="267"/>
      <c r="Z833" s="267"/>
      <c r="AA833" s="267" t="str">
        <f t="shared" si="242"/>
        <v/>
      </c>
      <c r="AB833" s="267"/>
      <c r="AC833" s="267"/>
      <c r="AD833" s="267"/>
      <c r="AE833" s="267"/>
      <c r="AF833" s="267"/>
      <c r="AG833" s="269"/>
      <c r="AH833" s="270"/>
      <c r="AI833" s="270"/>
      <c r="AJ833" s="270"/>
      <c r="AK833" s="270"/>
      <c r="AL833" s="273"/>
      <c r="AM833" s="11"/>
      <c r="AN833" s="175" t="str">
        <f t="shared" si="243"/>
        <v/>
      </c>
      <c r="AO833" s="176"/>
      <c r="AP833" s="267" t="str">
        <f t="shared" si="237"/>
        <v/>
      </c>
      <c r="AQ833" s="267"/>
      <c r="AR833" s="267"/>
      <c r="AS833" s="267"/>
      <c r="AT833" s="267"/>
      <c r="AU833" s="267"/>
      <c r="AV833" s="265" t="str">
        <f t="shared" si="244"/>
        <v/>
      </c>
      <c r="AW833" s="266"/>
      <c r="AX833" s="267" t="str">
        <f t="shared" si="238"/>
        <v/>
      </c>
      <c r="AY833" s="267"/>
      <c r="AZ833" s="267"/>
      <c r="BA833" s="267"/>
      <c r="BB833" s="267"/>
      <c r="BC833" s="268"/>
      <c r="BD833" s="11"/>
      <c r="BF833" s="7" t="str">
        <f t="shared" si="239"/>
        <v/>
      </c>
      <c r="BJ833" s="45" t="str">
        <f t="shared" ca="1" si="240"/>
        <v>20/09/2021 08:00</v>
      </c>
      <c r="BK833" s="44" t="str">
        <f>IF($F833="", "", IFERROR(INDEX('Currency Market'!$BE$10:$BL$178, MATCH($BJ833, 'Currency Market'!$BB$10:$BB$178, 0), MATCH($F833, 'Currency Market'!$BE$9:$BL$9, 0)), ""))</f>
        <v/>
      </c>
      <c r="BL833" s="43" t="str">
        <f>IF($F833="", "", IFERROR(INDEX('Currency Market'!$BE$10:$BL$178, MATCH($BJ833, 'Currency Market'!$BB$10:$BB$178, 0), MATCH($N833, 'Currency Market'!$BE$9:$BL$9, 0)), ""))</f>
        <v/>
      </c>
      <c r="BN833" s="68" t="str">
        <f t="shared" si="245"/>
        <v/>
      </c>
      <c r="BO833" s="57" t="str">
        <f t="shared" ref="BO833:BV842" si="252">IF($B833=$BF$4, IF($F833=BO$2, $H833*-1, IF($N833=BO$2, $AA833, "")), "")</f>
        <v/>
      </c>
      <c r="BP833" s="58" t="str">
        <f t="shared" si="252"/>
        <v/>
      </c>
      <c r="BQ833" s="58" t="str">
        <f t="shared" si="252"/>
        <v/>
      </c>
      <c r="BR833" s="58" t="str">
        <f t="shared" si="252"/>
        <v/>
      </c>
      <c r="BS833" s="58" t="str">
        <f t="shared" si="252"/>
        <v/>
      </c>
      <c r="BT833" s="58" t="str">
        <f t="shared" si="252"/>
        <v/>
      </c>
      <c r="BU833" s="58" t="str">
        <f t="shared" si="252"/>
        <v/>
      </c>
      <c r="BV833" s="59" t="str">
        <f t="shared" si="252"/>
        <v/>
      </c>
      <c r="BX833" s="7" t="str">
        <f ca="1">IFERROR(INDEX('Currency Market'!$BX$10:$BX$178, MATCH($BJ833, 'Currency Market'!$BB$10:$BB$178, 0)), "")</f>
        <v/>
      </c>
      <c r="BZ833" s="65" t="str">
        <f t="shared" si="246"/>
        <v/>
      </c>
    </row>
    <row r="834" spans="1:78" x14ac:dyDescent="0.55000000000000004">
      <c r="A834" s="11"/>
      <c r="B834" s="175" t="str">
        <f t="shared" si="235"/>
        <v/>
      </c>
      <c r="C834" s="176"/>
      <c r="D834" s="176"/>
      <c r="E834" s="176"/>
      <c r="F834" s="269"/>
      <c r="G834" s="270"/>
      <c r="H834" s="271"/>
      <c r="I834" s="271"/>
      <c r="J834" s="271"/>
      <c r="K834" s="271"/>
      <c r="L834" s="271"/>
      <c r="M834" s="271"/>
      <c r="N834" s="270"/>
      <c r="O834" s="270"/>
      <c r="P834" s="272" t="str">
        <f t="shared" si="241"/>
        <v/>
      </c>
      <c r="Q834" s="267"/>
      <c r="R834" s="267"/>
      <c r="S834" s="267"/>
      <c r="T834" s="267"/>
      <c r="U834" s="267"/>
      <c r="V834" s="267" t="str">
        <f t="shared" si="236"/>
        <v/>
      </c>
      <c r="W834" s="267"/>
      <c r="X834" s="267"/>
      <c r="Y834" s="267"/>
      <c r="Z834" s="267"/>
      <c r="AA834" s="267" t="str">
        <f t="shared" si="242"/>
        <v/>
      </c>
      <c r="AB834" s="267"/>
      <c r="AC834" s="267"/>
      <c r="AD834" s="267"/>
      <c r="AE834" s="267"/>
      <c r="AF834" s="267"/>
      <c r="AG834" s="269"/>
      <c r="AH834" s="270"/>
      <c r="AI834" s="270"/>
      <c r="AJ834" s="270"/>
      <c r="AK834" s="270"/>
      <c r="AL834" s="273"/>
      <c r="AM834" s="11"/>
      <c r="AN834" s="175" t="str">
        <f t="shared" si="243"/>
        <v/>
      </c>
      <c r="AO834" s="176"/>
      <c r="AP834" s="267" t="str">
        <f t="shared" si="237"/>
        <v/>
      </c>
      <c r="AQ834" s="267"/>
      <c r="AR834" s="267"/>
      <c r="AS834" s="267"/>
      <c r="AT834" s="267"/>
      <c r="AU834" s="267"/>
      <c r="AV834" s="265" t="str">
        <f t="shared" si="244"/>
        <v/>
      </c>
      <c r="AW834" s="266"/>
      <c r="AX834" s="267" t="str">
        <f t="shared" si="238"/>
        <v/>
      </c>
      <c r="AY834" s="267"/>
      <c r="AZ834" s="267"/>
      <c r="BA834" s="267"/>
      <c r="BB834" s="267"/>
      <c r="BC834" s="268"/>
      <c r="BD834" s="11"/>
      <c r="BF834" s="7" t="str">
        <f t="shared" si="239"/>
        <v/>
      </c>
      <c r="BJ834" s="45" t="str">
        <f t="shared" ca="1" si="240"/>
        <v>20/09/2021 08:00</v>
      </c>
      <c r="BK834" s="44" t="str">
        <f>IF($F834="", "", IFERROR(INDEX('Currency Market'!$BE$10:$BL$178, MATCH($BJ834, 'Currency Market'!$BB$10:$BB$178, 0), MATCH($F834, 'Currency Market'!$BE$9:$BL$9, 0)), ""))</f>
        <v/>
      </c>
      <c r="BL834" s="43" t="str">
        <f>IF($F834="", "", IFERROR(INDEX('Currency Market'!$BE$10:$BL$178, MATCH($BJ834, 'Currency Market'!$BB$10:$BB$178, 0), MATCH($N834, 'Currency Market'!$BE$9:$BL$9, 0)), ""))</f>
        <v/>
      </c>
      <c r="BN834" s="68" t="str">
        <f t="shared" si="245"/>
        <v/>
      </c>
      <c r="BO834" s="57" t="str">
        <f t="shared" si="252"/>
        <v/>
      </c>
      <c r="BP834" s="58" t="str">
        <f t="shared" si="252"/>
        <v/>
      </c>
      <c r="BQ834" s="58" t="str">
        <f t="shared" si="252"/>
        <v/>
      </c>
      <c r="BR834" s="58" t="str">
        <f t="shared" si="252"/>
        <v/>
      </c>
      <c r="BS834" s="58" t="str">
        <f t="shared" si="252"/>
        <v/>
      </c>
      <c r="BT834" s="58" t="str">
        <f t="shared" si="252"/>
        <v/>
      </c>
      <c r="BU834" s="58" t="str">
        <f t="shared" si="252"/>
        <v/>
      </c>
      <c r="BV834" s="59" t="str">
        <f t="shared" si="252"/>
        <v/>
      </c>
      <c r="BX834" s="7" t="str">
        <f ca="1">IFERROR(INDEX('Currency Market'!$BX$10:$BX$178, MATCH($BJ834, 'Currency Market'!$BB$10:$BB$178, 0)), "")</f>
        <v/>
      </c>
      <c r="BZ834" s="65" t="str">
        <f t="shared" si="246"/>
        <v/>
      </c>
    </row>
    <row r="835" spans="1:78" x14ac:dyDescent="0.55000000000000004">
      <c r="A835" s="11"/>
      <c r="B835" s="175" t="str">
        <f t="shared" si="235"/>
        <v/>
      </c>
      <c r="C835" s="176"/>
      <c r="D835" s="176"/>
      <c r="E835" s="176"/>
      <c r="F835" s="269"/>
      <c r="G835" s="270"/>
      <c r="H835" s="271"/>
      <c r="I835" s="271"/>
      <c r="J835" s="271"/>
      <c r="K835" s="271"/>
      <c r="L835" s="271"/>
      <c r="M835" s="271"/>
      <c r="N835" s="270"/>
      <c r="O835" s="270"/>
      <c r="P835" s="272" t="str">
        <f t="shared" si="241"/>
        <v/>
      </c>
      <c r="Q835" s="267"/>
      <c r="R835" s="267"/>
      <c r="S835" s="267"/>
      <c r="T835" s="267"/>
      <c r="U835" s="267"/>
      <c r="V835" s="267" t="str">
        <f t="shared" si="236"/>
        <v/>
      </c>
      <c r="W835" s="267"/>
      <c r="X835" s="267"/>
      <c r="Y835" s="267"/>
      <c r="Z835" s="267"/>
      <c r="AA835" s="267" t="str">
        <f t="shared" si="242"/>
        <v/>
      </c>
      <c r="AB835" s="267"/>
      <c r="AC835" s="267"/>
      <c r="AD835" s="267"/>
      <c r="AE835" s="267"/>
      <c r="AF835" s="267"/>
      <c r="AG835" s="269"/>
      <c r="AH835" s="270"/>
      <c r="AI835" s="270"/>
      <c r="AJ835" s="270"/>
      <c r="AK835" s="270"/>
      <c r="AL835" s="273"/>
      <c r="AM835" s="11"/>
      <c r="AN835" s="175" t="str">
        <f t="shared" si="243"/>
        <v/>
      </c>
      <c r="AO835" s="176"/>
      <c r="AP835" s="267" t="str">
        <f t="shared" si="237"/>
        <v/>
      </c>
      <c r="AQ835" s="267"/>
      <c r="AR835" s="267"/>
      <c r="AS835" s="267"/>
      <c r="AT835" s="267"/>
      <c r="AU835" s="267"/>
      <c r="AV835" s="265" t="str">
        <f t="shared" si="244"/>
        <v/>
      </c>
      <c r="AW835" s="266"/>
      <c r="AX835" s="267" t="str">
        <f t="shared" si="238"/>
        <v/>
      </c>
      <c r="AY835" s="267"/>
      <c r="AZ835" s="267"/>
      <c r="BA835" s="267"/>
      <c r="BB835" s="267"/>
      <c r="BC835" s="268"/>
      <c r="BD835" s="11"/>
      <c r="BF835" s="7" t="str">
        <f t="shared" si="239"/>
        <v/>
      </c>
      <c r="BJ835" s="45" t="str">
        <f t="shared" ca="1" si="240"/>
        <v>20/09/2021 08:00</v>
      </c>
      <c r="BK835" s="44" t="str">
        <f>IF($F835="", "", IFERROR(INDEX('Currency Market'!$BE$10:$BL$178, MATCH($BJ835, 'Currency Market'!$BB$10:$BB$178, 0), MATCH($F835, 'Currency Market'!$BE$9:$BL$9, 0)), ""))</f>
        <v/>
      </c>
      <c r="BL835" s="43" t="str">
        <f>IF($F835="", "", IFERROR(INDEX('Currency Market'!$BE$10:$BL$178, MATCH($BJ835, 'Currency Market'!$BB$10:$BB$178, 0), MATCH($N835, 'Currency Market'!$BE$9:$BL$9, 0)), ""))</f>
        <v/>
      </c>
      <c r="BN835" s="68" t="str">
        <f t="shared" si="245"/>
        <v/>
      </c>
      <c r="BO835" s="57" t="str">
        <f t="shared" si="252"/>
        <v/>
      </c>
      <c r="BP835" s="58" t="str">
        <f t="shared" si="252"/>
        <v/>
      </c>
      <c r="BQ835" s="58" t="str">
        <f t="shared" si="252"/>
        <v/>
      </c>
      <c r="BR835" s="58" t="str">
        <f t="shared" si="252"/>
        <v/>
      </c>
      <c r="BS835" s="58" t="str">
        <f t="shared" si="252"/>
        <v/>
      </c>
      <c r="BT835" s="58" t="str">
        <f t="shared" si="252"/>
        <v/>
      </c>
      <c r="BU835" s="58" t="str">
        <f t="shared" si="252"/>
        <v/>
      </c>
      <c r="BV835" s="59" t="str">
        <f t="shared" si="252"/>
        <v/>
      </c>
      <c r="BX835" s="7" t="str">
        <f ca="1">IFERROR(INDEX('Currency Market'!$BX$10:$BX$178, MATCH($BJ835, 'Currency Market'!$BB$10:$BB$178, 0)), "")</f>
        <v/>
      </c>
      <c r="BZ835" s="65" t="str">
        <f t="shared" si="246"/>
        <v/>
      </c>
    </row>
    <row r="836" spans="1:78" x14ac:dyDescent="0.55000000000000004">
      <c r="A836" s="11"/>
      <c r="B836" s="175" t="str">
        <f t="shared" si="235"/>
        <v/>
      </c>
      <c r="C836" s="176"/>
      <c r="D836" s="176"/>
      <c r="E836" s="176"/>
      <c r="F836" s="269"/>
      <c r="G836" s="270"/>
      <c r="H836" s="271"/>
      <c r="I836" s="271"/>
      <c r="J836" s="271"/>
      <c r="K836" s="271"/>
      <c r="L836" s="271"/>
      <c r="M836" s="271"/>
      <c r="N836" s="270"/>
      <c r="O836" s="270"/>
      <c r="P836" s="272" t="str">
        <f t="shared" si="241"/>
        <v/>
      </c>
      <c r="Q836" s="267"/>
      <c r="R836" s="267"/>
      <c r="S836" s="267"/>
      <c r="T836" s="267"/>
      <c r="U836" s="267"/>
      <c r="V836" s="267" t="str">
        <f t="shared" si="236"/>
        <v/>
      </c>
      <c r="W836" s="267"/>
      <c r="X836" s="267"/>
      <c r="Y836" s="267"/>
      <c r="Z836" s="267"/>
      <c r="AA836" s="267" t="str">
        <f t="shared" si="242"/>
        <v/>
      </c>
      <c r="AB836" s="267"/>
      <c r="AC836" s="267"/>
      <c r="AD836" s="267"/>
      <c r="AE836" s="267"/>
      <c r="AF836" s="267"/>
      <c r="AG836" s="269"/>
      <c r="AH836" s="270"/>
      <c r="AI836" s="270"/>
      <c r="AJ836" s="270"/>
      <c r="AK836" s="270"/>
      <c r="AL836" s="273"/>
      <c r="AM836" s="11"/>
      <c r="AN836" s="175" t="str">
        <f t="shared" si="243"/>
        <v/>
      </c>
      <c r="AO836" s="176"/>
      <c r="AP836" s="267" t="str">
        <f t="shared" si="237"/>
        <v/>
      </c>
      <c r="AQ836" s="267"/>
      <c r="AR836" s="267"/>
      <c r="AS836" s="267"/>
      <c r="AT836" s="267"/>
      <c r="AU836" s="267"/>
      <c r="AV836" s="265" t="str">
        <f t="shared" si="244"/>
        <v/>
      </c>
      <c r="AW836" s="266"/>
      <c r="AX836" s="267" t="str">
        <f t="shared" si="238"/>
        <v/>
      </c>
      <c r="AY836" s="267"/>
      <c r="AZ836" s="267"/>
      <c r="BA836" s="267"/>
      <c r="BB836" s="267"/>
      <c r="BC836" s="268"/>
      <c r="BD836" s="11"/>
      <c r="BF836" s="7" t="str">
        <f t="shared" si="239"/>
        <v/>
      </c>
      <c r="BJ836" s="45" t="str">
        <f t="shared" ca="1" si="240"/>
        <v>20/09/2021 08:00</v>
      </c>
      <c r="BK836" s="44" t="str">
        <f>IF($F836="", "", IFERROR(INDEX('Currency Market'!$BE$10:$BL$178, MATCH($BJ836, 'Currency Market'!$BB$10:$BB$178, 0), MATCH($F836, 'Currency Market'!$BE$9:$BL$9, 0)), ""))</f>
        <v/>
      </c>
      <c r="BL836" s="43" t="str">
        <f>IF($F836="", "", IFERROR(INDEX('Currency Market'!$BE$10:$BL$178, MATCH($BJ836, 'Currency Market'!$BB$10:$BB$178, 0), MATCH($N836, 'Currency Market'!$BE$9:$BL$9, 0)), ""))</f>
        <v/>
      </c>
      <c r="BN836" s="68" t="str">
        <f t="shared" si="245"/>
        <v/>
      </c>
      <c r="BO836" s="57" t="str">
        <f t="shared" si="252"/>
        <v/>
      </c>
      <c r="BP836" s="58" t="str">
        <f t="shared" si="252"/>
        <v/>
      </c>
      <c r="BQ836" s="58" t="str">
        <f t="shared" si="252"/>
        <v/>
      </c>
      <c r="BR836" s="58" t="str">
        <f t="shared" si="252"/>
        <v/>
      </c>
      <c r="BS836" s="58" t="str">
        <f t="shared" si="252"/>
        <v/>
      </c>
      <c r="BT836" s="58" t="str">
        <f t="shared" si="252"/>
        <v/>
      </c>
      <c r="BU836" s="58" t="str">
        <f t="shared" si="252"/>
        <v/>
      </c>
      <c r="BV836" s="59" t="str">
        <f t="shared" si="252"/>
        <v/>
      </c>
      <c r="BX836" s="7" t="str">
        <f ca="1">IFERROR(INDEX('Currency Market'!$BX$10:$BX$178, MATCH($BJ836, 'Currency Market'!$BB$10:$BB$178, 0)), "")</f>
        <v/>
      </c>
      <c r="BZ836" s="65" t="str">
        <f t="shared" si="246"/>
        <v/>
      </c>
    </row>
    <row r="837" spans="1:78" x14ac:dyDescent="0.55000000000000004">
      <c r="A837" s="11"/>
      <c r="B837" s="175" t="str">
        <f t="shared" si="235"/>
        <v/>
      </c>
      <c r="C837" s="176"/>
      <c r="D837" s="176"/>
      <c r="E837" s="176"/>
      <c r="F837" s="269"/>
      <c r="G837" s="270"/>
      <c r="H837" s="271"/>
      <c r="I837" s="271"/>
      <c r="J837" s="271"/>
      <c r="K837" s="271"/>
      <c r="L837" s="271"/>
      <c r="M837" s="271"/>
      <c r="N837" s="270"/>
      <c r="O837" s="270"/>
      <c r="P837" s="272" t="str">
        <f t="shared" si="241"/>
        <v/>
      </c>
      <c r="Q837" s="267"/>
      <c r="R837" s="267"/>
      <c r="S837" s="267"/>
      <c r="T837" s="267"/>
      <c r="U837" s="267"/>
      <c r="V837" s="267" t="str">
        <f t="shared" si="236"/>
        <v/>
      </c>
      <c r="W837" s="267"/>
      <c r="X837" s="267"/>
      <c r="Y837" s="267"/>
      <c r="Z837" s="267"/>
      <c r="AA837" s="267" t="str">
        <f t="shared" si="242"/>
        <v/>
      </c>
      <c r="AB837" s="267"/>
      <c r="AC837" s="267"/>
      <c r="AD837" s="267"/>
      <c r="AE837" s="267"/>
      <c r="AF837" s="267"/>
      <c r="AG837" s="269"/>
      <c r="AH837" s="270"/>
      <c r="AI837" s="270"/>
      <c r="AJ837" s="270"/>
      <c r="AK837" s="270"/>
      <c r="AL837" s="273"/>
      <c r="AM837" s="11"/>
      <c r="AN837" s="175" t="str">
        <f t="shared" si="243"/>
        <v/>
      </c>
      <c r="AO837" s="176"/>
      <c r="AP837" s="267" t="str">
        <f t="shared" si="237"/>
        <v/>
      </c>
      <c r="AQ837" s="267"/>
      <c r="AR837" s="267"/>
      <c r="AS837" s="267"/>
      <c r="AT837" s="267"/>
      <c r="AU837" s="267"/>
      <c r="AV837" s="265" t="str">
        <f t="shared" si="244"/>
        <v/>
      </c>
      <c r="AW837" s="266"/>
      <c r="AX837" s="267" t="str">
        <f t="shared" si="238"/>
        <v/>
      </c>
      <c r="AY837" s="267"/>
      <c r="AZ837" s="267"/>
      <c r="BA837" s="267"/>
      <c r="BB837" s="267"/>
      <c r="BC837" s="268"/>
      <c r="BD837" s="11"/>
      <c r="BF837" s="7" t="str">
        <f t="shared" si="239"/>
        <v/>
      </c>
      <c r="BJ837" s="45" t="str">
        <f t="shared" ca="1" si="240"/>
        <v>20/09/2021 08:00</v>
      </c>
      <c r="BK837" s="44" t="str">
        <f>IF($F837="", "", IFERROR(INDEX('Currency Market'!$BE$10:$BL$178, MATCH($BJ837, 'Currency Market'!$BB$10:$BB$178, 0), MATCH($F837, 'Currency Market'!$BE$9:$BL$9, 0)), ""))</f>
        <v/>
      </c>
      <c r="BL837" s="43" t="str">
        <f>IF($F837="", "", IFERROR(INDEX('Currency Market'!$BE$10:$BL$178, MATCH($BJ837, 'Currency Market'!$BB$10:$BB$178, 0), MATCH($N837, 'Currency Market'!$BE$9:$BL$9, 0)), ""))</f>
        <v/>
      </c>
      <c r="BN837" s="68" t="str">
        <f t="shared" si="245"/>
        <v/>
      </c>
      <c r="BO837" s="57" t="str">
        <f t="shared" si="252"/>
        <v/>
      </c>
      <c r="BP837" s="58" t="str">
        <f t="shared" si="252"/>
        <v/>
      </c>
      <c r="BQ837" s="58" t="str">
        <f t="shared" si="252"/>
        <v/>
      </c>
      <c r="BR837" s="58" t="str">
        <f t="shared" si="252"/>
        <v/>
      </c>
      <c r="BS837" s="58" t="str">
        <f t="shared" si="252"/>
        <v/>
      </c>
      <c r="BT837" s="58" t="str">
        <f t="shared" si="252"/>
        <v/>
      </c>
      <c r="BU837" s="58" t="str">
        <f t="shared" si="252"/>
        <v/>
      </c>
      <c r="BV837" s="59" t="str">
        <f t="shared" si="252"/>
        <v/>
      </c>
      <c r="BX837" s="7" t="str">
        <f ca="1">IFERROR(INDEX('Currency Market'!$BX$10:$BX$178, MATCH($BJ837, 'Currency Market'!$BB$10:$BB$178, 0)), "")</f>
        <v/>
      </c>
      <c r="BZ837" s="65" t="str">
        <f t="shared" si="246"/>
        <v/>
      </c>
    </row>
    <row r="838" spans="1:78" x14ac:dyDescent="0.55000000000000004">
      <c r="A838" s="11"/>
      <c r="B838" s="175" t="str">
        <f t="shared" si="235"/>
        <v/>
      </c>
      <c r="C838" s="176"/>
      <c r="D838" s="176"/>
      <c r="E838" s="176"/>
      <c r="F838" s="269"/>
      <c r="G838" s="270"/>
      <c r="H838" s="271"/>
      <c r="I838" s="271"/>
      <c r="J838" s="271"/>
      <c r="K838" s="271"/>
      <c r="L838" s="271"/>
      <c r="M838" s="271"/>
      <c r="N838" s="270"/>
      <c r="O838" s="270"/>
      <c r="P838" s="272" t="str">
        <f t="shared" si="241"/>
        <v/>
      </c>
      <c r="Q838" s="267"/>
      <c r="R838" s="267"/>
      <c r="S838" s="267"/>
      <c r="T838" s="267"/>
      <c r="U838" s="267"/>
      <c r="V838" s="267" t="str">
        <f t="shared" si="236"/>
        <v/>
      </c>
      <c r="W838" s="267"/>
      <c r="X838" s="267"/>
      <c r="Y838" s="267"/>
      <c r="Z838" s="267"/>
      <c r="AA838" s="267" t="str">
        <f t="shared" si="242"/>
        <v/>
      </c>
      <c r="AB838" s="267"/>
      <c r="AC838" s="267"/>
      <c r="AD838" s="267"/>
      <c r="AE838" s="267"/>
      <c r="AF838" s="267"/>
      <c r="AG838" s="269"/>
      <c r="AH838" s="270"/>
      <c r="AI838" s="270"/>
      <c r="AJ838" s="270"/>
      <c r="AK838" s="270"/>
      <c r="AL838" s="273"/>
      <c r="AM838" s="11"/>
      <c r="AN838" s="175" t="str">
        <f t="shared" si="243"/>
        <v/>
      </c>
      <c r="AO838" s="176"/>
      <c r="AP838" s="267" t="str">
        <f t="shared" si="237"/>
        <v/>
      </c>
      <c r="AQ838" s="267"/>
      <c r="AR838" s="267"/>
      <c r="AS838" s="267"/>
      <c r="AT838" s="267"/>
      <c r="AU838" s="267"/>
      <c r="AV838" s="265" t="str">
        <f t="shared" si="244"/>
        <v/>
      </c>
      <c r="AW838" s="266"/>
      <c r="AX838" s="267" t="str">
        <f t="shared" si="238"/>
        <v/>
      </c>
      <c r="AY838" s="267"/>
      <c r="AZ838" s="267"/>
      <c r="BA838" s="267"/>
      <c r="BB838" s="267"/>
      <c r="BC838" s="268"/>
      <c r="BD838" s="11"/>
      <c r="BF838" s="7" t="str">
        <f t="shared" si="239"/>
        <v/>
      </c>
      <c r="BJ838" s="45" t="str">
        <f t="shared" ca="1" si="240"/>
        <v>20/09/2021 08:00</v>
      </c>
      <c r="BK838" s="44" t="str">
        <f>IF($F838="", "", IFERROR(INDEX('Currency Market'!$BE$10:$BL$178, MATCH($BJ838, 'Currency Market'!$BB$10:$BB$178, 0), MATCH($F838, 'Currency Market'!$BE$9:$BL$9, 0)), ""))</f>
        <v/>
      </c>
      <c r="BL838" s="43" t="str">
        <f>IF($F838="", "", IFERROR(INDEX('Currency Market'!$BE$10:$BL$178, MATCH($BJ838, 'Currency Market'!$BB$10:$BB$178, 0), MATCH($N838, 'Currency Market'!$BE$9:$BL$9, 0)), ""))</f>
        <v/>
      </c>
      <c r="BN838" s="68" t="str">
        <f t="shared" si="245"/>
        <v/>
      </c>
      <c r="BO838" s="57" t="str">
        <f t="shared" si="252"/>
        <v/>
      </c>
      <c r="BP838" s="58" t="str">
        <f t="shared" si="252"/>
        <v/>
      </c>
      <c r="BQ838" s="58" t="str">
        <f t="shared" si="252"/>
        <v/>
      </c>
      <c r="BR838" s="58" t="str">
        <f t="shared" si="252"/>
        <v/>
      </c>
      <c r="BS838" s="58" t="str">
        <f t="shared" si="252"/>
        <v/>
      </c>
      <c r="BT838" s="58" t="str">
        <f t="shared" si="252"/>
        <v/>
      </c>
      <c r="BU838" s="58" t="str">
        <f t="shared" si="252"/>
        <v/>
      </c>
      <c r="BV838" s="59" t="str">
        <f t="shared" si="252"/>
        <v/>
      </c>
      <c r="BX838" s="7" t="str">
        <f ca="1">IFERROR(INDEX('Currency Market'!$BX$10:$BX$178, MATCH($BJ838, 'Currency Market'!$BB$10:$BB$178, 0)), "")</f>
        <v/>
      </c>
      <c r="BZ838" s="65" t="str">
        <f t="shared" si="246"/>
        <v/>
      </c>
    </row>
    <row r="839" spans="1:78" x14ac:dyDescent="0.55000000000000004">
      <c r="A839" s="11"/>
      <c r="B839" s="175" t="str">
        <f t="shared" si="235"/>
        <v/>
      </c>
      <c r="C839" s="176"/>
      <c r="D839" s="176"/>
      <c r="E839" s="176"/>
      <c r="F839" s="269"/>
      <c r="G839" s="270"/>
      <c r="H839" s="271"/>
      <c r="I839" s="271"/>
      <c r="J839" s="271"/>
      <c r="K839" s="271"/>
      <c r="L839" s="271"/>
      <c r="M839" s="271"/>
      <c r="N839" s="270"/>
      <c r="O839" s="270"/>
      <c r="P839" s="272" t="str">
        <f t="shared" si="241"/>
        <v/>
      </c>
      <c r="Q839" s="267"/>
      <c r="R839" s="267"/>
      <c r="S839" s="267"/>
      <c r="T839" s="267"/>
      <c r="U839" s="267"/>
      <c r="V839" s="267" t="str">
        <f t="shared" si="236"/>
        <v/>
      </c>
      <c r="W839" s="267"/>
      <c r="X839" s="267"/>
      <c r="Y839" s="267"/>
      <c r="Z839" s="267"/>
      <c r="AA839" s="267" t="str">
        <f t="shared" si="242"/>
        <v/>
      </c>
      <c r="AB839" s="267"/>
      <c r="AC839" s="267"/>
      <c r="AD839" s="267"/>
      <c r="AE839" s="267"/>
      <c r="AF839" s="267"/>
      <c r="AG839" s="269"/>
      <c r="AH839" s="270"/>
      <c r="AI839" s="270"/>
      <c r="AJ839" s="270"/>
      <c r="AK839" s="270"/>
      <c r="AL839" s="273"/>
      <c r="AM839" s="11"/>
      <c r="AN839" s="175" t="str">
        <f t="shared" si="243"/>
        <v/>
      </c>
      <c r="AO839" s="176"/>
      <c r="AP839" s="267" t="str">
        <f t="shared" si="237"/>
        <v/>
      </c>
      <c r="AQ839" s="267"/>
      <c r="AR839" s="267"/>
      <c r="AS839" s="267"/>
      <c r="AT839" s="267"/>
      <c r="AU839" s="267"/>
      <c r="AV839" s="265" t="str">
        <f t="shared" si="244"/>
        <v/>
      </c>
      <c r="AW839" s="266"/>
      <c r="AX839" s="267" t="str">
        <f t="shared" si="238"/>
        <v/>
      </c>
      <c r="AY839" s="267"/>
      <c r="AZ839" s="267"/>
      <c r="BA839" s="267"/>
      <c r="BB839" s="267"/>
      <c r="BC839" s="268"/>
      <c r="BD839" s="11"/>
      <c r="BF839" s="7" t="str">
        <f t="shared" si="239"/>
        <v/>
      </c>
      <c r="BJ839" s="45" t="str">
        <f t="shared" ca="1" si="240"/>
        <v>20/09/2021 08:00</v>
      </c>
      <c r="BK839" s="44" t="str">
        <f>IF($F839="", "", IFERROR(INDEX('Currency Market'!$BE$10:$BL$178, MATCH($BJ839, 'Currency Market'!$BB$10:$BB$178, 0), MATCH($F839, 'Currency Market'!$BE$9:$BL$9, 0)), ""))</f>
        <v/>
      </c>
      <c r="BL839" s="43" t="str">
        <f>IF($F839="", "", IFERROR(INDEX('Currency Market'!$BE$10:$BL$178, MATCH($BJ839, 'Currency Market'!$BB$10:$BB$178, 0), MATCH($N839, 'Currency Market'!$BE$9:$BL$9, 0)), ""))</f>
        <v/>
      </c>
      <c r="BN839" s="68" t="str">
        <f t="shared" si="245"/>
        <v/>
      </c>
      <c r="BO839" s="57" t="str">
        <f t="shared" si="252"/>
        <v/>
      </c>
      <c r="BP839" s="58" t="str">
        <f t="shared" si="252"/>
        <v/>
      </c>
      <c r="BQ839" s="58" t="str">
        <f t="shared" si="252"/>
        <v/>
      </c>
      <c r="BR839" s="58" t="str">
        <f t="shared" si="252"/>
        <v/>
      </c>
      <c r="BS839" s="58" t="str">
        <f t="shared" si="252"/>
        <v/>
      </c>
      <c r="BT839" s="58" t="str">
        <f t="shared" si="252"/>
        <v/>
      </c>
      <c r="BU839" s="58" t="str">
        <f t="shared" si="252"/>
        <v/>
      </c>
      <c r="BV839" s="59" t="str">
        <f t="shared" si="252"/>
        <v/>
      </c>
      <c r="BX839" s="7" t="str">
        <f ca="1">IFERROR(INDEX('Currency Market'!$BX$10:$BX$178, MATCH($BJ839, 'Currency Market'!$BB$10:$BB$178, 0)), "")</f>
        <v/>
      </c>
      <c r="BZ839" s="65" t="str">
        <f t="shared" si="246"/>
        <v/>
      </c>
    </row>
    <row r="840" spans="1:78" x14ac:dyDescent="0.55000000000000004">
      <c r="A840" s="11"/>
      <c r="B840" s="175" t="str">
        <f t="shared" si="235"/>
        <v/>
      </c>
      <c r="C840" s="176"/>
      <c r="D840" s="176"/>
      <c r="E840" s="176"/>
      <c r="F840" s="269"/>
      <c r="G840" s="270"/>
      <c r="H840" s="271"/>
      <c r="I840" s="271"/>
      <c r="J840" s="271"/>
      <c r="K840" s="271"/>
      <c r="L840" s="271"/>
      <c r="M840" s="271"/>
      <c r="N840" s="270"/>
      <c r="O840" s="270"/>
      <c r="P840" s="272" t="str">
        <f t="shared" si="241"/>
        <v/>
      </c>
      <c r="Q840" s="267"/>
      <c r="R840" s="267"/>
      <c r="S840" s="267"/>
      <c r="T840" s="267"/>
      <c r="U840" s="267"/>
      <c r="V840" s="267" t="str">
        <f t="shared" si="236"/>
        <v/>
      </c>
      <c r="W840" s="267"/>
      <c r="X840" s="267"/>
      <c r="Y840" s="267"/>
      <c r="Z840" s="267"/>
      <c r="AA840" s="267" t="str">
        <f t="shared" si="242"/>
        <v/>
      </c>
      <c r="AB840" s="267"/>
      <c r="AC840" s="267"/>
      <c r="AD840" s="267"/>
      <c r="AE840" s="267"/>
      <c r="AF840" s="267"/>
      <c r="AG840" s="269"/>
      <c r="AH840" s="270"/>
      <c r="AI840" s="270"/>
      <c r="AJ840" s="270"/>
      <c r="AK840" s="270"/>
      <c r="AL840" s="273"/>
      <c r="AM840" s="11"/>
      <c r="AN840" s="175" t="str">
        <f t="shared" si="243"/>
        <v/>
      </c>
      <c r="AO840" s="176"/>
      <c r="AP840" s="267" t="str">
        <f t="shared" si="237"/>
        <v/>
      </c>
      <c r="AQ840" s="267"/>
      <c r="AR840" s="267"/>
      <c r="AS840" s="267"/>
      <c r="AT840" s="267"/>
      <c r="AU840" s="267"/>
      <c r="AV840" s="265" t="str">
        <f t="shared" si="244"/>
        <v/>
      </c>
      <c r="AW840" s="266"/>
      <c r="AX840" s="267" t="str">
        <f t="shared" si="238"/>
        <v/>
      </c>
      <c r="AY840" s="267"/>
      <c r="AZ840" s="267"/>
      <c r="BA840" s="267"/>
      <c r="BB840" s="267"/>
      <c r="BC840" s="268"/>
      <c r="BD840" s="11"/>
      <c r="BF840" s="7" t="str">
        <f t="shared" si="239"/>
        <v/>
      </c>
      <c r="BJ840" s="45" t="str">
        <f t="shared" ca="1" si="240"/>
        <v>20/09/2021 08:00</v>
      </c>
      <c r="BK840" s="44" t="str">
        <f>IF($F840="", "", IFERROR(INDEX('Currency Market'!$BE$10:$BL$178, MATCH($BJ840, 'Currency Market'!$BB$10:$BB$178, 0), MATCH($F840, 'Currency Market'!$BE$9:$BL$9, 0)), ""))</f>
        <v/>
      </c>
      <c r="BL840" s="43" t="str">
        <f>IF($F840="", "", IFERROR(INDEX('Currency Market'!$BE$10:$BL$178, MATCH($BJ840, 'Currency Market'!$BB$10:$BB$178, 0), MATCH($N840, 'Currency Market'!$BE$9:$BL$9, 0)), ""))</f>
        <v/>
      </c>
      <c r="BN840" s="68" t="str">
        <f t="shared" si="245"/>
        <v/>
      </c>
      <c r="BO840" s="57" t="str">
        <f t="shared" si="252"/>
        <v/>
      </c>
      <c r="BP840" s="58" t="str">
        <f t="shared" si="252"/>
        <v/>
      </c>
      <c r="BQ840" s="58" t="str">
        <f t="shared" si="252"/>
        <v/>
      </c>
      <c r="BR840" s="58" t="str">
        <f t="shared" si="252"/>
        <v/>
      </c>
      <c r="BS840" s="58" t="str">
        <f t="shared" si="252"/>
        <v/>
      </c>
      <c r="BT840" s="58" t="str">
        <f t="shared" si="252"/>
        <v/>
      </c>
      <c r="BU840" s="58" t="str">
        <f t="shared" si="252"/>
        <v/>
      </c>
      <c r="BV840" s="59" t="str">
        <f t="shared" si="252"/>
        <v/>
      </c>
      <c r="BX840" s="7" t="str">
        <f ca="1">IFERROR(INDEX('Currency Market'!$BX$10:$BX$178, MATCH($BJ840, 'Currency Market'!$BB$10:$BB$178, 0)), "")</f>
        <v/>
      </c>
      <c r="BZ840" s="65" t="str">
        <f t="shared" si="246"/>
        <v/>
      </c>
    </row>
    <row r="841" spans="1:78" x14ac:dyDescent="0.55000000000000004">
      <c r="A841" s="11"/>
      <c r="B841" s="175" t="str">
        <f t="shared" si="235"/>
        <v/>
      </c>
      <c r="C841" s="176"/>
      <c r="D841" s="176"/>
      <c r="E841" s="176"/>
      <c r="F841" s="269"/>
      <c r="G841" s="270"/>
      <c r="H841" s="271"/>
      <c r="I841" s="271"/>
      <c r="J841" s="271"/>
      <c r="K841" s="271"/>
      <c r="L841" s="271"/>
      <c r="M841" s="271"/>
      <c r="N841" s="270"/>
      <c r="O841" s="270"/>
      <c r="P841" s="272" t="str">
        <f t="shared" si="241"/>
        <v/>
      </c>
      <c r="Q841" s="267"/>
      <c r="R841" s="267"/>
      <c r="S841" s="267"/>
      <c r="T841" s="267"/>
      <c r="U841" s="267"/>
      <c r="V841" s="267" t="str">
        <f t="shared" si="236"/>
        <v/>
      </c>
      <c r="W841" s="267"/>
      <c r="X841" s="267"/>
      <c r="Y841" s="267"/>
      <c r="Z841" s="267"/>
      <c r="AA841" s="267" t="str">
        <f t="shared" si="242"/>
        <v/>
      </c>
      <c r="AB841" s="267"/>
      <c r="AC841" s="267"/>
      <c r="AD841" s="267"/>
      <c r="AE841" s="267"/>
      <c r="AF841" s="267"/>
      <c r="AG841" s="269"/>
      <c r="AH841" s="270"/>
      <c r="AI841" s="270"/>
      <c r="AJ841" s="270"/>
      <c r="AK841" s="270"/>
      <c r="AL841" s="273"/>
      <c r="AM841" s="11"/>
      <c r="AN841" s="175" t="str">
        <f t="shared" si="243"/>
        <v/>
      </c>
      <c r="AO841" s="176"/>
      <c r="AP841" s="267" t="str">
        <f t="shared" si="237"/>
        <v/>
      </c>
      <c r="AQ841" s="267"/>
      <c r="AR841" s="267"/>
      <c r="AS841" s="267"/>
      <c r="AT841" s="267"/>
      <c r="AU841" s="267"/>
      <c r="AV841" s="265" t="str">
        <f t="shared" si="244"/>
        <v/>
      </c>
      <c r="AW841" s="266"/>
      <c r="AX841" s="267" t="str">
        <f t="shared" si="238"/>
        <v/>
      </c>
      <c r="AY841" s="267"/>
      <c r="AZ841" s="267"/>
      <c r="BA841" s="267"/>
      <c r="BB841" s="267"/>
      <c r="BC841" s="268"/>
      <c r="BD841" s="11"/>
      <c r="BF841" s="7" t="str">
        <f t="shared" si="239"/>
        <v/>
      </c>
      <c r="BJ841" s="45" t="str">
        <f t="shared" ca="1" si="240"/>
        <v>20/09/2021 08:00</v>
      </c>
      <c r="BK841" s="44" t="str">
        <f>IF($F841="", "", IFERROR(INDEX('Currency Market'!$BE$10:$BL$178, MATCH($BJ841, 'Currency Market'!$BB$10:$BB$178, 0), MATCH($F841, 'Currency Market'!$BE$9:$BL$9, 0)), ""))</f>
        <v/>
      </c>
      <c r="BL841" s="43" t="str">
        <f>IF($F841="", "", IFERROR(INDEX('Currency Market'!$BE$10:$BL$178, MATCH($BJ841, 'Currency Market'!$BB$10:$BB$178, 0), MATCH($N841, 'Currency Market'!$BE$9:$BL$9, 0)), ""))</f>
        <v/>
      </c>
      <c r="BN841" s="68" t="str">
        <f t="shared" si="245"/>
        <v/>
      </c>
      <c r="BO841" s="57" t="str">
        <f t="shared" si="252"/>
        <v/>
      </c>
      <c r="BP841" s="58" t="str">
        <f t="shared" si="252"/>
        <v/>
      </c>
      <c r="BQ841" s="58" t="str">
        <f t="shared" si="252"/>
        <v/>
      </c>
      <c r="BR841" s="58" t="str">
        <f t="shared" si="252"/>
        <v/>
      </c>
      <c r="BS841" s="58" t="str">
        <f t="shared" si="252"/>
        <v/>
      </c>
      <c r="BT841" s="58" t="str">
        <f t="shared" si="252"/>
        <v/>
      </c>
      <c r="BU841" s="58" t="str">
        <f t="shared" si="252"/>
        <v/>
      </c>
      <c r="BV841" s="59" t="str">
        <f t="shared" si="252"/>
        <v/>
      </c>
      <c r="BX841" s="7" t="str">
        <f ca="1">IFERROR(INDEX('Currency Market'!$BX$10:$BX$178, MATCH($BJ841, 'Currency Market'!$BB$10:$BB$178, 0)), "")</f>
        <v/>
      </c>
      <c r="BZ841" s="65" t="str">
        <f t="shared" si="246"/>
        <v/>
      </c>
    </row>
    <row r="842" spans="1:78" x14ac:dyDescent="0.55000000000000004">
      <c r="A842" s="11"/>
      <c r="B842" s="175" t="str">
        <f t="shared" si="235"/>
        <v/>
      </c>
      <c r="C842" s="176"/>
      <c r="D842" s="176"/>
      <c r="E842" s="176"/>
      <c r="F842" s="269"/>
      <c r="G842" s="270"/>
      <c r="H842" s="271"/>
      <c r="I842" s="271"/>
      <c r="J842" s="271"/>
      <c r="K842" s="271"/>
      <c r="L842" s="271"/>
      <c r="M842" s="271"/>
      <c r="N842" s="270"/>
      <c r="O842" s="270"/>
      <c r="P842" s="272" t="str">
        <f t="shared" si="241"/>
        <v/>
      </c>
      <c r="Q842" s="267"/>
      <c r="R842" s="267"/>
      <c r="S842" s="267"/>
      <c r="T842" s="267"/>
      <c r="U842" s="267"/>
      <c r="V842" s="267" t="str">
        <f t="shared" si="236"/>
        <v/>
      </c>
      <c r="W842" s="267"/>
      <c r="X842" s="267"/>
      <c r="Y842" s="267"/>
      <c r="Z842" s="267"/>
      <c r="AA842" s="267" t="str">
        <f t="shared" si="242"/>
        <v/>
      </c>
      <c r="AB842" s="267"/>
      <c r="AC842" s="267"/>
      <c r="AD842" s="267"/>
      <c r="AE842" s="267"/>
      <c r="AF842" s="267"/>
      <c r="AG842" s="269"/>
      <c r="AH842" s="270"/>
      <c r="AI842" s="270"/>
      <c r="AJ842" s="270"/>
      <c r="AK842" s="270"/>
      <c r="AL842" s="273"/>
      <c r="AM842" s="11"/>
      <c r="AN842" s="175" t="str">
        <f t="shared" si="243"/>
        <v/>
      </c>
      <c r="AO842" s="176"/>
      <c r="AP842" s="267" t="str">
        <f t="shared" si="237"/>
        <v/>
      </c>
      <c r="AQ842" s="267"/>
      <c r="AR842" s="267"/>
      <c r="AS842" s="267"/>
      <c r="AT842" s="267"/>
      <c r="AU842" s="267"/>
      <c r="AV842" s="265" t="str">
        <f t="shared" si="244"/>
        <v/>
      </c>
      <c r="AW842" s="266"/>
      <c r="AX842" s="267" t="str">
        <f t="shared" si="238"/>
        <v/>
      </c>
      <c r="AY842" s="267"/>
      <c r="AZ842" s="267"/>
      <c r="BA842" s="267"/>
      <c r="BB842" s="267"/>
      <c r="BC842" s="268"/>
      <c r="BD842" s="11"/>
      <c r="BF842" s="7" t="str">
        <f t="shared" si="239"/>
        <v/>
      </c>
      <c r="BJ842" s="45" t="str">
        <f t="shared" ca="1" si="240"/>
        <v>20/09/2021 08:00</v>
      </c>
      <c r="BK842" s="44" t="str">
        <f>IF($F842="", "", IFERROR(INDEX('Currency Market'!$BE$10:$BL$178, MATCH($BJ842, 'Currency Market'!$BB$10:$BB$178, 0), MATCH($F842, 'Currency Market'!$BE$9:$BL$9, 0)), ""))</f>
        <v/>
      </c>
      <c r="BL842" s="43" t="str">
        <f>IF($F842="", "", IFERROR(INDEX('Currency Market'!$BE$10:$BL$178, MATCH($BJ842, 'Currency Market'!$BB$10:$BB$178, 0), MATCH($N842, 'Currency Market'!$BE$9:$BL$9, 0)), ""))</f>
        <v/>
      </c>
      <c r="BN842" s="68" t="str">
        <f t="shared" si="245"/>
        <v/>
      </c>
      <c r="BO842" s="57" t="str">
        <f t="shared" si="252"/>
        <v/>
      </c>
      <c r="BP842" s="58" t="str">
        <f t="shared" si="252"/>
        <v/>
      </c>
      <c r="BQ842" s="58" t="str">
        <f t="shared" si="252"/>
        <v/>
      </c>
      <c r="BR842" s="58" t="str">
        <f t="shared" si="252"/>
        <v/>
      </c>
      <c r="BS842" s="58" t="str">
        <f t="shared" si="252"/>
        <v/>
      </c>
      <c r="BT842" s="58" t="str">
        <f t="shared" si="252"/>
        <v/>
      </c>
      <c r="BU842" s="58" t="str">
        <f t="shared" si="252"/>
        <v/>
      </c>
      <c r="BV842" s="59" t="str">
        <f t="shared" si="252"/>
        <v/>
      </c>
      <c r="BX842" s="7" t="str">
        <f ca="1">IFERROR(INDEX('Currency Market'!$BX$10:$BX$178, MATCH($BJ842, 'Currency Market'!$BB$10:$BB$178, 0)), "")</f>
        <v/>
      </c>
      <c r="BZ842" s="65" t="str">
        <f t="shared" si="246"/>
        <v/>
      </c>
    </row>
    <row r="843" spans="1:78" x14ac:dyDescent="0.55000000000000004">
      <c r="A843" s="11"/>
      <c r="B843" s="175" t="str">
        <f t="shared" si="235"/>
        <v/>
      </c>
      <c r="C843" s="176"/>
      <c r="D843" s="176"/>
      <c r="E843" s="176"/>
      <c r="F843" s="269"/>
      <c r="G843" s="270"/>
      <c r="H843" s="271"/>
      <c r="I843" s="271"/>
      <c r="J843" s="271"/>
      <c r="K843" s="271"/>
      <c r="L843" s="271"/>
      <c r="M843" s="271"/>
      <c r="N843" s="270"/>
      <c r="O843" s="270"/>
      <c r="P843" s="272" t="str">
        <f t="shared" si="241"/>
        <v/>
      </c>
      <c r="Q843" s="267"/>
      <c r="R843" s="267"/>
      <c r="S843" s="267"/>
      <c r="T843" s="267"/>
      <c r="U843" s="267"/>
      <c r="V843" s="267" t="str">
        <f t="shared" si="236"/>
        <v/>
      </c>
      <c r="W843" s="267"/>
      <c r="X843" s="267"/>
      <c r="Y843" s="267"/>
      <c r="Z843" s="267"/>
      <c r="AA843" s="267" t="str">
        <f t="shared" si="242"/>
        <v/>
      </c>
      <c r="AB843" s="267"/>
      <c r="AC843" s="267"/>
      <c r="AD843" s="267"/>
      <c r="AE843" s="267"/>
      <c r="AF843" s="267"/>
      <c r="AG843" s="269"/>
      <c r="AH843" s="270"/>
      <c r="AI843" s="270"/>
      <c r="AJ843" s="270"/>
      <c r="AK843" s="270"/>
      <c r="AL843" s="273"/>
      <c r="AM843" s="11"/>
      <c r="AN843" s="175" t="str">
        <f t="shared" si="243"/>
        <v/>
      </c>
      <c r="AO843" s="176"/>
      <c r="AP843" s="267" t="str">
        <f t="shared" si="237"/>
        <v/>
      </c>
      <c r="AQ843" s="267"/>
      <c r="AR843" s="267"/>
      <c r="AS843" s="267"/>
      <c r="AT843" s="267"/>
      <c r="AU843" s="267"/>
      <c r="AV843" s="265" t="str">
        <f t="shared" si="244"/>
        <v/>
      </c>
      <c r="AW843" s="266"/>
      <c r="AX843" s="267" t="str">
        <f t="shared" si="238"/>
        <v/>
      </c>
      <c r="AY843" s="267"/>
      <c r="AZ843" s="267"/>
      <c r="BA843" s="267"/>
      <c r="BB843" s="267"/>
      <c r="BC843" s="268"/>
      <c r="BD843" s="11"/>
      <c r="BF843" s="7" t="str">
        <f t="shared" si="239"/>
        <v/>
      </c>
      <c r="BJ843" s="45" t="str">
        <f t="shared" ca="1" si="240"/>
        <v>20/09/2021 08:00</v>
      </c>
      <c r="BK843" s="44" t="str">
        <f>IF($F843="", "", IFERROR(INDEX('Currency Market'!$BE$10:$BL$178, MATCH($BJ843, 'Currency Market'!$BB$10:$BB$178, 0), MATCH($F843, 'Currency Market'!$BE$9:$BL$9, 0)), ""))</f>
        <v/>
      </c>
      <c r="BL843" s="43" t="str">
        <f>IF($F843="", "", IFERROR(INDEX('Currency Market'!$BE$10:$BL$178, MATCH($BJ843, 'Currency Market'!$BB$10:$BB$178, 0), MATCH($N843, 'Currency Market'!$BE$9:$BL$9, 0)), ""))</f>
        <v/>
      </c>
      <c r="BN843" s="68" t="str">
        <f t="shared" si="245"/>
        <v/>
      </c>
      <c r="BO843" s="57" t="str">
        <f t="shared" ref="BO843:BV852" si="253">IF($B843=$BF$4, IF($F843=BO$2, $H843*-1, IF($N843=BO$2, $AA843, "")), "")</f>
        <v/>
      </c>
      <c r="BP843" s="58" t="str">
        <f t="shared" si="253"/>
        <v/>
      </c>
      <c r="BQ843" s="58" t="str">
        <f t="shared" si="253"/>
        <v/>
      </c>
      <c r="BR843" s="58" t="str">
        <f t="shared" si="253"/>
        <v/>
      </c>
      <c r="BS843" s="58" t="str">
        <f t="shared" si="253"/>
        <v/>
      </c>
      <c r="BT843" s="58" t="str">
        <f t="shared" si="253"/>
        <v/>
      </c>
      <c r="BU843" s="58" t="str">
        <f t="shared" si="253"/>
        <v/>
      </c>
      <c r="BV843" s="59" t="str">
        <f t="shared" si="253"/>
        <v/>
      </c>
      <c r="BX843" s="7" t="str">
        <f ca="1">IFERROR(INDEX('Currency Market'!$BX$10:$BX$178, MATCH($BJ843, 'Currency Market'!$BB$10:$BB$178, 0)), "")</f>
        <v/>
      </c>
      <c r="BZ843" s="65" t="str">
        <f t="shared" si="246"/>
        <v/>
      </c>
    </row>
    <row r="844" spans="1:78" x14ac:dyDescent="0.55000000000000004">
      <c r="A844" s="11"/>
      <c r="B844" s="175" t="str">
        <f t="shared" si="235"/>
        <v/>
      </c>
      <c r="C844" s="176"/>
      <c r="D844" s="176"/>
      <c r="E844" s="176"/>
      <c r="F844" s="269"/>
      <c r="G844" s="270"/>
      <c r="H844" s="271"/>
      <c r="I844" s="271"/>
      <c r="J844" s="271"/>
      <c r="K844" s="271"/>
      <c r="L844" s="271"/>
      <c r="M844" s="271"/>
      <c r="N844" s="270"/>
      <c r="O844" s="270"/>
      <c r="P844" s="272" t="str">
        <f t="shared" si="241"/>
        <v/>
      </c>
      <c r="Q844" s="267"/>
      <c r="R844" s="267"/>
      <c r="S844" s="267"/>
      <c r="T844" s="267"/>
      <c r="U844" s="267"/>
      <c r="V844" s="267" t="str">
        <f t="shared" si="236"/>
        <v/>
      </c>
      <c r="W844" s="267"/>
      <c r="X844" s="267"/>
      <c r="Y844" s="267"/>
      <c r="Z844" s="267"/>
      <c r="AA844" s="267" t="str">
        <f t="shared" si="242"/>
        <v/>
      </c>
      <c r="AB844" s="267"/>
      <c r="AC844" s="267"/>
      <c r="AD844" s="267"/>
      <c r="AE844" s="267"/>
      <c r="AF844" s="267"/>
      <c r="AG844" s="269"/>
      <c r="AH844" s="270"/>
      <c r="AI844" s="270"/>
      <c r="AJ844" s="270"/>
      <c r="AK844" s="270"/>
      <c r="AL844" s="273"/>
      <c r="AM844" s="11"/>
      <c r="AN844" s="175" t="str">
        <f t="shared" si="243"/>
        <v/>
      </c>
      <c r="AO844" s="176"/>
      <c r="AP844" s="267" t="str">
        <f t="shared" si="237"/>
        <v/>
      </c>
      <c r="AQ844" s="267"/>
      <c r="AR844" s="267"/>
      <c r="AS844" s="267"/>
      <c r="AT844" s="267"/>
      <c r="AU844" s="267"/>
      <c r="AV844" s="265" t="str">
        <f t="shared" si="244"/>
        <v/>
      </c>
      <c r="AW844" s="266"/>
      <c r="AX844" s="267" t="str">
        <f t="shared" si="238"/>
        <v/>
      </c>
      <c r="AY844" s="267"/>
      <c r="AZ844" s="267"/>
      <c r="BA844" s="267"/>
      <c r="BB844" s="267"/>
      <c r="BC844" s="268"/>
      <c r="BD844" s="11"/>
      <c r="BF844" s="7" t="str">
        <f t="shared" si="239"/>
        <v/>
      </c>
      <c r="BJ844" s="45" t="str">
        <f t="shared" ca="1" si="240"/>
        <v>20/09/2021 08:00</v>
      </c>
      <c r="BK844" s="44" t="str">
        <f>IF($F844="", "", IFERROR(INDEX('Currency Market'!$BE$10:$BL$178, MATCH($BJ844, 'Currency Market'!$BB$10:$BB$178, 0), MATCH($F844, 'Currency Market'!$BE$9:$BL$9, 0)), ""))</f>
        <v/>
      </c>
      <c r="BL844" s="43" t="str">
        <f>IF($F844="", "", IFERROR(INDEX('Currency Market'!$BE$10:$BL$178, MATCH($BJ844, 'Currency Market'!$BB$10:$BB$178, 0), MATCH($N844, 'Currency Market'!$BE$9:$BL$9, 0)), ""))</f>
        <v/>
      </c>
      <c r="BN844" s="68" t="str">
        <f t="shared" si="245"/>
        <v/>
      </c>
      <c r="BO844" s="57" t="str">
        <f t="shared" si="253"/>
        <v/>
      </c>
      <c r="BP844" s="58" t="str">
        <f t="shared" si="253"/>
        <v/>
      </c>
      <c r="BQ844" s="58" t="str">
        <f t="shared" si="253"/>
        <v/>
      </c>
      <c r="BR844" s="58" t="str">
        <f t="shared" si="253"/>
        <v/>
      </c>
      <c r="BS844" s="58" t="str">
        <f t="shared" si="253"/>
        <v/>
      </c>
      <c r="BT844" s="58" t="str">
        <f t="shared" si="253"/>
        <v/>
      </c>
      <c r="BU844" s="58" t="str">
        <f t="shared" si="253"/>
        <v/>
      </c>
      <c r="BV844" s="59" t="str">
        <f t="shared" si="253"/>
        <v/>
      </c>
      <c r="BX844" s="7" t="str">
        <f ca="1">IFERROR(INDEX('Currency Market'!$BX$10:$BX$178, MATCH($BJ844, 'Currency Market'!$BB$10:$BB$178, 0)), "")</f>
        <v/>
      </c>
      <c r="BZ844" s="65" t="str">
        <f t="shared" si="246"/>
        <v/>
      </c>
    </row>
    <row r="845" spans="1:78" x14ac:dyDescent="0.55000000000000004">
      <c r="A845" s="11"/>
      <c r="B845" s="175" t="str">
        <f t="shared" ref="B845:B908" si="254">IF(AND(F845="", H845="", N845=""), "", IF($AG845="", $BF$3, $BF$4))</f>
        <v/>
      </c>
      <c r="C845" s="176"/>
      <c r="D845" s="176"/>
      <c r="E845" s="176"/>
      <c r="F845" s="269"/>
      <c r="G845" s="270"/>
      <c r="H845" s="271"/>
      <c r="I845" s="271"/>
      <c r="J845" s="271"/>
      <c r="K845" s="271"/>
      <c r="L845" s="271"/>
      <c r="M845" s="271"/>
      <c r="N845" s="270"/>
      <c r="O845" s="270"/>
      <c r="P845" s="272" t="str">
        <f t="shared" si="241"/>
        <v/>
      </c>
      <c r="Q845" s="267"/>
      <c r="R845" s="267"/>
      <c r="S845" s="267"/>
      <c r="T845" s="267"/>
      <c r="U845" s="267"/>
      <c r="V845" s="267" t="str">
        <f t="shared" ref="V845:V908" si="255">IFERROR(ROUND($P845*$BJ$7, 2), "")</f>
        <v/>
      </c>
      <c r="W845" s="267"/>
      <c r="X845" s="267"/>
      <c r="Y845" s="267"/>
      <c r="Z845" s="267"/>
      <c r="AA845" s="267" t="str">
        <f t="shared" si="242"/>
        <v/>
      </c>
      <c r="AB845" s="267"/>
      <c r="AC845" s="267"/>
      <c r="AD845" s="267"/>
      <c r="AE845" s="267"/>
      <c r="AF845" s="267"/>
      <c r="AG845" s="269"/>
      <c r="AH845" s="270"/>
      <c r="AI845" s="270"/>
      <c r="AJ845" s="270"/>
      <c r="AK845" s="270"/>
      <c r="AL845" s="273"/>
      <c r="AM845" s="11"/>
      <c r="AN845" s="175" t="str">
        <f t="shared" si="243"/>
        <v/>
      </c>
      <c r="AO845" s="176"/>
      <c r="AP845" s="267" t="str">
        <f t="shared" ref="AP845:AP908" si="256">IF($B845=$BF$3, IF(OR(F845="", H845=""), "", IFERROR(INDEX($BO$7:$BV$7, $BM$7, MATCH(F845, $BO$2:$BV$2, 0))-H845, "")), "")</f>
        <v/>
      </c>
      <c r="AQ845" s="267"/>
      <c r="AR845" s="267"/>
      <c r="AS845" s="267"/>
      <c r="AT845" s="267"/>
      <c r="AU845" s="267"/>
      <c r="AV845" s="265" t="str">
        <f t="shared" si="244"/>
        <v/>
      </c>
      <c r="AW845" s="266"/>
      <c r="AX845" s="267" t="str">
        <f t="shared" ref="AX845:AX908" si="257">IF($B845=$BF$3, IF(OR(N845="", AA845=""), "", IFERROR(INDEX($BO$7:$BV$7, $BM$7, MATCH(N845, $BO$2:$BV$2, 0))+AA845, "")), "")</f>
        <v/>
      </c>
      <c r="AY845" s="267"/>
      <c r="AZ845" s="267"/>
      <c r="BA845" s="267"/>
      <c r="BB845" s="267"/>
      <c r="BC845" s="268"/>
      <c r="BD845" s="11"/>
      <c r="BF845" s="7" t="str">
        <f t="shared" ref="BF845:BF908" si="258">IF(AND($B845=$BF$3, $AP845&gt;=0, $AX845&gt;=0), $BJ$4, "")</f>
        <v/>
      </c>
      <c r="BJ845" s="45" t="str">
        <f t="shared" ref="BJ845:BJ908" ca="1" si="259">IF($AG845="", $BJ$4, $AG845)</f>
        <v>20/09/2021 08:00</v>
      </c>
      <c r="BK845" s="44" t="str">
        <f>IF($F845="", "", IFERROR(INDEX('Currency Market'!$BE$10:$BL$178, MATCH($BJ845, 'Currency Market'!$BB$10:$BB$178, 0), MATCH($F845, 'Currency Market'!$BE$9:$BL$9, 0)), ""))</f>
        <v/>
      </c>
      <c r="BL845" s="43" t="str">
        <f>IF($F845="", "", IFERROR(INDEX('Currency Market'!$BE$10:$BL$178, MATCH($BJ845, 'Currency Market'!$BB$10:$BB$178, 0), MATCH($N845, 'Currency Market'!$BE$9:$BL$9, 0)), ""))</f>
        <v/>
      </c>
      <c r="BN845" s="68" t="str">
        <f t="shared" si="245"/>
        <v/>
      </c>
      <c r="BO845" s="57" t="str">
        <f t="shared" si="253"/>
        <v/>
      </c>
      <c r="BP845" s="58" t="str">
        <f t="shared" si="253"/>
        <v/>
      </c>
      <c r="BQ845" s="58" t="str">
        <f t="shared" si="253"/>
        <v/>
      </c>
      <c r="BR845" s="58" t="str">
        <f t="shared" si="253"/>
        <v/>
      </c>
      <c r="BS845" s="58" t="str">
        <f t="shared" si="253"/>
        <v/>
      </c>
      <c r="BT845" s="58" t="str">
        <f t="shared" si="253"/>
        <v/>
      </c>
      <c r="BU845" s="58" t="str">
        <f t="shared" si="253"/>
        <v/>
      </c>
      <c r="BV845" s="59" t="str">
        <f t="shared" si="253"/>
        <v/>
      </c>
      <c r="BX845" s="7" t="str">
        <f ca="1">IFERROR(INDEX('Currency Market'!$BX$10:$BX$178, MATCH($BJ845, 'Currency Market'!$BB$10:$BB$178, 0)), "")</f>
        <v/>
      </c>
      <c r="BZ845" s="65" t="str">
        <f t="shared" si="246"/>
        <v/>
      </c>
    </row>
    <row r="846" spans="1:78" x14ac:dyDescent="0.55000000000000004">
      <c r="A846" s="11"/>
      <c r="B846" s="175" t="str">
        <f t="shared" si="254"/>
        <v/>
      </c>
      <c r="C846" s="176"/>
      <c r="D846" s="176"/>
      <c r="E846" s="176"/>
      <c r="F846" s="269"/>
      <c r="G846" s="270"/>
      <c r="H846" s="271"/>
      <c r="I846" s="271"/>
      <c r="J846" s="271"/>
      <c r="K846" s="271"/>
      <c r="L846" s="271"/>
      <c r="M846" s="271"/>
      <c r="N846" s="270"/>
      <c r="O846" s="270"/>
      <c r="P846" s="272" t="str">
        <f t="shared" ref="P846:P909" si="260">IF(OR(F846="", H846="", N846=""), "", IFERROR(ROUND($H846*$BK846/$BL846, 2), ""))</f>
        <v/>
      </c>
      <c r="Q846" s="267"/>
      <c r="R846" s="267"/>
      <c r="S846" s="267"/>
      <c r="T846" s="267"/>
      <c r="U846" s="267"/>
      <c r="V846" s="267" t="str">
        <f t="shared" si="255"/>
        <v/>
      </c>
      <c r="W846" s="267"/>
      <c r="X846" s="267"/>
      <c r="Y846" s="267"/>
      <c r="Z846" s="267"/>
      <c r="AA846" s="267" t="str">
        <f t="shared" ref="AA846:AA909" si="261">IF(OR(P846="", V846=""), "", P846-V846)</f>
        <v/>
      </c>
      <c r="AB846" s="267"/>
      <c r="AC846" s="267"/>
      <c r="AD846" s="267"/>
      <c r="AE846" s="267"/>
      <c r="AF846" s="267"/>
      <c r="AG846" s="269"/>
      <c r="AH846" s="270"/>
      <c r="AI846" s="270"/>
      <c r="AJ846" s="270"/>
      <c r="AK846" s="270"/>
      <c r="AL846" s="273"/>
      <c r="AM846" s="11"/>
      <c r="AN846" s="175" t="str">
        <f t="shared" ref="AN846:AN909" si="262">IF(AP846="", "", IF(F846="", "", F846))</f>
        <v/>
      </c>
      <c r="AO846" s="176"/>
      <c r="AP846" s="267" t="str">
        <f t="shared" si="256"/>
        <v/>
      </c>
      <c r="AQ846" s="267"/>
      <c r="AR846" s="267"/>
      <c r="AS846" s="267"/>
      <c r="AT846" s="267"/>
      <c r="AU846" s="267"/>
      <c r="AV846" s="265" t="str">
        <f t="shared" ref="AV846:AV909" si="263">IF(AX846="", "", IF(N846="", "", N846))</f>
        <v/>
      </c>
      <c r="AW846" s="266"/>
      <c r="AX846" s="267" t="str">
        <f t="shared" si="257"/>
        <v/>
      </c>
      <c r="AY846" s="267"/>
      <c r="AZ846" s="267"/>
      <c r="BA846" s="267"/>
      <c r="BB846" s="267"/>
      <c r="BC846" s="268"/>
      <c r="BD846" s="11"/>
      <c r="BF846" s="7" t="str">
        <f t="shared" si="258"/>
        <v/>
      </c>
      <c r="BJ846" s="45" t="str">
        <f t="shared" ca="1" si="259"/>
        <v>20/09/2021 08:00</v>
      </c>
      <c r="BK846" s="44" t="str">
        <f>IF($F846="", "", IFERROR(INDEX('Currency Market'!$BE$10:$BL$178, MATCH($BJ846, 'Currency Market'!$BB$10:$BB$178, 0), MATCH($F846, 'Currency Market'!$BE$9:$BL$9, 0)), ""))</f>
        <v/>
      </c>
      <c r="BL846" s="43" t="str">
        <f>IF($F846="", "", IFERROR(INDEX('Currency Market'!$BE$10:$BL$178, MATCH($BJ846, 'Currency Market'!$BB$10:$BB$178, 0), MATCH($N846, 'Currency Market'!$BE$9:$BL$9, 0)), ""))</f>
        <v/>
      </c>
      <c r="BN846" s="68" t="str">
        <f t="shared" ref="BN846:BN909" si="264">IF(OR(NOT(F846=""), NOT(H846=""), NOT(N846=""), NOT(AG846="")), "X", "")</f>
        <v/>
      </c>
      <c r="BO846" s="57" t="str">
        <f t="shared" si="253"/>
        <v/>
      </c>
      <c r="BP846" s="58" t="str">
        <f t="shared" si="253"/>
        <v/>
      </c>
      <c r="BQ846" s="58" t="str">
        <f t="shared" si="253"/>
        <v/>
      </c>
      <c r="BR846" s="58" t="str">
        <f t="shared" si="253"/>
        <v/>
      </c>
      <c r="BS846" s="58" t="str">
        <f t="shared" si="253"/>
        <v/>
      </c>
      <c r="BT846" s="58" t="str">
        <f t="shared" si="253"/>
        <v/>
      </c>
      <c r="BU846" s="58" t="str">
        <f t="shared" si="253"/>
        <v/>
      </c>
      <c r="BV846" s="59" t="str">
        <f t="shared" si="253"/>
        <v/>
      </c>
      <c r="BX846" s="7" t="str">
        <f ca="1">IFERROR(INDEX('Currency Market'!$BX$10:$BX$178, MATCH($BJ846, 'Currency Market'!$BB$10:$BB$178, 0)), "")</f>
        <v/>
      </c>
      <c r="BZ846" s="65" t="str">
        <f t="shared" ref="BZ846:BZ909" si="265">IF($B846=$BF$4, IF(OR($V846="", $BL846=""), "", IFERROR(ROUND($V846*$BL846/$BX846, 2), "")), "")</f>
        <v/>
      </c>
    </row>
    <row r="847" spans="1:78" x14ac:dyDescent="0.55000000000000004">
      <c r="A847" s="11"/>
      <c r="B847" s="175" t="str">
        <f t="shared" si="254"/>
        <v/>
      </c>
      <c r="C847" s="176"/>
      <c r="D847" s="176"/>
      <c r="E847" s="176"/>
      <c r="F847" s="269"/>
      <c r="G847" s="270"/>
      <c r="H847" s="271"/>
      <c r="I847" s="271"/>
      <c r="J847" s="271"/>
      <c r="K847" s="271"/>
      <c r="L847" s="271"/>
      <c r="M847" s="271"/>
      <c r="N847" s="270"/>
      <c r="O847" s="270"/>
      <c r="P847" s="272" t="str">
        <f t="shared" si="260"/>
        <v/>
      </c>
      <c r="Q847" s="267"/>
      <c r="R847" s="267"/>
      <c r="S847" s="267"/>
      <c r="T847" s="267"/>
      <c r="U847" s="267"/>
      <c r="V847" s="267" t="str">
        <f t="shared" si="255"/>
        <v/>
      </c>
      <c r="W847" s="267"/>
      <c r="X847" s="267"/>
      <c r="Y847" s="267"/>
      <c r="Z847" s="267"/>
      <c r="AA847" s="267" t="str">
        <f t="shared" si="261"/>
        <v/>
      </c>
      <c r="AB847" s="267"/>
      <c r="AC847" s="267"/>
      <c r="AD847" s="267"/>
      <c r="AE847" s="267"/>
      <c r="AF847" s="267"/>
      <c r="AG847" s="269"/>
      <c r="AH847" s="270"/>
      <c r="AI847" s="270"/>
      <c r="AJ847" s="270"/>
      <c r="AK847" s="270"/>
      <c r="AL847" s="273"/>
      <c r="AM847" s="11"/>
      <c r="AN847" s="175" t="str">
        <f t="shared" si="262"/>
        <v/>
      </c>
      <c r="AO847" s="176"/>
      <c r="AP847" s="267" t="str">
        <f t="shared" si="256"/>
        <v/>
      </c>
      <c r="AQ847" s="267"/>
      <c r="AR847" s="267"/>
      <c r="AS847" s="267"/>
      <c r="AT847" s="267"/>
      <c r="AU847" s="267"/>
      <c r="AV847" s="265" t="str">
        <f t="shared" si="263"/>
        <v/>
      </c>
      <c r="AW847" s="266"/>
      <c r="AX847" s="267" t="str">
        <f t="shared" si="257"/>
        <v/>
      </c>
      <c r="AY847" s="267"/>
      <c r="AZ847" s="267"/>
      <c r="BA847" s="267"/>
      <c r="BB847" s="267"/>
      <c r="BC847" s="268"/>
      <c r="BD847" s="11"/>
      <c r="BF847" s="7" t="str">
        <f t="shared" si="258"/>
        <v/>
      </c>
      <c r="BJ847" s="45" t="str">
        <f t="shared" ca="1" si="259"/>
        <v>20/09/2021 08:00</v>
      </c>
      <c r="BK847" s="44" t="str">
        <f>IF($F847="", "", IFERROR(INDEX('Currency Market'!$BE$10:$BL$178, MATCH($BJ847, 'Currency Market'!$BB$10:$BB$178, 0), MATCH($F847, 'Currency Market'!$BE$9:$BL$9, 0)), ""))</f>
        <v/>
      </c>
      <c r="BL847" s="43" t="str">
        <f>IF($F847="", "", IFERROR(INDEX('Currency Market'!$BE$10:$BL$178, MATCH($BJ847, 'Currency Market'!$BB$10:$BB$178, 0), MATCH($N847, 'Currency Market'!$BE$9:$BL$9, 0)), ""))</f>
        <v/>
      </c>
      <c r="BN847" s="68" t="str">
        <f t="shared" si="264"/>
        <v/>
      </c>
      <c r="BO847" s="57" t="str">
        <f t="shared" si="253"/>
        <v/>
      </c>
      <c r="BP847" s="58" t="str">
        <f t="shared" si="253"/>
        <v/>
      </c>
      <c r="BQ847" s="58" t="str">
        <f t="shared" si="253"/>
        <v/>
      </c>
      <c r="BR847" s="58" t="str">
        <f t="shared" si="253"/>
        <v/>
      </c>
      <c r="BS847" s="58" t="str">
        <f t="shared" si="253"/>
        <v/>
      </c>
      <c r="BT847" s="58" t="str">
        <f t="shared" si="253"/>
        <v/>
      </c>
      <c r="BU847" s="58" t="str">
        <f t="shared" si="253"/>
        <v/>
      </c>
      <c r="BV847" s="59" t="str">
        <f t="shared" si="253"/>
        <v/>
      </c>
      <c r="BX847" s="7" t="str">
        <f ca="1">IFERROR(INDEX('Currency Market'!$BX$10:$BX$178, MATCH($BJ847, 'Currency Market'!$BB$10:$BB$178, 0)), "")</f>
        <v/>
      </c>
      <c r="BZ847" s="65" t="str">
        <f t="shared" si="265"/>
        <v/>
      </c>
    </row>
    <row r="848" spans="1:78" x14ac:dyDescent="0.55000000000000004">
      <c r="A848" s="11"/>
      <c r="B848" s="175" t="str">
        <f t="shared" si="254"/>
        <v/>
      </c>
      <c r="C848" s="176"/>
      <c r="D848" s="176"/>
      <c r="E848" s="176"/>
      <c r="F848" s="269"/>
      <c r="G848" s="270"/>
      <c r="H848" s="271"/>
      <c r="I848" s="271"/>
      <c r="J848" s="271"/>
      <c r="K848" s="271"/>
      <c r="L848" s="271"/>
      <c r="M848" s="271"/>
      <c r="N848" s="270"/>
      <c r="O848" s="270"/>
      <c r="P848" s="272" t="str">
        <f t="shared" si="260"/>
        <v/>
      </c>
      <c r="Q848" s="267"/>
      <c r="R848" s="267"/>
      <c r="S848" s="267"/>
      <c r="T848" s="267"/>
      <c r="U848" s="267"/>
      <c r="V848" s="267" t="str">
        <f t="shared" si="255"/>
        <v/>
      </c>
      <c r="W848" s="267"/>
      <c r="X848" s="267"/>
      <c r="Y848" s="267"/>
      <c r="Z848" s="267"/>
      <c r="AA848" s="267" t="str">
        <f t="shared" si="261"/>
        <v/>
      </c>
      <c r="AB848" s="267"/>
      <c r="AC848" s="267"/>
      <c r="AD848" s="267"/>
      <c r="AE848" s="267"/>
      <c r="AF848" s="267"/>
      <c r="AG848" s="269"/>
      <c r="AH848" s="270"/>
      <c r="AI848" s="270"/>
      <c r="AJ848" s="270"/>
      <c r="AK848" s="270"/>
      <c r="AL848" s="273"/>
      <c r="AM848" s="11"/>
      <c r="AN848" s="175" t="str">
        <f t="shared" si="262"/>
        <v/>
      </c>
      <c r="AO848" s="176"/>
      <c r="AP848" s="267" t="str">
        <f t="shared" si="256"/>
        <v/>
      </c>
      <c r="AQ848" s="267"/>
      <c r="AR848" s="267"/>
      <c r="AS848" s="267"/>
      <c r="AT848" s="267"/>
      <c r="AU848" s="267"/>
      <c r="AV848" s="265" t="str">
        <f t="shared" si="263"/>
        <v/>
      </c>
      <c r="AW848" s="266"/>
      <c r="AX848" s="267" t="str">
        <f t="shared" si="257"/>
        <v/>
      </c>
      <c r="AY848" s="267"/>
      <c r="AZ848" s="267"/>
      <c r="BA848" s="267"/>
      <c r="BB848" s="267"/>
      <c r="BC848" s="268"/>
      <c r="BD848" s="11"/>
      <c r="BF848" s="7" t="str">
        <f t="shared" si="258"/>
        <v/>
      </c>
      <c r="BJ848" s="45" t="str">
        <f t="shared" ca="1" si="259"/>
        <v>20/09/2021 08:00</v>
      </c>
      <c r="BK848" s="44" t="str">
        <f>IF($F848="", "", IFERROR(INDEX('Currency Market'!$BE$10:$BL$178, MATCH($BJ848, 'Currency Market'!$BB$10:$BB$178, 0), MATCH($F848, 'Currency Market'!$BE$9:$BL$9, 0)), ""))</f>
        <v/>
      </c>
      <c r="BL848" s="43" t="str">
        <f>IF($F848="", "", IFERROR(INDEX('Currency Market'!$BE$10:$BL$178, MATCH($BJ848, 'Currency Market'!$BB$10:$BB$178, 0), MATCH($N848, 'Currency Market'!$BE$9:$BL$9, 0)), ""))</f>
        <v/>
      </c>
      <c r="BN848" s="68" t="str">
        <f t="shared" si="264"/>
        <v/>
      </c>
      <c r="BO848" s="57" t="str">
        <f t="shared" si="253"/>
        <v/>
      </c>
      <c r="BP848" s="58" t="str">
        <f t="shared" si="253"/>
        <v/>
      </c>
      <c r="BQ848" s="58" t="str">
        <f t="shared" si="253"/>
        <v/>
      </c>
      <c r="BR848" s="58" t="str">
        <f t="shared" si="253"/>
        <v/>
      </c>
      <c r="BS848" s="58" t="str">
        <f t="shared" si="253"/>
        <v/>
      </c>
      <c r="BT848" s="58" t="str">
        <f t="shared" si="253"/>
        <v/>
      </c>
      <c r="BU848" s="58" t="str">
        <f t="shared" si="253"/>
        <v/>
      </c>
      <c r="BV848" s="59" t="str">
        <f t="shared" si="253"/>
        <v/>
      </c>
      <c r="BX848" s="7" t="str">
        <f ca="1">IFERROR(INDEX('Currency Market'!$BX$10:$BX$178, MATCH($BJ848, 'Currency Market'!$BB$10:$BB$178, 0)), "")</f>
        <v/>
      </c>
      <c r="BZ848" s="65" t="str">
        <f t="shared" si="265"/>
        <v/>
      </c>
    </row>
    <row r="849" spans="1:78" x14ac:dyDescent="0.55000000000000004">
      <c r="A849" s="11"/>
      <c r="B849" s="175" t="str">
        <f t="shared" si="254"/>
        <v/>
      </c>
      <c r="C849" s="176"/>
      <c r="D849" s="176"/>
      <c r="E849" s="176"/>
      <c r="F849" s="269"/>
      <c r="G849" s="270"/>
      <c r="H849" s="271"/>
      <c r="I849" s="271"/>
      <c r="J849" s="271"/>
      <c r="K849" s="271"/>
      <c r="L849" s="271"/>
      <c r="M849" s="271"/>
      <c r="N849" s="270"/>
      <c r="O849" s="270"/>
      <c r="P849" s="272" t="str">
        <f t="shared" si="260"/>
        <v/>
      </c>
      <c r="Q849" s="267"/>
      <c r="R849" s="267"/>
      <c r="S849" s="267"/>
      <c r="T849" s="267"/>
      <c r="U849" s="267"/>
      <c r="V849" s="267" t="str">
        <f t="shared" si="255"/>
        <v/>
      </c>
      <c r="W849" s="267"/>
      <c r="X849" s="267"/>
      <c r="Y849" s="267"/>
      <c r="Z849" s="267"/>
      <c r="AA849" s="267" t="str">
        <f t="shared" si="261"/>
        <v/>
      </c>
      <c r="AB849" s="267"/>
      <c r="AC849" s="267"/>
      <c r="AD849" s="267"/>
      <c r="AE849" s="267"/>
      <c r="AF849" s="267"/>
      <c r="AG849" s="269"/>
      <c r="AH849" s="270"/>
      <c r="AI849" s="270"/>
      <c r="AJ849" s="270"/>
      <c r="AK849" s="270"/>
      <c r="AL849" s="273"/>
      <c r="AM849" s="11"/>
      <c r="AN849" s="175" t="str">
        <f t="shared" si="262"/>
        <v/>
      </c>
      <c r="AO849" s="176"/>
      <c r="AP849" s="267" t="str">
        <f t="shared" si="256"/>
        <v/>
      </c>
      <c r="AQ849" s="267"/>
      <c r="AR849" s="267"/>
      <c r="AS849" s="267"/>
      <c r="AT849" s="267"/>
      <c r="AU849" s="267"/>
      <c r="AV849" s="265" t="str">
        <f t="shared" si="263"/>
        <v/>
      </c>
      <c r="AW849" s="266"/>
      <c r="AX849" s="267" t="str">
        <f t="shared" si="257"/>
        <v/>
      </c>
      <c r="AY849" s="267"/>
      <c r="AZ849" s="267"/>
      <c r="BA849" s="267"/>
      <c r="BB849" s="267"/>
      <c r="BC849" s="268"/>
      <c r="BD849" s="11"/>
      <c r="BF849" s="7" t="str">
        <f t="shared" si="258"/>
        <v/>
      </c>
      <c r="BJ849" s="45" t="str">
        <f t="shared" ca="1" si="259"/>
        <v>20/09/2021 08:00</v>
      </c>
      <c r="BK849" s="44" t="str">
        <f>IF($F849="", "", IFERROR(INDEX('Currency Market'!$BE$10:$BL$178, MATCH($BJ849, 'Currency Market'!$BB$10:$BB$178, 0), MATCH($F849, 'Currency Market'!$BE$9:$BL$9, 0)), ""))</f>
        <v/>
      </c>
      <c r="BL849" s="43" t="str">
        <f>IF($F849="", "", IFERROR(INDEX('Currency Market'!$BE$10:$BL$178, MATCH($BJ849, 'Currency Market'!$BB$10:$BB$178, 0), MATCH($N849, 'Currency Market'!$BE$9:$BL$9, 0)), ""))</f>
        <v/>
      </c>
      <c r="BN849" s="68" t="str">
        <f t="shared" si="264"/>
        <v/>
      </c>
      <c r="BO849" s="57" t="str">
        <f t="shared" si="253"/>
        <v/>
      </c>
      <c r="BP849" s="58" t="str">
        <f t="shared" si="253"/>
        <v/>
      </c>
      <c r="BQ849" s="58" t="str">
        <f t="shared" si="253"/>
        <v/>
      </c>
      <c r="BR849" s="58" t="str">
        <f t="shared" si="253"/>
        <v/>
      </c>
      <c r="BS849" s="58" t="str">
        <f t="shared" si="253"/>
        <v/>
      </c>
      <c r="BT849" s="58" t="str">
        <f t="shared" si="253"/>
        <v/>
      </c>
      <c r="BU849" s="58" t="str">
        <f t="shared" si="253"/>
        <v/>
      </c>
      <c r="BV849" s="59" t="str">
        <f t="shared" si="253"/>
        <v/>
      </c>
      <c r="BX849" s="7" t="str">
        <f ca="1">IFERROR(INDEX('Currency Market'!$BX$10:$BX$178, MATCH($BJ849, 'Currency Market'!$BB$10:$BB$178, 0)), "")</f>
        <v/>
      </c>
      <c r="BZ849" s="65" t="str">
        <f t="shared" si="265"/>
        <v/>
      </c>
    </row>
    <row r="850" spans="1:78" x14ac:dyDescent="0.55000000000000004">
      <c r="A850" s="11"/>
      <c r="B850" s="175" t="str">
        <f t="shared" si="254"/>
        <v/>
      </c>
      <c r="C850" s="176"/>
      <c r="D850" s="176"/>
      <c r="E850" s="176"/>
      <c r="F850" s="269"/>
      <c r="G850" s="270"/>
      <c r="H850" s="271"/>
      <c r="I850" s="271"/>
      <c r="J850" s="271"/>
      <c r="K850" s="271"/>
      <c r="L850" s="271"/>
      <c r="M850" s="271"/>
      <c r="N850" s="270"/>
      <c r="O850" s="270"/>
      <c r="P850" s="272" t="str">
        <f t="shared" si="260"/>
        <v/>
      </c>
      <c r="Q850" s="267"/>
      <c r="R850" s="267"/>
      <c r="S850" s="267"/>
      <c r="T850" s="267"/>
      <c r="U850" s="267"/>
      <c r="V850" s="267" t="str">
        <f t="shared" si="255"/>
        <v/>
      </c>
      <c r="W850" s="267"/>
      <c r="X850" s="267"/>
      <c r="Y850" s="267"/>
      <c r="Z850" s="267"/>
      <c r="AA850" s="267" t="str">
        <f t="shared" si="261"/>
        <v/>
      </c>
      <c r="AB850" s="267"/>
      <c r="AC850" s="267"/>
      <c r="AD850" s="267"/>
      <c r="AE850" s="267"/>
      <c r="AF850" s="267"/>
      <c r="AG850" s="269"/>
      <c r="AH850" s="270"/>
      <c r="AI850" s="270"/>
      <c r="AJ850" s="270"/>
      <c r="AK850" s="270"/>
      <c r="AL850" s="273"/>
      <c r="AM850" s="11"/>
      <c r="AN850" s="175" t="str">
        <f t="shared" si="262"/>
        <v/>
      </c>
      <c r="AO850" s="176"/>
      <c r="AP850" s="267" t="str">
        <f t="shared" si="256"/>
        <v/>
      </c>
      <c r="AQ850" s="267"/>
      <c r="AR850" s="267"/>
      <c r="AS850" s="267"/>
      <c r="AT850" s="267"/>
      <c r="AU850" s="267"/>
      <c r="AV850" s="265" t="str">
        <f t="shared" si="263"/>
        <v/>
      </c>
      <c r="AW850" s="266"/>
      <c r="AX850" s="267" t="str">
        <f t="shared" si="257"/>
        <v/>
      </c>
      <c r="AY850" s="267"/>
      <c r="AZ850" s="267"/>
      <c r="BA850" s="267"/>
      <c r="BB850" s="267"/>
      <c r="BC850" s="268"/>
      <c r="BD850" s="11"/>
      <c r="BF850" s="7" t="str">
        <f t="shared" si="258"/>
        <v/>
      </c>
      <c r="BJ850" s="45" t="str">
        <f t="shared" ca="1" si="259"/>
        <v>20/09/2021 08:00</v>
      </c>
      <c r="BK850" s="44" t="str">
        <f>IF($F850="", "", IFERROR(INDEX('Currency Market'!$BE$10:$BL$178, MATCH($BJ850, 'Currency Market'!$BB$10:$BB$178, 0), MATCH($F850, 'Currency Market'!$BE$9:$BL$9, 0)), ""))</f>
        <v/>
      </c>
      <c r="BL850" s="43" t="str">
        <f>IF($F850="", "", IFERROR(INDEX('Currency Market'!$BE$10:$BL$178, MATCH($BJ850, 'Currency Market'!$BB$10:$BB$178, 0), MATCH($N850, 'Currency Market'!$BE$9:$BL$9, 0)), ""))</f>
        <v/>
      </c>
      <c r="BN850" s="68" t="str">
        <f t="shared" si="264"/>
        <v/>
      </c>
      <c r="BO850" s="57" t="str">
        <f t="shared" si="253"/>
        <v/>
      </c>
      <c r="BP850" s="58" t="str">
        <f t="shared" si="253"/>
        <v/>
      </c>
      <c r="BQ850" s="58" t="str">
        <f t="shared" si="253"/>
        <v/>
      </c>
      <c r="BR850" s="58" t="str">
        <f t="shared" si="253"/>
        <v/>
      </c>
      <c r="BS850" s="58" t="str">
        <f t="shared" si="253"/>
        <v/>
      </c>
      <c r="BT850" s="58" t="str">
        <f t="shared" si="253"/>
        <v/>
      </c>
      <c r="BU850" s="58" t="str">
        <f t="shared" si="253"/>
        <v/>
      </c>
      <c r="BV850" s="59" t="str">
        <f t="shared" si="253"/>
        <v/>
      </c>
      <c r="BX850" s="7" t="str">
        <f ca="1">IFERROR(INDEX('Currency Market'!$BX$10:$BX$178, MATCH($BJ850, 'Currency Market'!$BB$10:$BB$178, 0)), "")</f>
        <v/>
      </c>
      <c r="BZ850" s="65" t="str">
        <f t="shared" si="265"/>
        <v/>
      </c>
    </row>
    <row r="851" spans="1:78" x14ac:dyDescent="0.55000000000000004">
      <c r="A851" s="11"/>
      <c r="B851" s="175" t="str">
        <f t="shared" si="254"/>
        <v/>
      </c>
      <c r="C851" s="176"/>
      <c r="D851" s="176"/>
      <c r="E851" s="176"/>
      <c r="F851" s="269"/>
      <c r="G851" s="270"/>
      <c r="H851" s="271"/>
      <c r="I851" s="271"/>
      <c r="J851" s="271"/>
      <c r="K851" s="271"/>
      <c r="L851" s="271"/>
      <c r="M851" s="271"/>
      <c r="N851" s="270"/>
      <c r="O851" s="270"/>
      <c r="P851" s="272" t="str">
        <f t="shared" si="260"/>
        <v/>
      </c>
      <c r="Q851" s="267"/>
      <c r="R851" s="267"/>
      <c r="S851" s="267"/>
      <c r="T851" s="267"/>
      <c r="U851" s="267"/>
      <c r="V851" s="267" t="str">
        <f t="shared" si="255"/>
        <v/>
      </c>
      <c r="W851" s="267"/>
      <c r="X851" s="267"/>
      <c r="Y851" s="267"/>
      <c r="Z851" s="267"/>
      <c r="AA851" s="267" t="str">
        <f t="shared" si="261"/>
        <v/>
      </c>
      <c r="AB851" s="267"/>
      <c r="AC851" s="267"/>
      <c r="AD851" s="267"/>
      <c r="AE851" s="267"/>
      <c r="AF851" s="267"/>
      <c r="AG851" s="269"/>
      <c r="AH851" s="270"/>
      <c r="AI851" s="270"/>
      <c r="AJ851" s="270"/>
      <c r="AK851" s="270"/>
      <c r="AL851" s="273"/>
      <c r="AM851" s="11"/>
      <c r="AN851" s="175" t="str">
        <f t="shared" si="262"/>
        <v/>
      </c>
      <c r="AO851" s="176"/>
      <c r="AP851" s="267" t="str">
        <f t="shared" si="256"/>
        <v/>
      </c>
      <c r="AQ851" s="267"/>
      <c r="AR851" s="267"/>
      <c r="AS851" s="267"/>
      <c r="AT851" s="267"/>
      <c r="AU851" s="267"/>
      <c r="AV851" s="265" t="str">
        <f t="shared" si="263"/>
        <v/>
      </c>
      <c r="AW851" s="266"/>
      <c r="AX851" s="267" t="str">
        <f t="shared" si="257"/>
        <v/>
      </c>
      <c r="AY851" s="267"/>
      <c r="AZ851" s="267"/>
      <c r="BA851" s="267"/>
      <c r="BB851" s="267"/>
      <c r="BC851" s="268"/>
      <c r="BD851" s="11"/>
      <c r="BF851" s="7" t="str">
        <f t="shared" si="258"/>
        <v/>
      </c>
      <c r="BJ851" s="45" t="str">
        <f t="shared" ca="1" si="259"/>
        <v>20/09/2021 08:00</v>
      </c>
      <c r="BK851" s="44" t="str">
        <f>IF($F851="", "", IFERROR(INDEX('Currency Market'!$BE$10:$BL$178, MATCH($BJ851, 'Currency Market'!$BB$10:$BB$178, 0), MATCH($F851, 'Currency Market'!$BE$9:$BL$9, 0)), ""))</f>
        <v/>
      </c>
      <c r="BL851" s="43" t="str">
        <f>IF($F851="", "", IFERROR(INDEX('Currency Market'!$BE$10:$BL$178, MATCH($BJ851, 'Currency Market'!$BB$10:$BB$178, 0), MATCH($N851, 'Currency Market'!$BE$9:$BL$9, 0)), ""))</f>
        <v/>
      </c>
      <c r="BN851" s="68" t="str">
        <f t="shared" si="264"/>
        <v/>
      </c>
      <c r="BO851" s="57" t="str">
        <f t="shared" si="253"/>
        <v/>
      </c>
      <c r="BP851" s="58" t="str">
        <f t="shared" si="253"/>
        <v/>
      </c>
      <c r="BQ851" s="58" t="str">
        <f t="shared" si="253"/>
        <v/>
      </c>
      <c r="BR851" s="58" t="str">
        <f t="shared" si="253"/>
        <v/>
      </c>
      <c r="BS851" s="58" t="str">
        <f t="shared" si="253"/>
        <v/>
      </c>
      <c r="BT851" s="58" t="str">
        <f t="shared" si="253"/>
        <v/>
      </c>
      <c r="BU851" s="58" t="str">
        <f t="shared" si="253"/>
        <v/>
      </c>
      <c r="BV851" s="59" t="str">
        <f t="shared" si="253"/>
        <v/>
      </c>
      <c r="BX851" s="7" t="str">
        <f ca="1">IFERROR(INDEX('Currency Market'!$BX$10:$BX$178, MATCH($BJ851, 'Currency Market'!$BB$10:$BB$178, 0)), "")</f>
        <v/>
      </c>
      <c r="BZ851" s="65" t="str">
        <f t="shared" si="265"/>
        <v/>
      </c>
    </row>
    <row r="852" spans="1:78" x14ac:dyDescent="0.55000000000000004">
      <c r="A852" s="11"/>
      <c r="B852" s="175" t="str">
        <f t="shared" si="254"/>
        <v/>
      </c>
      <c r="C852" s="176"/>
      <c r="D852" s="176"/>
      <c r="E852" s="176"/>
      <c r="F852" s="269"/>
      <c r="G852" s="270"/>
      <c r="H852" s="271"/>
      <c r="I852" s="271"/>
      <c r="J852" s="271"/>
      <c r="K852" s="271"/>
      <c r="L852" s="271"/>
      <c r="M852" s="271"/>
      <c r="N852" s="270"/>
      <c r="O852" s="270"/>
      <c r="P852" s="272" t="str">
        <f t="shared" si="260"/>
        <v/>
      </c>
      <c r="Q852" s="267"/>
      <c r="R852" s="267"/>
      <c r="S852" s="267"/>
      <c r="T852" s="267"/>
      <c r="U852" s="267"/>
      <c r="V852" s="267" t="str">
        <f t="shared" si="255"/>
        <v/>
      </c>
      <c r="W852" s="267"/>
      <c r="X852" s="267"/>
      <c r="Y852" s="267"/>
      <c r="Z852" s="267"/>
      <c r="AA852" s="267" t="str">
        <f t="shared" si="261"/>
        <v/>
      </c>
      <c r="AB852" s="267"/>
      <c r="AC852" s="267"/>
      <c r="AD852" s="267"/>
      <c r="AE852" s="267"/>
      <c r="AF852" s="267"/>
      <c r="AG852" s="269"/>
      <c r="AH852" s="270"/>
      <c r="AI852" s="270"/>
      <c r="AJ852" s="270"/>
      <c r="AK852" s="270"/>
      <c r="AL852" s="273"/>
      <c r="AM852" s="11"/>
      <c r="AN852" s="175" t="str">
        <f t="shared" si="262"/>
        <v/>
      </c>
      <c r="AO852" s="176"/>
      <c r="AP852" s="267" t="str">
        <f t="shared" si="256"/>
        <v/>
      </c>
      <c r="AQ852" s="267"/>
      <c r="AR852" s="267"/>
      <c r="AS852" s="267"/>
      <c r="AT852" s="267"/>
      <c r="AU852" s="267"/>
      <c r="AV852" s="265" t="str">
        <f t="shared" si="263"/>
        <v/>
      </c>
      <c r="AW852" s="266"/>
      <c r="AX852" s="267" t="str">
        <f t="shared" si="257"/>
        <v/>
      </c>
      <c r="AY852" s="267"/>
      <c r="AZ852" s="267"/>
      <c r="BA852" s="267"/>
      <c r="BB852" s="267"/>
      <c r="BC852" s="268"/>
      <c r="BD852" s="11"/>
      <c r="BF852" s="7" t="str">
        <f t="shared" si="258"/>
        <v/>
      </c>
      <c r="BJ852" s="45" t="str">
        <f t="shared" ca="1" si="259"/>
        <v>20/09/2021 08:00</v>
      </c>
      <c r="BK852" s="44" t="str">
        <f>IF($F852="", "", IFERROR(INDEX('Currency Market'!$BE$10:$BL$178, MATCH($BJ852, 'Currency Market'!$BB$10:$BB$178, 0), MATCH($F852, 'Currency Market'!$BE$9:$BL$9, 0)), ""))</f>
        <v/>
      </c>
      <c r="BL852" s="43" t="str">
        <f>IF($F852="", "", IFERROR(INDEX('Currency Market'!$BE$10:$BL$178, MATCH($BJ852, 'Currency Market'!$BB$10:$BB$178, 0), MATCH($N852, 'Currency Market'!$BE$9:$BL$9, 0)), ""))</f>
        <v/>
      </c>
      <c r="BN852" s="68" t="str">
        <f t="shared" si="264"/>
        <v/>
      </c>
      <c r="BO852" s="57" t="str">
        <f t="shared" si="253"/>
        <v/>
      </c>
      <c r="BP852" s="58" t="str">
        <f t="shared" si="253"/>
        <v/>
      </c>
      <c r="BQ852" s="58" t="str">
        <f t="shared" si="253"/>
        <v/>
      </c>
      <c r="BR852" s="58" t="str">
        <f t="shared" si="253"/>
        <v/>
      </c>
      <c r="BS852" s="58" t="str">
        <f t="shared" si="253"/>
        <v/>
      </c>
      <c r="BT852" s="58" t="str">
        <f t="shared" si="253"/>
        <v/>
      </c>
      <c r="BU852" s="58" t="str">
        <f t="shared" si="253"/>
        <v/>
      </c>
      <c r="BV852" s="59" t="str">
        <f t="shared" si="253"/>
        <v/>
      </c>
      <c r="BX852" s="7" t="str">
        <f ca="1">IFERROR(INDEX('Currency Market'!$BX$10:$BX$178, MATCH($BJ852, 'Currency Market'!$BB$10:$BB$178, 0)), "")</f>
        <v/>
      </c>
      <c r="BZ852" s="65" t="str">
        <f t="shared" si="265"/>
        <v/>
      </c>
    </row>
    <row r="853" spans="1:78" x14ac:dyDescent="0.55000000000000004">
      <c r="A853" s="11"/>
      <c r="B853" s="175" t="str">
        <f t="shared" si="254"/>
        <v/>
      </c>
      <c r="C853" s="176"/>
      <c r="D853" s="176"/>
      <c r="E853" s="176"/>
      <c r="F853" s="269"/>
      <c r="G853" s="270"/>
      <c r="H853" s="271"/>
      <c r="I853" s="271"/>
      <c r="J853" s="271"/>
      <c r="K853" s="271"/>
      <c r="L853" s="271"/>
      <c r="M853" s="271"/>
      <c r="N853" s="270"/>
      <c r="O853" s="270"/>
      <c r="P853" s="272" t="str">
        <f t="shared" si="260"/>
        <v/>
      </c>
      <c r="Q853" s="267"/>
      <c r="R853" s="267"/>
      <c r="S853" s="267"/>
      <c r="T853" s="267"/>
      <c r="U853" s="267"/>
      <c r="V853" s="267" t="str">
        <f t="shared" si="255"/>
        <v/>
      </c>
      <c r="W853" s="267"/>
      <c r="X853" s="267"/>
      <c r="Y853" s="267"/>
      <c r="Z853" s="267"/>
      <c r="AA853" s="267" t="str">
        <f t="shared" si="261"/>
        <v/>
      </c>
      <c r="AB853" s="267"/>
      <c r="AC853" s="267"/>
      <c r="AD853" s="267"/>
      <c r="AE853" s="267"/>
      <c r="AF853" s="267"/>
      <c r="AG853" s="269"/>
      <c r="AH853" s="270"/>
      <c r="AI853" s="270"/>
      <c r="AJ853" s="270"/>
      <c r="AK853" s="270"/>
      <c r="AL853" s="273"/>
      <c r="AM853" s="11"/>
      <c r="AN853" s="175" t="str">
        <f t="shared" si="262"/>
        <v/>
      </c>
      <c r="AO853" s="176"/>
      <c r="AP853" s="267" t="str">
        <f t="shared" si="256"/>
        <v/>
      </c>
      <c r="AQ853" s="267"/>
      <c r="AR853" s="267"/>
      <c r="AS853" s="267"/>
      <c r="AT853" s="267"/>
      <c r="AU853" s="267"/>
      <c r="AV853" s="265" t="str">
        <f t="shared" si="263"/>
        <v/>
      </c>
      <c r="AW853" s="266"/>
      <c r="AX853" s="267" t="str">
        <f t="shared" si="257"/>
        <v/>
      </c>
      <c r="AY853" s="267"/>
      <c r="AZ853" s="267"/>
      <c r="BA853" s="267"/>
      <c r="BB853" s="267"/>
      <c r="BC853" s="268"/>
      <c r="BD853" s="11"/>
      <c r="BF853" s="7" t="str">
        <f t="shared" si="258"/>
        <v/>
      </c>
      <c r="BJ853" s="45" t="str">
        <f t="shared" ca="1" si="259"/>
        <v>20/09/2021 08:00</v>
      </c>
      <c r="BK853" s="44" t="str">
        <f>IF($F853="", "", IFERROR(INDEX('Currency Market'!$BE$10:$BL$178, MATCH($BJ853, 'Currency Market'!$BB$10:$BB$178, 0), MATCH($F853, 'Currency Market'!$BE$9:$BL$9, 0)), ""))</f>
        <v/>
      </c>
      <c r="BL853" s="43" t="str">
        <f>IF($F853="", "", IFERROR(INDEX('Currency Market'!$BE$10:$BL$178, MATCH($BJ853, 'Currency Market'!$BB$10:$BB$178, 0), MATCH($N853, 'Currency Market'!$BE$9:$BL$9, 0)), ""))</f>
        <v/>
      </c>
      <c r="BN853" s="68" t="str">
        <f t="shared" si="264"/>
        <v/>
      </c>
      <c r="BO853" s="57" t="str">
        <f t="shared" ref="BO853:BV862" si="266">IF($B853=$BF$4, IF($F853=BO$2, $H853*-1, IF($N853=BO$2, $AA853, "")), "")</f>
        <v/>
      </c>
      <c r="BP853" s="58" t="str">
        <f t="shared" si="266"/>
        <v/>
      </c>
      <c r="BQ853" s="58" t="str">
        <f t="shared" si="266"/>
        <v/>
      </c>
      <c r="BR853" s="58" t="str">
        <f t="shared" si="266"/>
        <v/>
      </c>
      <c r="BS853" s="58" t="str">
        <f t="shared" si="266"/>
        <v/>
      </c>
      <c r="BT853" s="58" t="str">
        <f t="shared" si="266"/>
        <v/>
      </c>
      <c r="BU853" s="58" t="str">
        <f t="shared" si="266"/>
        <v/>
      </c>
      <c r="BV853" s="59" t="str">
        <f t="shared" si="266"/>
        <v/>
      </c>
      <c r="BX853" s="7" t="str">
        <f ca="1">IFERROR(INDEX('Currency Market'!$BX$10:$BX$178, MATCH($BJ853, 'Currency Market'!$BB$10:$BB$178, 0)), "")</f>
        <v/>
      </c>
      <c r="BZ853" s="65" t="str">
        <f t="shared" si="265"/>
        <v/>
      </c>
    </row>
    <row r="854" spans="1:78" x14ac:dyDescent="0.55000000000000004">
      <c r="A854" s="11"/>
      <c r="B854" s="175" t="str">
        <f t="shared" si="254"/>
        <v/>
      </c>
      <c r="C854" s="176"/>
      <c r="D854" s="176"/>
      <c r="E854" s="176"/>
      <c r="F854" s="269"/>
      <c r="G854" s="270"/>
      <c r="H854" s="271"/>
      <c r="I854" s="271"/>
      <c r="J854" s="271"/>
      <c r="K854" s="271"/>
      <c r="L854" s="271"/>
      <c r="M854" s="271"/>
      <c r="N854" s="270"/>
      <c r="O854" s="270"/>
      <c r="P854" s="272" t="str">
        <f t="shared" si="260"/>
        <v/>
      </c>
      <c r="Q854" s="267"/>
      <c r="R854" s="267"/>
      <c r="S854" s="267"/>
      <c r="T854" s="267"/>
      <c r="U854" s="267"/>
      <c r="V854" s="267" t="str">
        <f t="shared" si="255"/>
        <v/>
      </c>
      <c r="W854" s="267"/>
      <c r="X854" s="267"/>
      <c r="Y854" s="267"/>
      <c r="Z854" s="267"/>
      <c r="AA854" s="267" t="str">
        <f t="shared" si="261"/>
        <v/>
      </c>
      <c r="AB854" s="267"/>
      <c r="AC854" s="267"/>
      <c r="AD854" s="267"/>
      <c r="AE854" s="267"/>
      <c r="AF854" s="267"/>
      <c r="AG854" s="269"/>
      <c r="AH854" s="270"/>
      <c r="AI854" s="270"/>
      <c r="AJ854" s="270"/>
      <c r="AK854" s="270"/>
      <c r="AL854" s="273"/>
      <c r="AM854" s="11"/>
      <c r="AN854" s="175" t="str">
        <f t="shared" si="262"/>
        <v/>
      </c>
      <c r="AO854" s="176"/>
      <c r="AP854" s="267" t="str">
        <f t="shared" si="256"/>
        <v/>
      </c>
      <c r="AQ854" s="267"/>
      <c r="AR854" s="267"/>
      <c r="AS854" s="267"/>
      <c r="AT854" s="267"/>
      <c r="AU854" s="267"/>
      <c r="AV854" s="265" t="str">
        <f t="shared" si="263"/>
        <v/>
      </c>
      <c r="AW854" s="266"/>
      <c r="AX854" s="267" t="str">
        <f t="shared" si="257"/>
        <v/>
      </c>
      <c r="AY854" s="267"/>
      <c r="AZ854" s="267"/>
      <c r="BA854" s="267"/>
      <c r="BB854" s="267"/>
      <c r="BC854" s="268"/>
      <c r="BD854" s="11"/>
      <c r="BF854" s="7" t="str">
        <f t="shared" si="258"/>
        <v/>
      </c>
      <c r="BJ854" s="45" t="str">
        <f t="shared" ca="1" si="259"/>
        <v>20/09/2021 08:00</v>
      </c>
      <c r="BK854" s="44" t="str">
        <f>IF($F854="", "", IFERROR(INDEX('Currency Market'!$BE$10:$BL$178, MATCH($BJ854, 'Currency Market'!$BB$10:$BB$178, 0), MATCH($F854, 'Currency Market'!$BE$9:$BL$9, 0)), ""))</f>
        <v/>
      </c>
      <c r="BL854" s="43" t="str">
        <f>IF($F854="", "", IFERROR(INDEX('Currency Market'!$BE$10:$BL$178, MATCH($BJ854, 'Currency Market'!$BB$10:$BB$178, 0), MATCH($N854, 'Currency Market'!$BE$9:$BL$9, 0)), ""))</f>
        <v/>
      </c>
      <c r="BN854" s="68" t="str">
        <f t="shared" si="264"/>
        <v/>
      </c>
      <c r="BO854" s="57" t="str">
        <f t="shared" si="266"/>
        <v/>
      </c>
      <c r="BP854" s="58" t="str">
        <f t="shared" si="266"/>
        <v/>
      </c>
      <c r="BQ854" s="58" t="str">
        <f t="shared" si="266"/>
        <v/>
      </c>
      <c r="BR854" s="58" t="str">
        <f t="shared" si="266"/>
        <v/>
      </c>
      <c r="BS854" s="58" t="str">
        <f t="shared" si="266"/>
        <v/>
      </c>
      <c r="BT854" s="58" t="str">
        <f t="shared" si="266"/>
        <v/>
      </c>
      <c r="BU854" s="58" t="str">
        <f t="shared" si="266"/>
        <v/>
      </c>
      <c r="BV854" s="59" t="str">
        <f t="shared" si="266"/>
        <v/>
      </c>
      <c r="BX854" s="7" t="str">
        <f ca="1">IFERROR(INDEX('Currency Market'!$BX$10:$BX$178, MATCH($BJ854, 'Currency Market'!$BB$10:$BB$178, 0)), "")</f>
        <v/>
      </c>
      <c r="BZ854" s="65" t="str">
        <f t="shared" si="265"/>
        <v/>
      </c>
    </row>
    <row r="855" spans="1:78" x14ac:dyDescent="0.55000000000000004">
      <c r="A855" s="11"/>
      <c r="B855" s="175" t="str">
        <f t="shared" si="254"/>
        <v/>
      </c>
      <c r="C855" s="176"/>
      <c r="D855" s="176"/>
      <c r="E855" s="176"/>
      <c r="F855" s="269"/>
      <c r="G855" s="270"/>
      <c r="H855" s="271"/>
      <c r="I855" s="271"/>
      <c r="J855" s="271"/>
      <c r="K855" s="271"/>
      <c r="L855" s="271"/>
      <c r="M855" s="271"/>
      <c r="N855" s="270"/>
      <c r="O855" s="270"/>
      <c r="P855" s="272" t="str">
        <f t="shared" si="260"/>
        <v/>
      </c>
      <c r="Q855" s="267"/>
      <c r="R855" s="267"/>
      <c r="S855" s="267"/>
      <c r="T855" s="267"/>
      <c r="U855" s="267"/>
      <c r="V855" s="267" t="str">
        <f t="shared" si="255"/>
        <v/>
      </c>
      <c r="W855" s="267"/>
      <c r="X855" s="267"/>
      <c r="Y855" s="267"/>
      <c r="Z855" s="267"/>
      <c r="AA855" s="267" t="str">
        <f t="shared" si="261"/>
        <v/>
      </c>
      <c r="AB855" s="267"/>
      <c r="AC855" s="267"/>
      <c r="AD855" s="267"/>
      <c r="AE855" s="267"/>
      <c r="AF855" s="267"/>
      <c r="AG855" s="269"/>
      <c r="AH855" s="270"/>
      <c r="AI855" s="270"/>
      <c r="AJ855" s="270"/>
      <c r="AK855" s="270"/>
      <c r="AL855" s="273"/>
      <c r="AM855" s="11"/>
      <c r="AN855" s="175" t="str">
        <f t="shared" si="262"/>
        <v/>
      </c>
      <c r="AO855" s="176"/>
      <c r="AP855" s="267" t="str">
        <f t="shared" si="256"/>
        <v/>
      </c>
      <c r="AQ855" s="267"/>
      <c r="AR855" s="267"/>
      <c r="AS855" s="267"/>
      <c r="AT855" s="267"/>
      <c r="AU855" s="267"/>
      <c r="AV855" s="265" t="str">
        <f t="shared" si="263"/>
        <v/>
      </c>
      <c r="AW855" s="266"/>
      <c r="AX855" s="267" t="str">
        <f t="shared" si="257"/>
        <v/>
      </c>
      <c r="AY855" s="267"/>
      <c r="AZ855" s="267"/>
      <c r="BA855" s="267"/>
      <c r="BB855" s="267"/>
      <c r="BC855" s="268"/>
      <c r="BD855" s="11"/>
      <c r="BF855" s="7" t="str">
        <f t="shared" si="258"/>
        <v/>
      </c>
      <c r="BJ855" s="45" t="str">
        <f t="shared" ca="1" si="259"/>
        <v>20/09/2021 08:00</v>
      </c>
      <c r="BK855" s="44" t="str">
        <f>IF($F855="", "", IFERROR(INDEX('Currency Market'!$BE$10:$BL$178, MATCH($BJ855, 'Currency Market'!$BB$10:$BB$178, 0), MATCH($F855, 'Currency Market'!$BE$9:$BL$9, 0)), ""))</f>
        <v/>
      </c>
      <c r="BL855" s="43" t="str">
        <f>IF($F855="", "", IFERROR(INDEX('Currency Market'!$BE$10:$BL$178, MATCH($BJ855, 'Currency Market'!$BB$10:$BB$178, 0), MATCH($N855, 'Currency Market'!$BE$9:$BL$9, 0)), ""))</f>
        <v/>
      </c>
      <c r="BN855" s="68" t="str">
        <f t="shared" si="264"/>
        <v/>
      </c>
      <c r="BO855" s="57" t="str">
        <f t="shared" si="266"/>
        <v/>
      </c>
      <c r="BP855" s="58" t="str">
        <f t="shared" si="266"/>
        <v/>
      </c>
      <c r="BQ855" s="58" t="str">
        <f t="shared" si="266"/>
        <v/>
      </c>
      <c r="BR855" s="58" t="str">
        <f t="shared" si="266"/>
        <v/>
      </c>
      <c r="BS855" s="58" t="str">
        <f t="shared" si="266"/>
        <v/>
      </c>
      <c r="BT855" s="58" t="str">
        <f t="shared" si="266"/>
        <v/>
      </c>
      <c r="BU855" s="58" t="str">
        <f t="shared" si="266"/>
        <v/>
      </c>
      <c r="BV855" s="59" t="str">
        <f t="shared" si="266"/>
        <v/>
      </c>
      <c r="BX855" s="7" t="str">
        <f ca="1">IFERROR(INDEX('Currency Market'!$BX$10:$BX$178, MATCH($BJ855, 'Currency Market'!$BB$10:$BB$178, 0)), "")</f>
        <v/>
      </c>
      <c r="BZ855" s="65" t="str">
        <f t="shared" si="265"/>
        <v/>
      </c>
    </row>
    <row r="856" spans="1:78" x14ac:dyDescent="0.55000000000000004">
      <c r="A856" s="11"/>
      <c r="B856" s="175" t="str">
        <f t="shared" si="254"/>
        <v/>
      </c>
      <c r="C856" s="176"/>
      <c r="D856" s="176"/>
      <c r="E856" s="176"/>
      <c r="F856" s="269"/>
      <c r="G856" s="270"/>
      <c r="H856" s="271"/>
      <c r="I856" s="271"/>
      <c r="J856" s="271"/>
      <c r="K856" s="271"/>
      <c r="L856" s="271"/>
      <c r="M856" s="271"/>
      <c r="N856" s="270"/>
      <c r="O856" s="270"/>
      <c r="P856" s="272" t="str">
        <f t="shared" si="260"/>
        <v/>
      </c>
      <c r="Q856" s="267"/>
      <c r="R856" s="267"/>
      <c r="S856" s="267"/>
      <c r="T856" s="267"/>
      <c r="U856" s="267"/>
      <c r="V856" s="267" t="str">
        <f t="shared" si="255"/>
        <v/>
      </c>
      <c r="W856" s="267"/>
      <c r="X856" s="267"/>
      <c r="Y856" s="267"/>
      <c r="Z856" s="267"/>
      <c r="AA856" s="267" t="str">
        <f t="shared" si="261"/>
        <v/>
      </c>
      <c r="AB856" s="267"/>
      <c r="AC856" s="267"/>
      <c r="AD856" s="267"/>
      <c r="AE856" s="267"/>
      <c r="AF856" s="267"/>
      <c r="AG856" s="269"/>
      <c r="AH856" s="270"/>
      <c r="AI856" s="270"/>
      <c r="AJ856" s="270"/>
      <c r="AK856" s="270"/>
      <c r="AL856" s="273"/>
      <c r="AM856" s="11"/>
      <c r="AN856" s="175" t="str">
        <f t="shared" si="262"/>
        <v/>
      </c>
      <c r="AO856" s="176"/>
      <c r="AP856" s="267" t="str">
        <f t="shared" si="256"/>
        <v/>
      </c>
      <c r="AQ856" s="267"/>
      <c r="AR856" s="267"/>
      <c r="AS856" s="267"/>
      <c r="AT856" s="267"/>
      <c r="AU856" s="267"/>
      <c r="AV856" s="265" t="str">
        <f t="shared" si="263"/>
        <v/>
      </c>
      <c r="AW856" s="266"/>
      <c r="AX856" s="267" t="str">
        <f t="shared" si="257"/>
        <v/>
      </c>
      <c r="AY856" s="267"/>
      <c r="AZ856" s="267"/>
      <c r="BA856" s="267"/>
      <c r="BB856" s="267"/>
      <c r="BC856" s="268"/>
      <c r="BD856" s="11"/>
      <c r="BF856" s="7" t="str">
        <f t="shared" si="258"/>
        <v/>
      </c>
      <c r="BJ856" s="45" t="str">
        <f t="shared" ca="1" si="259"/>
        <v>20/09/2021 08:00</v>
      </c>
      <c r="BK856" s="44" t="str">
        <f>IF($F856="", "", IFERROR(INDEX('Currency Market'!$BE$10:$BL$178, MATCH($BJ856, 'Currency Market'!$BB$10:$BB$178, 0), MATCH($F856, 'Currency Market'!$BE$9:$BL$9, 0)), ""))</f>
        <v/>
      </c>
      <c r="BL856" s="43" t="str">
        <f>IF($F856="", "", IFERROR(INDEX('Currency Market'!$BE$10:$BL$178, MATCH($BJ856, 'Currency Market'!$BB$10:$BB$178, 0), MATCH($N856, 'Currency Market'!$BE$9:$BL$9, 0)), ""))</f>
        <v/>
      </c>
      <c r="BN856" s="68" t="str">
        <f t="shared" si="264"/>
        <v/>
      </c>
      <c r="BO856" s="57" t="str">
        <f t="shared" si="266"/>
        <v/>
      </c>
      <c r="BP856" s="58" t="str">
        <f t="shared" si="266"/>
        <v/>
      </c>
      <c r="BQ856" s="58" t="str">
        <f t="shared" si="266"/>
        <v/>
      </c>
      <c r="BR856" s="58" t="str">
        <f t="shared" si="266"/>
        <v/>
      </c>
      <c r="BS856" s="58" t="str">
        <f t="shared" si="266"/>
        <v/>
      </c>
      <c r="BT856" s="58" t="str">
        <f t="shared" si="266"/>
        <v/>
      </c>
      <c r="BU856" s="58" t="str">
        <f t="shared" si="266"/>
        <v/>
      </c>
      <c r="BV856" s="59" t="str">
        <f t="shared" si="266"/>
        <v/>
      </c>
      <c r="BX856" s="7" t="str">
        <f ca="1">IFERROR(INDEX('Currency Market'!$BX$10:$BX$178, MATCH($BJ856, 'Currency Market'!$BB$10:$BB$178, 0)), "")</f>
        <v/>
      </c>
      <c r="BZ856" s="65" t="str">
        <f t="shared" si="265"/>
        <v/>
      </c>
    </row>
    <row r="857" spans="1:78" x14ac:dyDescent="0.55000000000000004">
      <c r="A857" s="11"/>
      <c r="B857" s="175" t="str">
        <f t="shared" si="254"/>
        <v/>
      </c>
      <c r="C857" s="176"/>
      <c r="D857" s="176"/>
      <c r="E857" s="176"/>
      <c r="F857" s="269"/>
      <c r="G857" s="270"/>
      <c r="H857" s="271"/>
      <c r="I857" s="271"/>
      <c r="J857" s="271"/>
      <c r="K857" s="271"/>
      <c r="L857" s="271"/>
      <c r="M857" s="271"/>
      <c r="N857" s="270"/>
      <c r="O857" s="270"/>
      <c r="P857" s="272" t="str">
        <f t="shared" si="260"/>
        <v/>
      </c>
      <c r="Q857" s="267"/>
      <c r="R857" s="267"/>
      <c r="S857" s="267"/>
      <c r="T857" s="267"/>
      <c r="U857" s="267"/>
      <c r="V857" s="267" t="str">
        <f t="shared" si="255"/>
        <v/>
      </c>
      <c r="W857" s="267"/>
      <c r="X857" s="267"/>
      <c r="Y857" s="267"/>
      <c r="Z857" s="267"/>
      <c r="AA857" s="267" t="str">
        <f t="shared" si="261"/>
        <v/>
      </c>
      <c r="AB857" s="267"/>
      <c r="AC857" s="267"/>
      <c r="AD857" s="267"/>
      <c r="AE857" s="267"/>
      <c r="AF857" s="267"/>
      <c r="AG857" s="269"/>
      <c r="AH857" s="270"/>
      <c r="AI857" s="270"/>
      <c r="AJ857" s="270"/>
      <c r="AK857" s="270"/>
      <c r="AL857" s="273"/>
      <c r="AM857" s="11"/>
      <c r="AN857" s="175" t="str">
        <f t="shared" si="262"/>
        <v/>
      </c>
      <c r="AO857" s="176"/>
      <c r="AP857" s="267" t="str">
        <f t="shared" si="256"/>
        <v/>
      </c>
      <c r="AQ857" s="267"/>
      <c r="AR857" s="267"/>
      <c r="AS857" s="267"/>
      <c r="AT857" s="267"/>
      <c r="AU857" s="267"/>
      <c r="AV857" s="265" t="str">
        <f t="shared" si="263"/>
        <v/>
      </c>
      <c r="AW857" s="266"/>
      <c r="AX857" s="267" t="str">
        <f t="shared" si="257"/>
        <v/>
      </c>
      <c r="AY857" s="267"/>
      <c r="AZ857" s="267"/>
      <c r="BA857" s="267"/>
      <c r="BB857" s="267"/>
      <c r="BC857" s="268"/>
      <c r="BD857" s="11"/>
      <c r="BF857" s="7" t="str">
        <f t="shared" si="258"/>
        <v/>
      </c>
      <c r="BJ857" s="45" t="str">
        <f t="shared" ca="1" si="259"/>
        <v>20/09/2021 08:00</v>
      </c>
      <c r="BK857" s="44" t="str">
        <f>IF($F857="", "", IFERROR(INDEX('Currency Market'!$BE$10:$BL$178, MATCH($BJ857, 'Currency Market'!$BB$10:$BB$178, 0), MATCH($F857, 'Currency Market'!$BE$9:$BL$9, 0)), ""))</f>
        <v/>
      </c>
      <c r="BL857" s="43" t="str">
        <f>IF($F857="", "", IFERROR(INDEX('Currency Market'!$BE$10:$BL$178, MATCH($BJ857, 'Currency Market'!$BB$10:$BB$178, 0), MATCH($N857, 'Currency Market'!$BE$9:$BL$9, 0)), ""))</f>
        <v/>
      </c>
      <c r="BN857" s="68" t="str">
        <f t="shared" si="264"/>
        <v/>
      </c>
      <c r="BO857" s="57" t="str">
        <f t="shared" si="266"/>
        <v/>
      </c>
      <c r="BP857" s="58" t="str">
        <f t="shared" si="266"/>
        <v/>
      </c>
      <c r="BQ857" s="58" t="str">
        <f t="shared" si="266"/>
        <v/>
      </c>
      <c r="BR857" s="58" t="str">
        <f t="shared" si="266"/>
        <v/>
      </c>
      <c r="BS857" s="58" t="str">
        <f t="shared" si="266"/>
        <v/>
      </c>
      <c r="BT857" s="58" t="str">
        <f t="shared" si="266"/>
        <v/>
      </c>
      <c r="BU857" s="58" t="str">
        <f t="shared" si="266"/>
        <v/>
      </c>
      <c r="BV857" s="59" t="str">
        <f t="shared" si="266"/>
        <v/>
      </c>
      <c r="BX857" s="7" t="str">
        <f ca="1">IFERROR(INDEX('Currency Market'!$BX$10:$BX$178, MATCH($BJ857, 'Currency Market'!$BB$10:$BB$178, 0)), "")</f>
        <v/>
      </c>
      <c r="BZ857" s="65" t="str">
        <f t="shared" si="265"/>
        <v/>
      </c>
    </row>
    <row r="858" spans="1:78" x14ac:dyDescent="0.55000000000000004">
      <c r="A858" s="11"/>
      <c r="B858" s="175" t="str">
        <f t="shared" si="254"/>
        <v/>
      </c>
      <c r="C858" s="176"/>
      <c r="D858" s="176"/>
      <c r="E858" s="176"/>
      <c r="F858" s="269"/>
      <c r="G858" s="270"/>
      <c r="H858" s="271"/>
      <c r="I858" s="271"/>
      <c r="J858" s="271"/>
      <c r="K858" s="271"/>
      <c r="L858" s="271"/>
      <c r="M858" s="271"/>
      <c r="N858" s="270"/>
      <c r="O858" s="270"/>
      <c r="P858" s="272" t="str">
        <f t="shared" si="260"/>
        <v/>
      </c>
      <c r="Q858" s="267"/>
      <c r="R858" s="267"/>
      <c r="S858" s="267"/>
      <c r="T858" s="267"/>
      <c r="U858" s="267"/>
      <c r="V858" s="267" t="str">
        <f t="shared" si="255"/>
        <v/>
      </c>
      <c r="W858" s="267"/>
      <c r="X858" s="267"/>
      <c r="Y858" s="267"/>
      <c r="Z858" s="267"/>
      <c r="AA858" s="267" t="str">
        <f t="shared" si="261"/>
        <v/>
      </c>
      <c r="AB858" s="267"/>
      <c r="AC858" s="267"/>
      <c r="AD858" s="267"/>
      <c r="AE858" s="267"/>
      <c r="AF858" s="267"/>
      <c r="AG858" s="269"/>
      <c r="AH858" s="270"/>
      <c r="AI858" s="270"/>
      <c r="AJ858" s="270"/>
      <c r="AK858" s="270"/>
      <c r="AL858" s="273"/>
      <c r="AM858" s="11"/>
      <c r="AN858" s="175" t="str">
        <f t="shared" si="262"/>
        <v/>
      </c>
      <c r="AO858" s="176"/>
      <c r="AP858" s="267" t="str">
        <f t="shared" si="256"/>
        <v/>
      </c>
      <c r="AQ858" s="267"/>
      <c r="AR858" s="267"/>
      <c r="AS858" s="267"/>
      <c r="AT858" s="267"/>
      <c r="AU858" s="267"/>
      <c r="AV858" s="265" t="str">
        <f t="shared" si="263"/>
        <v/>
      </c>
      <c r="AW858" s="266"/>
      <c r="AX858" s="267" t="str">
        <f t="shared" si="257"/>
        <v/>
      </c>
      <c r="AY858" s="267"/>
      <c r="AZ858" s="267"/>
      <c r="BA858" s="267"/>
      <c r="BB858" s="267"/>
      <c r="BC858" s="268"/>
      <c r="BD858" s="11"/>
      <c r="BF858" s="7" t="str">
        <f t="shared" si="258"/>
        <v/>
      </c>
      <c r="BJ858" s="45" t="str">
        <f t="shared" ca="1" si="259"/>
        <v>20/09/2021 08:00</v>
      </c>
      <c r="BK858" s="44" t="str">
        <f>IF($F858="", "", IFERROR(INDEX('Currency Market'!$BE$10:$BL$178, MATCH($BJ858, 'Currency Market'!$BB$10:$BB$178, 0), MATCH($F858, 'Currency Market'!$BE$9:$BL$9, 0)), ""))</f>
        <v/>
      </c>
      <c r="BL858" s="43" t="str">
        <f>IF($F858="", "", IFERROR(INDEX('Currency Market'!$BE$10:$BL$178, MATCH($BJ858, 'Currency Market'!$BB$10:$BB$178, 0), MATCH($N858, 'Currency Market'!$BE$9:$BL$9, 0)), ""))</f>
        <v/>
      </c>
      <c r="BN858" s="68" t="str">
        <f t="shared" si="264"/>
        <v/>
      </c>
      <c r="BO858" s="57" t="str">
        <f t="shared" si="266"/>
        <v/>
      </c>
      <c r="BP858" s="58" t="str">
        <f t="shared" si="266"/>
        <v/>
      </c>
      <c r="BQ858" s="58" t="str">
        <f t="shared" si="266"/>
        <v/>
      </c>
      <c r="BR858" s="58" t="str">
        <f t="shared" si="266"/>
        <v/>
      </c>
      <c r="BS858" s="58" t="str">
        <f t="shared" si="266"/>
        <v/>
      </c>
      <c r="BT858" s="58" t="str">
        <f t="shared" si="266"/>
        <v/>
      </c>
      <c r="BU858" s="58" t="str">
        <f t="shared" si="266"/>
        <v/>
      </c>
      <c r="BV858" s="59" t="str">
        <f t="shared" si="266"/>
        <v/>
      </c>
      <c r="BX858" s="7" t="str">
        <f ca="1">IFERROR(INDEX('Currency Market'!$BX$10:$BX$178, MATCH($BJ858, 'Currency Market'!$BB$10:$BB$178, 0)), "")</f>
        <v/>
      </c>
      <c r="BZ858" s="65" t="str">
        <f t="shared" si="265"/>
        <v/>
      </c>
    </row>
    <row r="859" spans="1:78" x14ac:dyDescent="0.55000000000000004">
      <c r="A859" s="11"/>
      <c r="B859" s="175" t="str">
        <f t="shared" si="254"/>
        <v/>
      </c>
      <c r="C859" s="176"/>
      <c r="D859" s="176"/>
      <c r="E859" s="176"/>
      <c r="F859" s="269"/>
      <c r="G859" s="270"/>
      <c r="H859" s="271"/>
      <c r="I859" s="271"/>
      <c r="J859" s="271"/>
      <c r="K859" s="271"/>
      <c r="L859" s="271"/>
      <c r="M859" s="271"/>
      <c r="N859" s="270"/>
      <c r="O859" s="270"/>
      <c r="P859" s="272" t="str">
        <f t="shared" si="260"/>
        <v/>
      </c>
      <c r="Q859" s="267"/>
      <c r="R859" s="267"/>
      <c r="S859" s="267"/>
      <c r="T859" s="267"/>
      <c r="U859" s="267"/>
      <c r="V859" s="267" t="str">
        <f t="shared" si="255"/>
        <v/>
      </c>
      <c r="W859" s="267"/>
      <c r="X859" s="267"/>
      <c r="Y859" s="267"/>
      <c r="Z859" s="267"/>
      <c r="AA859" s="267" t="str">
        <f t="shared" si="261"/>
        <v/>
      </c>
      <c r="AB859" s="267"/>
      <c r="AC859" s="267"/>
      <c r="AD859" s="267"/>
      <c r="AE859" s="267"/>
      <c r="AF859" s="267"/>
      <c r="AG859" s="269"/>
      <c r="AH859" s="270"/>
      <c r="AI859" s="270"/>
      <c r="AJ859" s="270"/>
      <c r="AK859" s="270"/>
      <c r="AL859" s="273"/>
      <c r="AM859" s="11"/>
      <c r="AN859" s="175" t="str">
        <f t="shared" si="262"/>
        <v/>
      </c>
      <c r="AO859" s="176"/>
      <c r="AP859" s="267" t="str">
        <f t="shared" si="256"/>
        <v/>
      </c>
      <c r="AQ859" s="267"/>
      <c r="AR859" s="267"/>
      <c r="AS859" s="267"/>
      <c r="AT859" s="267"/>
      <c r="AU859" s="267"/>
      <c r="AV859" s="265" t="str">
        <f t="shared" si="263"/>
        <v/>
      </c>
      <c r="AW859" s="266"/>
      <c r="AX859" s="267" t="str">
        <f t="shared" si="257"/>
        <v/>
      </c>
      <c r="AY859" s="267"/>
      <c r="AZ859" s="267"/>
      <c r="BA859" s="267"/>
      <c r="BB859" s="267"/>
      <c r="BC859" s="268"/>
      <c r="BD859" s="11"/>
      <c r="BF859" s="7" t="str">
        <f t="shared" si="258"/>
        <v/>
      </c>
      <c r="BJ859" s="45" t="str">
        <f t="shared" ca="1" si="259"/>
        <v>20/09/2021 08:00</v>
      </c>
      <c r="BK859" s="44" t="str">
        <f>IF($F859="", "", IFERROR(INDEX('Currency Market'!$BE$10:$BL$178, MATCH($BJ859, 'Currency Market'!$BB$10:$BB$178, 0), MATCH($F859, 'Currency Market'!$BE$9:$BL$9, 0)), ""))</f>
        <v/>
      </c>
      <c r="BL859" s="43" t="str">
        <f>IF($F859="", "", IFERROR(INDEX('Currency Market'!$BE$10:$BL$178, MATCH($BJ859, 'Currency Market'!$BB$10:$BB$178, 0), MATCH($N859, 'Currency Market'!$BE$9:$BL$9, 0)), ""))</f>
        <v/>
      </c>
      <c r="BN859" s="68" t="str">
        <f t="shared" si="264"/>
        <v/>
      </c>
      <c r="BO859" s="57" t="str">
        <f t="shared" si="266"/>
        <v/>
      </c>
      <c r="BP859" s="58" t="str">
        <f t="shared" si="266"/>
        <v/>
      </c>
      <c r="BQ859" s="58" t="str">
        <f t="shared" si="266"/>
        <v/>
      </c>
      <c r="BR859" s="58" t="str">
        <f t="shared" si="266"/>
        <v/>
      </c>
      <c r="BS859" s="58" t="str">
        <f t="shared" si="266"/>
        <v/>
      </c>
      <c r="BT859" s="58" t="str">
        <f t="shared" si="266"/>
        <v/>
      </c>
      <c r="BU859" s="58" t="str">
        <f t="shared" si="266"/>
        <v/>
      </c>
      <c r="BV859" s="59" t="str">
        <f t="shared" si="266"/>
        <v/>
      </c>
      <c r="BX859" s="7" t="str">
        <f ca="1">IFERROR(INDEX('Currency Market'!$BX$10:$BX$178, MATCH($BJ859, 'Currency Market'!$BB$10:$BB$178, 0)), "")</f>
        <v/>
      </c>
      <c r="BZ859" s="65" t="str">
        <f t="shared" si="265"/>
        <v/>
      </c>
    </row>
    <row r="860" spans="1:78" x14ac:dyDescent="0.55000000000000004">
      <c r="A860" s="11"/>
      <c r="B860" s="175" t="str">
        <f t="shared" si="254"/>
        <v/>
      </c>
      <c r="C860" s="176"/>
      <c r="D860" s="176"/>
      <c r="E860" s="176"/>
      <c r="F860" s="269"/>
      <c r="G860" s="270"/>
      <c r="H860" s="271"/>
      <c r="I860" s="271"/>
      <c r="J860" s="271"/>
      <c r="K860" s="271"/>
      <c r="L860" s="271"/>
      <c r="M860" s="271"/>
      <c r="N860" s="270"/>
      <c r="O860" s="270"/>
      <c r="P860" s="272" t="str">
        <f t="shared" si="260"/>
        <v/>
      </c>
      <c r="Q860" s="267"/>
      <c r="R860" s="267"/>
      <c r="S860" s="267"/>
      <c r="T860" s="267"/>
      <c r="U860" s="267"/>
      <c r="V860" s="267" t="str">
        <f t="shared" si="255"/>
        <v/>
      </c>
      <c r="W860" s="267"/>
      <c r="X860" s="267"/>
      <c r="Y860" s="267"/>
      <c r="Z860" s="267"/>
      <c r="AA860" s="267" t="str">
        <f t="shared" si="261"/>
        <v/>
      </c>
      <c r="AB860" s="267"/>
      <c r="AC860" s="267"/>
      <c r="AD860" s="267"/>
      <c r="AE860" s="267"/>
      <c r="AF860" s="267"/>
      <c r="AG860" s="269"/>
      <c r="AH860" s="270"/>
      <c r="AI860" s="270"/>
      <c r="AJ860" s="270"/>
      <c r="AK860" s="270"/>
      <c r="AL860" s="273"/>
      <c r="AM860" s="11"/>
      <c r="AN860" s="175" t="str">
        <f t="shared" si="262"/>
        <v/>
      </c>
      <c r="AO860" s="176"/>
      <c r="AP860" s="267" t="str">
        <f t="shared" si="256"/>
        <v/>
      </c>
      <c r="AQ860" s="267"/>
      <c r="AR860" s="267"/>
      <c r="AS860" s="267"/>
      <c r="AT860" s="267"/>
      <c r="AU860" s="267"/>
      <c r="AV860" s="265" t="str">
        <f t="shared" si="263"/>
        <v/>
      </c>
      <c r="AW860" s="266"/>
      <c r="AX860" s="267" t="str">
        <f t="shared" si="257"/>
        <v/>
      </c>
      <c r="AY860" s="267"/>
      <c r="AZ860" s="267"/>
      <c r="BA860" s="267"/>
      <c r="BB860" s="267"/>
      <c r="BC860" s="268"/>
      <c r="BD860" s="11"/>
      <c r="BF860" s="7" t="str">
        <f t="shared" si="258"/>
        <v/>
      </c>
      <c r="BJ860" s="45" t="str">
        <f t="shared" ca="1" si="259"/>
        <v>20/09/2021 08:00</v>
      </c>
      <c r="BK860" s="44" t="str">
        <f>IF($F860="", "", IFERROR(INDEX('Currency Market'!$BE$10:$BL$178, MATCH($BJ860, 'Currency Market'!$BB$10:$BB$178, 0), MATCH($F860, 'Currency Market'!$BE$9:$BL$9, 0)), ""))</f>
        <v/>
      </c>
      <c r="BL860" s="43" t="str">
        <f>IF($F860="", "", IFERROR(INDEX('Currency Market'!$BE$10:$BL$178, MATCH($BJ860, 'Currency Market'!$BB$10:$BB$178, 0), MATCH($N860, 'Currency Market'!$BE$9:$BL$9, 0)), ""))</f>
        <v/>
      </c>
      <c r="BN860" s="68" t="str">
        <f t="shared" si="264"/>
        <v/>
      </c>
      <c r="BO860" s="57" t="str">
        <f t="shared" si="266"/>
        <v/>
      </c>
      <c r="BP860" s="58" t="str">
        <f t="shared" si="266"/>
        <v/>
      </c>
      <c r="BQ860" s="58" t="str">
        <f t="shared" si="266"/>
        <v/>
      </c>
      <c r="BR860" s="58" t="str">
        <f t="shared" si="266"/>
        <v/>
      </c>
      <c r="BS860" s="58" t="str">
        <f t="shared" si="266"/>
        <v/>
      </c>
      <c r="BT860" s="58" t="str">
        <f t="shared" si="266"/>
        <v/>
      </c>
      <c r="BU860" s="58" t="str">
        <f t="shared" si="266"/>
        <v/>
      </c>
      <c r="BV860" s="59" t="str">
        <f t="shared" si="266"/>
        <v/>
      </c>
      <c r="BX860" s="7" t="str">
        <f ca="1">IFERROR(INDEX('Currency Market'!$BX$10:$BX$178, MATCH($BJ860, 'Currency Market'!$BB$10:$BB$178, 0)), "")</f>
        <v/>
      </c>
      <c r="BZ860" s="65" t="str">
        <f t="shared" si="265"/>
        <v/>
      </c>
    </row>
    <row r="861" spans="1:78" x14ac:dyDescent="0.55000000000000004">
      <c r="A861" s="11"/>
      <c r="B861" s="175" t="str">
        <f t="shared" si="254"/>
        <v/>
      </c>
      <c r="C861" s="176"/>
      <c r="D861" s="176"/>
      <c r="E861" s="176"/>
      <c r="F861" s="269"/>
      <c r="G861" s="270"/>
      <c r="H861" s="271"/>
      <c r="I861" s="271"/>
      <c r="J861" s="271"/>
      <c r="K861" s="271"/>
      <c r="L861" s="271"/>
      <c r="M861" s="271"/>
      <c r="N861" s="270"/>
      <c r="O861" s="270"/>
      <c r="P861" s="272" t="str">
        <f t="shared" si="260"/>
        <v/>
      </c>
      <c r="Q861" s="267"/>
      <c r="R861" s="267"/>
      <c r="S861" s="267"/>
      <c r="T861" s="267"/>
      <c r="U861" s="267"/>
      <c r="V861" s="267" t="str">
        <f t="shared" si="255"/>
        <v/>
      </c>
      <c r="W861" s="267"/>
      <c r="X861" s="267"/>
      <c r="Y861" s="267"/>
      <c r="Z861" s="267"/>
      <c r="AA861" s="267" t="str">
        <f t="shared" si="261"/>
        <v/>
      </c>
      <c r="AB861" s="267"/>
      <c r="AC861" s="267"/>
      <c r="AD861" s="267"/>
      <c r="AE861" s="267"/>
      <c r="AF861" s="267"/>
      <c r="AG861" s="269"/>
      <c r="AH861" s="270"/>
      <c r="AI861" s="270"/>
      <c r="AJ861" s="270"/>
      <c r="AK861" s="270"/>
      <c r="AL861" s="273"/>
      <c r="AM861" s="11"/>
      <c r="AN861" s="175" t="str">
        <f t="shared" si="262"/>
        <v/>
      </c>
      <c r="AO861" s="176"/>
      <c r="AP861" s="267" t="str">
        <f t="shared" si="256"/>
        <v/>
      </c>
      <c r="AQ861" s="267"/>
      <c r="AR861" s="267"/>
      <c r="AS861" s="267"/>
      <c r="AT861" s="267"/>
      <c r="AU861" s="267"/>
      <c r="AV861" s="265" t="str">
        <f t="shared" si="263"/>
        <v/>
      </c>
      <c r="AW861" s="266"/>
      <c r="AX861" s="267" t="str">
        <f t="shared" si="257"/>
        <v/>
      </c>
      <c r="AY861" s="267"/>
      <c r="AZ861" s="267"/>
      <c r="BA861" s="267"/>
      <c r="BB861" s="267"/>
      <c r="BC861" s="268"/>
      <c r="BD861" s="11"/>
      <c r="BF861" s="7" t="str">
        <f t="shared" si="258"/>
        <v/>
      </c>
      <c r="BJ861" s="45" t="str">
        <f t="shared" ca="1" si="259"/>
        <v>20/09/2021 08:00</v>
      </c>
      <c r="BK861" s="44" t="str">
        <f>IF($F861="", "", IFERROR(INDEX('Currency Market'!$BE$10:$BL$178, MATCH($BJ861, 'Currency Market'!$BB$10:$BB$178, 0), MATCH($F861, 'Currency Market'!$BE$9:$BL$9, 0)), ""))</f>
        <v/>
      </c>
      <c r="BL861" s="43" t="str">
        <f>IF($F861="", "", IFERROR(INDEX('Currency Market'!$BE$10:$BL$178, MATCH($BJ861, 'Currency Market'!$BB$10:$BB$178, 0), MATCH($N861, 'Currency Market'!$BE$9:$BL$9, 0)), ""))</f>
        <v/>
      </c>
      <c r="BN861" s="68" t="str">
        <f t="shared" si="264"/>
        <v/>
      </c>
      <c r="BO861" s="57" t="str">
        <f t="shared" si="266"/>
        <v/>
      </c>
      <c r="BP861" s="58" t="str">
        <f t="shared" si="266"/>
        <v/>
      </c>
      <c r="BQ861" s="58" t="str">
        <f t="shared" si="266"/>
        <v/>
      </c>
      <c r="BR861" s="58" t="str">
        <f t="shared" si="266"/>
        <v/>
      </c>
      <c r="BS861" s="58" t="str">
        <f t="shared" si="266"/>
        <v/>
      </c>
      <c r="BT861" s="58" t="str">
        <f t="shared" si="266"/>
        <v/>
      </c>
      <c r="BU861" s="58" t="str">
        <f t="shared" si="266"/>
        <v/>
      </c>
      <c r="BV861" s="59" t="str">
        <f t="shared" si="266"/>
        <v/>
      </c>
      <c r="BX861" s="7" t="str">
        <f ca="1">IFERROR(INDEX('Currency Market'!$BX$10:$BX$178, MATCH($BJ861, 'Currency Market'!$BB$10:$BB$178, 0)), "")</f>
        <v/>
      </c>
      <c r="BZ861" s="65" t="str">
        <f t="shared" si="265"/>
        <v/>
      </c>
    </row>
    <row r="862" spans="1:78" x14ac:dyDescent="0.55000000000000004">
      <c r="A862" s="11"/>
      <c r="B862" s="175" t="str">
        <f t="shared" si="254"/>
        <v/>
      </c>
      <c r="C862" s="176"/>
      <c r="D862" s="176"/>
      <c r="E862" s="176"/>
      <c r="F862" s="269"/>
      <c r="G862" s="270"/>
      <c r="H862" s="271"/>
      <c r="I862" s="271"/>
      <c r="J862" s="271"/>
      <c r="K862" s="271"/>
      <c r="L862" s="271"/>
      <c r="M862" s="271"/>
      <c r="N862" s="270"/>
      <c r="O862" s="270"/>
      <c r="P862" s="272" t="str">
        <f t="shared" si="260"/>
        <v/>
      </c>
      <c r="Q862" s="267"/>
      <c r="R862" s="267"/>
      <c r="S862" s="267"/>
      <c r="T862" s="267"/>
      <c r="U862" s="267"/>
      <c r="V862" s="267" t="str">
        <f t="shared" si="255"/>
        <v/>
      </c>
      <c r="W862" s="267"/>
      <c r="X862" s="267"/>
      <c r="Y862" s="267"/>
      <c r="Z862" s="267"/>
      <c r="AA862" s="267" t="str">
        <f t="shared" si="261"/>
        <v/>
      </c>
      <c r="AB862" s="267"/>
      <c r="AC862" s="267"/>
      <c r="AD862" s="267"/>
      <c r="AE862" s="267"/>
      <c r="AF862" s="267"/>
      <c r="AG862" s="269"/>
      <c r="AH862" s="270"/>
      <c r="AI862" s="270"/>
      <c r="AJ862" s="270"/>
      <c r="AK862" s="270"/>
      <c r="AL862" s="273"/>
      <c r="AM862" s="11"/>
      <c r="AN862" s="175" t="str">
        <f t="shared" si="262"/>
        <v/>
      </c>
      <c r="AO862" s="176"/>
      <c r="AP862" s="267" t="str">
        <f t="shared" si="256"/>
        <v/>
      </c>
      <c r="AQ862" s="267"/>
      <c r="AR862" s="267"/>
      <c r="AS862" s="267"/>
      <c r="AT862" s="267"/>
      <c r="AU862" s="267"/>
      <c r="AV862" s="265" t="str">
        <f t="shared" si="263"/>
        <v/>
      </c>
      <c r="AW862" s="266"/>
      <c r="AX862" s="267" t="str">
        <f t="shared" si="257"/>
        <v/>
      </c>
      <c r="AY862" s="267"/>
      <c r="AZ862" s="267"/>
      <c r="BA862" s="267"/>
      <c r="BB862" s="267"/>
      <c r="BC862" s="268"/>
      <c r="BD862" s="11"/>
      <c r="BF862" s="7" t="str">
        <f t="shared" si="258"/>
        <v/>
      </c>
      <c r="BJ862" s="45" t="str">
        <f t="shared" ca="1" si="259"/>
        <v>20/09/2021 08:00</v>
      </c>
      <c r="BK862" s="44" t="str">
        <f>IF($F862="", "", IFERROR(INDEX('Currency Market'!$BE$10:$BL$178, MATCH($BJ862, 'Currency Market'!$BB$10:$BB$178, 0), MATCH($F862, 'Currency Market'!$BE$9:$BL$9, 0)), ""))</f>
        <v/>
      </c>
      <c r="BL862" s="43" t="str">
        <f>IF($F862="", "", IFERROR(INDEX('Currency Market'!$BE$10:$BL$178, MATCH($BJ862, 'Currency Market'!$BB$10:$BB$178, 0), MATCH($N862, 'Currency Market'!$BE$9:$BL$9, 0)), ""))</f>
        <v/>
      </c>
      <c r="BN862" s="68" t="str">
        <f t="shared" si="264"/>
        <v/>
      </c>
      <c r="BO862" s="57" t="str">
        <f t="shared" si="266"/>
        <v/>
      </c>
      <c r="BP862" s="58" t="str">
        <f t="shared" si="266"/>
        <v/>
      </c>
      <c r="BQ862" s="58" t="str">
        <f t="shared" si="266"/>
        <v/>
      </c>
      <c r="BR862" s="58" t="str">
        <f t="shared" si="266"/>
        <v/>
      </c>
      <c r="BS862" s="58" t="str">
        <f t="shared" si="266"/>
        <v/>
      </c>
      <c r="BT862" s="58" t="str">
        <f t="shared" si="266"/>
        <v/>
      </c>
      <c r="BU862" s="58" t="str">
        <f t="shared" si="266"/>
        <v/>
      </c>
      <c r="BV862" s="59" t="str">
        <f t="shared" si="266"/>
        <v/>
      </c>
      <c r="BX862" s="7" t="str">
        <f ca="1">IFERROR(INDEX('Currency Market'!$BX$10:$BX$178, MATCH($BJ862, 'Currency Market'!$BB$10:$BB$178, 0)), "")</f>
        <v/>
      </c>
      <c r="BZ862" s="65" t="str">
        <f t="shared" si="265"/>
        <v/>
      </c>
    </row>
    <row r="863" spans="1:78" x14ac:dyDescent="0.55000000000000004">
      <c r="A863" s="11"/>
      <c r="B863" s="175" t="str">
        <f t="shared" si="254"/>
        <v/>
      </c>
      <c r="C863" s="176"/>
      <c r="D863" s="176"/>
      <c r="E863" s="176"/>
      <c r="F863" s="269"/>
      <c r="G863" s="270"/>
      <c r="H863" s="271"/>
      <c r="I863" s="271"/>
      <c r="J863" s="271"/>
      <c r="K863" s="271"/>
      <c r="L863" s="271"/>
      <c r="M863" s="271"/>
      <c r="N863" s="270"/>
      <c r="O863" s="270"/>
      <c r="P863" s="272" t="str">
        <f t="shared" si="260"/>
        <v/>
      </c>
      <c r="Q863" s="267"/>
      <c r="R863" s="267"/>
      <c r="S863" s="267"/>
      <c r="T863" s="267"/>
      <c r="U863" s="267"/>
      <c r="V863" s="267" t="str">
        <f t="shared" si="255"/>
        <v/>
      </c>
      <c r="W863" s="267"/>
      <c r="X863" s="267"/>
      <c r="Y863" s="267"/>
      <c r="Z863" s="267"/>
      <c r="AA863" s="267" t="str">
        <f t="shared" si="261"/>
        <v/>
      </c>
      <c r="AB863" s="267"/>
      <c r="AC863" s="267"/>
      <c r="AD863" s="267"/>
      <c r="AE863" s="267"/>
      <c r="AF863" s="267"/>
      <c r="AG863" s="269"/>
      <c r="AH863" s="270"/>
      <c r="AI863" s="270"/>
      <c r="AJ863" s="270"/>
      <c r="AK863" s="270"/>
      <c r="AL863" s="273"/>
      <c r="AM863" s="11"/>
      <c r="AN863" s="175" t="str">
        <f t="shared" si="262"/>
        <v/>
      </c>
      <c r="AO863" s="176"/>
      <c r="AP863" s="267" t="str">
        <f t="shared" si="256"/>
        <v/>
      </c>
      <c r="AQ863" s="267"/>
      <c r="AR863" s="267"/>
      <c r="AS863" s="267"/>
      <c r="AT863" s="267"/>
      <c r="AU863" s="267"/>
      <c r="AV863" s="265" t="str">
        <f t="shared" si="263"/>
        <v/>
      </c>
      <c r="AW863" s="266"/>
      <c r="AX863" s="267" t="str">
        <f t="shared" si="257"/>
        <v/>
      </c>
      <c r="AY863" s="267"/>
      <c r="AZ863" s="267"/>
      <c r="BA863" s="267"/>
      <c r="BB863" s="267"/>
      <c r="BC863" s="268"/>
      <c r="BD863" s="11"/>
      <c r="BF863" s="7" t="str">
        <f t="shared" si="258"/>
        <v/>
      </c>
      <c r="BJ863" s="45" t="str">
        <f t="shared" ca="1" si="259"/>
        <v>20/09/2021 08:00</v>
      </c>
      <c r="BK863" s="44" t="str">
        <f>IF($F863="", "", IFERROR(INDEX('Currency Market'!$BE$10:$BL$178, MATCH($BJ863, 'Currency Market'!$BB$10:$BB$178, 0), MATCH($F863, 'Currency Market'!$BE$9:$BL$9, 0)), ""))</f>
        <v/>
      </c>
      <c r="BL863" s="43" t="str">
        <f>IF($F863="", "", IFERROR(INDEX('Currency Market'!$BE$10:$BL$178, MATCH($BJ863, 'Currency Market'!$BB$10:$BB$178, 0), MATCH($N863, 'Currency Market'!$BE$9:$BL$9, 0)), ""))</f>
        <v/>
      </c>
      <c r="BN863" s="68" t="str">
        <f t="shared" si="264"/>
        <v/>
      </c>
      <c r="BO863" s="57" t="str">
        <f t="shared" ref="BO863:BV872" si="267">IF($B863=$BF$4, IF($F863=BO$2, $H863*-1, IF($N863=BO$2, $AA863, "")), "")</f>
        <v/>
      </c>
      <c r="BP863" s="58" t="str">
        <f t="shared" si="267"/>
        <v/>
      </c>
      <c r="BQ863" s="58" t="str">
        <f t="shared" si="267"/>
        <v/>
      </c>
      <c r="BR863" s="58" t="str">
        <f t="shared" si="267"/>
        <v/>
      </c>
      <c r="BS863" s="58" t="str">
        <f t="shared" si="267"/>
        <v/>
      </c>
      <c r="BT863" s="58" t="str">
        <f t="shared" si="267"/>
        <v/>
      </c>
      <c r="BU863" s="58" t="str">
        <f t="shared" si="267"/>
        <v/>
      </c>
      <c r="BV863" s="59" t="str">
        <f t="shared" si="267"/>
        <v/>
      </c>
      <c r="BX863" s="7" t="str">
        <f ca="1">IFERROR(INDEX('Currency Market'!$BX$10:$BX$178, MATCH($BJ863, 'Currency Market'!$BB$10:$BB$178, 0)), "")</f>
        <v/>
      </c>
      <c r="BZ863" s="65" t="str">
        <f t="shared" si="265"/>
        <v/>
      </c>
    </row>
    <row r="864" spans="1:78" x14ac:dyDescent="0.55000000000000004">
      <c r="A864" s="11"/>
      <c r="B864" s="175" t="str">
        <f t="shared" si="254"/>
        <v/>
      </c>
      <c r="C864" s="176"/>
      <c r="D864" s="176"/>
      <c r="E864" s="176"/>
      <c r="F864" s="269"/>
      <c r="G864" s="270"/>
      <c r="H864" s="271"/>
      <c r="I864" s="271"/>
      <c r="J864" s="271"/>
      <c r="K864" s="271"/>
      <c r="L864" s="271"/>
      <c r="M864" s="271"/>
      <c r="N864" s="270"/>
      <c r="O864" s="270"/>
      <c r="P864" s="272" t="str">
        <f t="shared" si="260"/>
        <v/>
      </c>
      <c r="Q864" s="267"/>
      <c r="R864" s="267"/>
      <c r="S864" s="267"/>
      <c r="T864" s="267"/>
      <c r="U864" s="267"/>
      <c r="V864" s="267" t="str">
        <f t="shared" si="255"/>
        <v/>
      </c>
      <c r="W864" s="267"/>
      <c r="X864" s="267"/>
      <c r="Y864" s="267"/>
      <c r="Z864" s="267"/>
      <c r="AA864" s="267" t="str">
        <f t="shared" si="261"/>
        <v/>
      </c>
      <c r="AB864" s="267"/>
      <c r="AC864" s="267"/>
      <c r="AD864" s="267"/>
      <c r="AE864" s="267"/>
      <c r="AF864" s="267"/>
      <c r="AG864" s="269"/>
      <c r="AH864" s="270"/>
      <c r="AI864" s="270"/>
      <c r="AJ864" s="270"/>
      <c r="AK864" s="270"/>
      <c r="AL864" s="273"/>
      <c r="AM864" s="11"/>
      <c r="AN864" s="175" t="str">
        <f t="shared" si="262"/>
        <v/>
      </c>
      <c r="AO864" s="176"/>
      <c r="AP864" s="267" t="str">
        <f t="shared" si="256"/>
        <v/>
      </c>
      <c r="AQ864" s="267"/>
      <c r="AR864" s="267"/>
      <c r="AS864" s="267"/>
      <c r="AT864" s="267"/>
      <c r="AU864" s="267"/>
      <c r="AV864" s="265" t="str">
        <f t="shared" si="263"/>
        <v/>
      </c>
      <c r="AW864" s="266"/>
      <c r="AX864" s="267" t="str">
        <f t="shared" si="257"/>
        <v/>
      </c>
      <c r="AY864" s="267"/>
      <c r="AZ864" s="267"/>
      <c r="BA864" s="267"/>
      <c r="BB864" s="267"/>
      <c r="BC864" s="268"/>
      <c r="BD864" s="11"/>
      <c r="BF864" s="7" t="str">
        <f t="shared" si="258"/>
        <v/>
      </c>
      <c r="BJ864" s="45" t="str">
        <f t="shared" ca="1" si="259"/>
        <v>20/09/2021 08:00</v>
      </c>
      <c r="BK864" s="44" t="str">
        <f>IF($F864="", "", IFERROR(INDEX('Currency Market'!$BE$10:$BL$178, MATCH($BJ864, 'Currency Market'!$BB$10:$BB$178, 0), MATCH($F864, 'Currency Market'!$BE$9:$BL$9, 0)), ""))</f>
        <v/>
      </c>
      <c r="BL864" s="43" t="str">
        <f>IF($F864="", "", IFERROR(INDEX('Currency Market'!$BE$10:$BL$178, MATCH($BJ864, 'Currency Market'!$BB$10:$BB$178, 0), MATCH($N864, 'Currency Market'!$BE$9:$BL$9, 0)), ""))</f>
        <v/>
      </c>
      <c r="BN864" s="68" t="str">
        <f t="shared" si="264"/>
        <v/>
      </c>
      <c r="BO864" s="57" t="str">
        <f t="shared" si="267"/>
        <v/>
      </c>
      <c r="BP864" s="58" t="str">
        <f t="shared" si="267"/>
        <v/>
      </c>
      <c r="BQ864" s="58" t="str">
        <f t="shared" si="267"/>
        <v/>
      </c>
      <c r="BR864" s="58" t="str">
        <f t="shared" si="267"/>
        <v/>
      </c>
      <c r="BS864" s="58" t="str">
        <f t="shared" si="267"/>
        <v/>
      </c>
      <c r="BT864" s="58" t="str">
        <f t="shared" si="267"/>
        <v/>
      </c>
      <c r="BU864" s="58" t="str">
        <f t="shared" si="267"/>
        <v/>
      </c>
      <c r="BV864" s="59" t="str">
        <f t="shared" si="267"/>
        <v/>
      </c>
      <c r="BX864" s="7" t="str">
        <f ca="1">IFERROR(INDEX('Currency Market'!$BX$10:$BX$178, MATCH($BJ864, 'Currency Market'!$BB$10:$BB$178, 0)), "")</f>
        <v/>
      </c>
      <c r="BZ864" s="65" t="str">
        <f t="shared" si="265"/>
        <v/>
      </c>
    </row>
    <row r="865" spans="1:78" x14ac:dyDescent="0.55000000000000004">
      <c r="A865" s="11"/>
      <c r="B865" s="175" t="str">
        <f t="shared" si="254"/>
        <v/>
      </c>
      <c r="C865" s="176"/>
      <c r="D865" s="176"/>
      <c r="E865" s="176"/>
      <c r="F865" s="269"/>
      <c r="G865" s="270"/>
      <c r="H865" s="271"/>
      <c r="I865" s="271"/>
      <c r="J865" s="271"/>
      <c r="K865" s="271"/>
      <c r="L865" s="271"/>
      <c r="M865" s="271"/>
      <c r="N865" s="270"/>
      <c r="O865" s="270"/>
      <c r="P865" s="272" t="str">
        <f t="shared" si="260"/>
        <v/>
      </c>
      <c r="Q865" s="267"/>
      <c r="R865" s="267"/>
      <c r="S865" s="267"/>
      <c r="T865" s="267"/>
      <c r="U865" s="267"/>
      <c r="V865" s="267" t="str">
        <f t="shared" si="255"/>
        <v/>
      </c>
      <c r="W865" s="267"/>
      <c r="X865" s="267"/>
      <c r="Y865" s="267"/>
      <c r="Z865" s="267"/>
      <c r="AA865" s="267" t="str">
        <f t="shared" si="261"/>
        <v/>
      </c>
      <c r="AB865" s="267"/>
      <c r="AC865" s="267"/>
      <c r="AD865" s="267"/>
      <c r="AE865" s="267"/>
      <c r="AF865" s="267"/>
      <c r="AG865" s="269"/>
      <c r="AH865" s="270"/>
      <c r="AI865" s="270"/>
      <c r="AJ865" s="270"/>
      <c r="AK865" s="270"/>
      <c r="AL865" s="273"/>
      <c r="AM865" s="11"/>
      <c r="AN865" s="175" t="str">
        <f t="shared" si="262"/>
        <v/>
      </c>
      <c r="AO865" s="176"/>
      <c r="AP865" s="267" t="str">
        <f t="shared" si="256"/>
        <v/>
      </c>
      <c r="AQ865" s="267"/>
      <c r="AR865" s="267"/>
      <c r="AS865" s="267"/>
      <c r="AT865" s="267"/>
      <c r="AU865" s="267"/>
      <c r="AV865" s="265" t="str">
        <f t="shared" si="263"/>
        <v/>
      </c>
      <c r="AW865" s="266"/>
      <c r="AX865" s="267" t="str">
        <f t="shared" si="257"/>
        <v/>
      </c>
      <c r="AY865" s="267"/>
      <c r="AZ865" s="267"/>
      <c r="BA865" s="267"/>
      <c r="BB865" s="267"/>
      <c r="BC865" s="268"/>
      <c r="BD865" s="11"/>
      <c r="BF865" s="7" t="str">
        <f t="shared" si="258"/>
        <v/>
      </c>
      <c r="BJ865" s="45" t="str">
        <f t="shared" ca="1" si="259"/>
        <v>20/09/2021 08:00</v>
      </c>
      <c r="BK865" s="44" t="str">
        <f>IF($F865="", "", IFERROR(INDEX('Currency Market'!$BE$10:$BL$178, MATCH($BJ865, 'Currency Market'!$BB$10:$BB$178, 0), MATCH($F865, 'Currency Market'!$BE$9:$BL$9, 0)), ""))</f>
        <v/>
      </c>
      <c r="BL865" s="43" t="str">
        <f>IF($F865="", "", IFERROR(INDEX('Currency Market'!$BE$10:$BL$178, MATCH($BJ865, 'Currency Market'!$BB$10:$BB$178, 0), MATCH($N865, 'Currency Market'!$BE$9:$BL$9, 0)), ""))</f>
        <v/>
      </c>
      <c r="BN865" s="68" t="str">
        <f t="shared" si="264"/>
        <v/>
      </c>
      <c r="BO865" s="57" t="str">
        <f t="shared" si="267"/>
        <v/>
      </c>
      <c r="BP865" s="58" t="str">
        <f t="shared" si="267"/>
        <v/>
      </c>
      <c r="BQ865" s="58" t="str">
        <f t="shared" si="267"/>
        <v/>
      </c>
      <c r="BR865" s="58" t="str">
        <f t="shared" si="267"/>
        <v/>
      </c>
      <c r="BS865" s="58" t="str">
        <f t="shared" si="267"/>
        <v/>
      </c>
      <c r="BT865" s="58" t="str">
        <f t="shared" si="267"/>
        <v/>
      </c>
      <c r="BU865" s="58" t="str">
        <f t="shared" si="267"/>
        <v/>
      </c>
      <c r="BV865" s="59" t="str">
        <f t="shared" si="267"/>
        <v/>
      </c>
      <c r="BX865" s="7" t="str">
        <f ca="1">IFERROR(INDEX('Currency Market'!$BX$10:$BX$178, MATCH($BJ865, 'Currency Market'!$BB$10:$BB$178, 0)), "")</f>
        <v/>
      </c>
      <c r="BZ865" s="65" t="str">
        <f t="shared" si="265"/>
        <v/>
      </c>
    </row>
    <row r="866" spans="1:78" x14ac:dyDescent="0.55000000000000004">
      <c r="A866" s="11"/>
      <c r="B866" s="175" t="str">
        <f t="shared" si="254"/>
        <v/>
      </c>
      <c r="C866" s="176"/>
      <c r="D866" s="176"/>
      <c r="E866" s="176"/>
      <c r="F866" s="269"/>
      <c r="G866" s="270"/>
      <c r="H866" s="271"/>
      <c r="I866" s="271"/>
      <c r="J866" s="271"/>
      <c r="K866" s="271"/>
      <c r="L866" s="271"/>
      <c r="M866" s="271"/>
      <c r="N866" s="270"/>
      <c r="O866" s="270"/>
      <c r="P866" s="272" t="str">
        <f t="shared" si="260"/>
        <v/>
      </c>
      <c r="Q866" s="267"/>
      <c r="R866" s="267"/>
      <c r="S866" s="267"/>
      <c r="T866" s="267"/>
      <c r="U866" s="267"/>
      <c r="V866" s="267" t="str">
        <f t="shared" si="255"/>
        <v/>
      </c>
      <c r="W866" s="267"/>
      <c r="X866" s="267"/>
      <c r="Y866" s="267"/>
      <c r="Z866" s="267"/>
      <c r="AA866" s="267" t="str">
        <f t="shared" si="261"/>
        <v/>
      </c>
      <c r="AB866" s="267"/>
      <c r="AC866" s="267"/>
      <c r="AD866" s="267"/>
      <c r="AE866" s="267"/>
      <c r="AF866" s="267"/>
      <c r="AG866" s="269"/>
      <c r="AH866" s="270"/>
      <c r="AI866" s="270"/>
      <c r="AJ866" s="270"/>
      <c r="AK866" s="270"/>
      <c r="AL866" s="273"/>
      <c r="AM866" s="11"/>
      <c r="AN866" s="175" t="str">
        <f t="shared" si="262"/>
        <v/>
      </c>
      <c r="AO866" s="176"/>
      <c r="AP866" s="267" t="str">
        <f t="shared" si="256"/>
        <v/>
      </c>
      <c r="AQ866" s="267"/>
      <c r="AR866" s="267"/>
      <c r="AS866" s="267"/>
      <c r="AT866" s="267"/>
      <c r="AU866" s="267"/>
      <c r="AV866" s="265" t="str">
        <f t="shared" si="263"/>
        <v/>
      </c>
      <c r="AW866" s="266"/>
      <c r="AX866" s="267" t="str">
        <f t="shared" si="257"/>
        <v/>
      </c>
      <c r="AY866" s="267"/>
      <c r="AZ866" s="267"/>
      <c r="BA866" s="267"/>
      <c r="BB866" s="267"/>
      <c r="BC866" s="268"/>
      <c r="BD866" s="11"/>
      <c r="BF866" s="7" t="str">
        <f t="shared" si="258"/>
        <v/>
      </c>
      <c r="BJ866" s="45" t="str">
        <f t="shared" ca="1" si="259"/>
        <v>20/09/2021 08:00</v>
      </c>
      <c r="BK866" s="44" t="str">
        <f>IF($F866="", "", IFERROR(INDEX('Currency Market'!$BE$10:$BL$178, MATCH($BJ866, 'Currency Market'!$BB$10:$BB$178, 0), MATCH($F866, 'Currency Market'!$BE$9:$BL$9, 0)), ""))</f>
        <v/>
      </c>
      <c r="BL866" s="43" t="str">
        <f>IF($F866="", "", IFERROR(INDEX('Currency Market'!$BE$10:$BL$178, MATCH($BJ866, 'Currency Market'!$BB$10:$BB$178, 0), MATCH($N866, 'Currency Market'!$BE$9:$BL$9, 0)), ""))</f>
        <v/>
      </c>
      <c r="BN866" s="68" t="str">
        <f t="shared" si="264"/>
        <v/>
      </c>
      <c r="BO866" s="57" t="str">
        <f t="shared" si="267"/>
        <v/>
      </c>
      <c r="BP866" s="58" t="str">
        <f t="shared" si="267"/>
        <v/>
      </c>
      <c r="BQ866" s="58" t="str">
        <f t="shared" si="267"/>
        <v/>
      </c>
      <c r="BR866" s="58" t="str">
        <f t="shared" si="267"/>
        <v/>
      </c>
      <c r="BS866" s="58" t="str">
        <f t="shared" si="267"/>
        <v/>
      </c>
      <c r="BT866" s="58" t="str">
        <f t="shared" si="267"/>
        <v/>
      </c>
      <c r="BU866" s="58" t="str">
        <f t="shared" si="267"/>
        <v/>
      </c>
      <c r="BV866" s="59" t="str">
        <f t="shared" si="267"/>
        <v/>
      </c>
      <c r="BX866" s="7" t="str">
        <f ca="1">IFERROR(INDEX('Currency Market'!$BX$10:$BX$178, MATCH($BJ866, 'Currency Market'!$BB$10:$BB$178, 0)), "")</f>
        <v/>
      </c>
      <c r="BZ866" s="65" t="str">
        <f t="shared" si="265"/>
        <v/>
      </c>
    </row>
    <row r="867" spans="1:78" x14ac:dyDescent="0.55000000000000004">
      <c r="A867" s="11"/>
      <c r="B867" s="175" t="str">
        <f t="shared" si="254"/>
        <v/>
      </c>
      <c r="C867" s="176"/>
      <c r="D867" s="176"/>
      <c r="E867" s="176"/>
      <c r="F867" s="269"/>
      <c r="G867" s="270"/>
      <c r="H867" s="271"/>
      <c r="I867" s="271"/>
      <c r="J867" s="271"/>
      <c r="K867" s="271"/>
      <c r="L867" s="271"/>
      <c r="M867" s="271"/>
      <c r="N867" s="270"/>
      <c r="O867" s="270"/>
      <c r="P867" s="272" t="str">
        <f t="shared" si="260"/>
        <v/>
      </c>
      <c r="Q867" s="267"/>
      <c r="R867" s="267"/>
      <c r="S867" s="267"/>
      <c r="T867" s="267"/>
      <c r="U867" s="267"/>
      <c r="V867" s="267" t="str">
        <f t="shared" si="255"/>
        <v/>
      </c>
      <c r="W867" s="267"/>
      <c r="X867" s="267"/>
      <c r="Y867" s="267"/>
      <c r="Z867" s="267"/>
      <c r="AA867" s="267" t="str">
        <f t="shared" si="261"/>
        <v/>
      </c>
      <c r="AB867" s="267"/>
      <c r="AC867" s="267"/>
      <c r="AD867" s="267"/>
      <c r="AE867" s="267"/>
      <c r="AF867" s="267"/>
      <c r="AG867" s="269"/>
      <c r="AH867" s="270"/>
      <c r="AI867" s="270"/>
      <c r="AJ867" s="270"/>
      <c r="AK867" s="270"/>
      <c r="AL867" s="273"/>
      <c r="AM867" s="11"/>
      <c r="AN867" s="175" t="str">
        <f t="shared" si="262"/>
        <v/>
      </c>
      <c r="AO867" s="176"/>
      <c r="AP867" s="267" t="str">
        <f t="shared" si="256"/>
        <v/>
      </c>
      <c r="AQ867" s="267"/>
      <c r="AR867" s="267"/>
      <c r="AS867" s="267"/>
      <c r="AT867" s="267"/>
      <c r="AU867" s="267"/>
      <c r="AV867" s="265" t="str">
        <f t="shared" si="263"/>
        <v/>
      </c>
      <c r="AW867" s="266"/>
      <c r="AX867" s="267" t="str">
        <f t="shared" si="257"/>
        <v/>
      </c>
      <c r="AY867" s="267"/>
      <c r="AZ867" s="267"/>
      <c r="BA867" s="267"/>
      <c r="BB867" s="267"/>
      <c r="BC867" s="268"/>
      <c r="BD867" s="11"/>
      <c r="BF867" s="7" t="str">
        <f t="shared" si="258"/>
        <v/>
      </c>
      <c r="BJ867" s="45" t="str">
        <f t="shared" ca="1" si="259"/>
        <v>20/09/2021 08:00</v>
      </c>
      <c r="BK867" s="44" t="str">
        <f>IF($F867="", "", IFERROR(INDEX('Currency Market'!$BE$10:$BL$178, MATCH($BJ867, 'Currency Market'!$BB$10:$BB$178, 0), MATCH($F867, 'Currency Market'!$BE$9:$BL$9, 0)), ""))</f>
        <v/>
      </c>
      <c r="BL867" s="43" t="str">
        <f>IF($F867="", "", IFERROR(INDEX('Currency Market'!$BE$10:$BL$178, MATCH($BJ867, 'Currency Market'!$BB$10:$BB$178, 0), MATCH($N867, 'Currency Market'!$BE$9:$BL$9, 0)), ""))</f>
        <v/>
      </c>
      <c r="BN867" s="68" t="str">
        <f t="shared" si="264"/>
        <v/>
      </c>
      <c r="BO867" s="57" t="str">
        <f t="shared" si="267"/>
        <v/>
      </c>
      <c r="BP867" s="58" t="str">
        <f t="shared" si="267"/>
        <v/>
      </c>
      <c r="BQ867" s="58" t="str">
        <f t="shared" si="267"/>
        <v/>
      </c>
      <c r="BR867" s="58" t="str">
        <f t="shared" si="267"/>
        <v/>
      </c>
      <c r="BS867" s="58" t="str">
        <f t="shared" si="267"/>
        <v/>
      </c>
      <c r="BT867" s="58" t="str">
        <f t="shared" si="267"/>
        <v/>
      </c>
      <c r="BU867" s="58" t="str">
        <f t="shared" si="267"/>
        <v/>
      </c>
      <c r="BV867" s="59" t="str">
        <f t="shared" si="267"/>
        <v/>
      </c>
      <c r="BX867" s="7" t="str">
        <f ca="1">IFERROR(INDEX('Currency Market'!$BX$10:$BX$178, MATCH($BJ867, 'Currency Market'!$BB$10:$BB$178, 0)), "")</f>
        <v/>
      </c>
      <c r="BZ867" s="65" t="str">
        <f t="shared" si="265"/>
        <v/>
      </c>
    </row>
    <row r="868" spans="1:78" x14ac:dyDescent="0.55000000000000004">
      <c r="A868" s="11"/>
      <c r="B868" s="175" t="str">
        <f t="shared" si="254"/>
        <v/>
      </c>
      <c r="C868" s="176"/>
      <c r="D868" s="176"/>
      <c r="E868" s="176"/>
      <c r="F868" s="269"/>
      <c r="G868" s="270"/>
      <c r="H868" s="271"/>
      <c r="I868" s="271"/>
      <c r="J868" s="271"/>
      <c r="K868" s="271"/>
      <c r="L868" s="271"/>
      <c r="M868" s="271"/>
      <c r="N868" s="270"/>
      <c r="O868" s="270"/>
      <c r="P868" s="272" t="str">
        <f t="shared" si="260"/>
        <v/>
      </c>
      <c r="Q868" s="267"/>
      <c r="R868" s="267"/>
      <c r="S868" s="267"/>
      <c r="T868" s="267"/>
      <c r="U868" s="267"/>
      <c r="V868" s="267" t="str">
        <f t="shared" si="255"/>
        <v/>
      </c>
      <c r="W868" s="267"/>
      <c r="X868" s="267"/>
      <c r="Y868" s="267"/>
      <c r="Z868" s="267"/>
      <c r="AA868" s="267" t="str">
        <f t="shared" si="261"/>
        <v/>
      </c>
      <c r="AB868" s="267"/>
      <c r="AC868" s="267"/>
      <c r="AD868" s="267"/>
      <c r="AE868" s="267"/>
      <c r="AF868" s="267"/>
      <c r="AG868" s="269"/>
      <c r="AH868" s="270"/>
      <c r="AI868" s="270"/>
      <c r="AJ868" s="270"/>
      <c r="AK868" s="270"/>
      <c r="AL868" s="273"/>
      <c r="AM868" s="11"/>
      <c r="AN868" s="175" t="str">
        <f t="shared" si="262"/>
        <v/>
      </c>
      <c r="AO868" s="176"/>
      <c r="AP868" s="267" t="str">
        <f t="shared" si="256"/>
        <v/>
      </c>
      <c r="AQ868" s="267"/>
      <c r="AR868" s="267"/>
      <c r="AS868" s="267"/>
      <c r="AT868" s="267"/>
      <c r="AU868" s="267"/>
      <c r="AV868" s="265" t="str">
        <f t="shared" si="263"/>
        <v/>
      </c>
      <c r="AW868" s="266"/>
      <c r="AX868" s="267" t="str">
        <f t="shared" si="257"/>
        <v/>
      </c>
      <c r="AY868" s="267"/>
      <c r="AZ868" s="267"/>
      <c r="BA868" s="267"/>
      <c r="BB868" s="267"/>
      <c r="BC868" s="268"/>
      <c r="BD868" s="11"/>
      <c r="BF868" s="7" t="str">
        <f t="shared" si="258"/>
        <v/>
      </c>
      <c r="BJ868" s="45" t="str">
        <f t="shared" ca="1" si="259"/>
        <v>20/09/2021 08:00</v>
      </c>
      <c r="BK868" s="44" t="str">
        <f>IF($F868="", "", IFERROR(INDEX('Currency Market'!$BE$10:$BL$178, MATCH($BJ868, 'Currency Market'!$BB$10:$BB$178, 0), MATCH($F868, 'Currency Market'!$BE$9:$BL$9, 0)), ""))</f>
        <v/>
      </c>
      <c r="BL868" s="43" t="str">
        <f>IF($F868="", "", IFERROR(INDEX('Currency Market'!$BE$10:$BL$178, MATCH($BJ868, 'Currency Market'!$BB$10:$BB$178, 0), MATCH($N868, 'Currency Market'!$BE$9:$BL$9, 0)), ""))</f>
        <v/>
      </c>
      <c r="BN868" s="68" t="str">
        <f t="shared" si="264"/>
        <v/>
      </c>
      <c r="BO868" s="57" t="str">
        <f t="shared" si="267"/>
        <v/>
      </c>
      <c r="BP868" s="58" t="str">
        <f t="shared" si="267"/>
        <v/>
      </c>
      <c r="BQ868" s="58" t="str">
        <f t="shared" si="267"/>
        <v/>
      </c>
      <c r="BR868" s="58" t="str">
        <f t="shared" si="267"/>
        <v/>
      </c>
      <c r="BS868" s="58" t="str">
        <f t="shared" si="267"/>
        <v/>
      </c>
      <c r="BT868" s="58" t="str">
        <f t="shared" si="267"/>
        <v/>
      </c>
      <c r="BU868" s="58" t="str">
        <f t="shared" si="267"/>
        <v/>
      </c>
      <c r="BV868" s="59" t="str">
        <f t="shared" si="267"/>
        <v/>
      </c>
      <c r="BX868" s="7" t="str">
        <f ca="1">IFERROR(INDEX('Currency Market'!$BX$10:$BX$178, MATCH($BJ868, 'Currency Market'!$BB$10:$BB$178, 0)), "")</f>
        <v/>
      </c>
      <c r="BZ868" s="65" t="str">
        <f t="shared" si="265"/>
        <v/>
      </c>
    </row>
    <row r="869" spans="1:78" x14ac:dyDescent="0.55000000000000004">
      <c r="A869" s="11"/>
      <c r="B869" s="175" t="str">
        <f t="shared" si="254"/>
        <v/>
      </c>
      <c r="C869" s="176"/>
      <c r="D869" s="176"/>
      <c r="E869" s="176"/>
      <c r="F869" s="269"/>
      <c r="G869" s="270"/>
      <c r="H869" s="271"/>
      <c r="I869" s="271"/>
      <c r="J869" s="271"/>
      <c r="K869" s="271"/>
      <c r="L869" s="271"/>
      <c r="M869" s="271"/>
      <c r="N869" s="270"/>
      <c r="O869" s="270"/>
      <c r="P869" s="272" t="str">
        <f t="shared" si="260"/>
        <v/>
      </c>
      <c r="Q869" s="267"/>
      <c r="R869" s="267"/>
      <c r="S869" s="267"/>
      <c r="T869" s="267"/>
      <c r="U869" s="267"/>
      <c r="V869" s="267" t="str">
        <f t="shared" si="255"/>
        <v/>
      </c>
      <c r="W869" s="267"/>
      <c r="X869" s="267"/>
      <c r="Y869" s="267"/>
      <c r="Z869" s="267"/>
      <c r="AA869" s="267" t="str">
        <f t="shared" si="261"/>
        <v/>
      </c>
      <c r="AB869" s="267"/>
      <c r="AC869" s="267"/>
      <c r="AD869" s="267"/>
      <c r="AE869" s="267"/>
      <c r="AF869" s="267"/>
      <c r="AG869" s="269"/>
      <c r="AH869" s="270"/>
      <c r="AI869" s="270"/>
      <c r="AJ869" s="270"/>
      <c r="AK869" s="270"/>
      <c r="AL869" s="273"/>
      <c r="AM869" s="11"/>
      <c r="AN869" s="175" t="str">
        <f t="shared" si="262"/>
        <v/>
      </c>
      <c r="AO869" s="176"/>
      <c r="AP869" s="267" t="str">
        <f t="shared" si="256"/>
        <v/>
      </c>
      <c r="AQ869" s="267"/>
      <c r="AR869" s="267"/>
      <c r="AS869" s="267"/>
      <c r="AT869" s="267"/>
      <c r="AU869" s="267"/>
      <c r="AV869" s="265" t="str">
        <f t="shared" si="263"/>
        <v/>
      </c>
      <c r="AW869" s="266"/>
      <c r="AX869" s="267" t="str">
        <f t="shared" si="257"/>
        <v/>
      </c>
      <c r="AY869" s="267"/>
      <c r="AZ869" s="267"/>
      <c r="BA869" s="267"/>
      <c r="BB869" s="267"/>
      <c r="BC869" s="268"/>
      <c r="BD869" s="11"/>
      <c r="BF869" s="7" t="str">
        <f t="shared" si="258"/>
        <v/>
      </c>
      <c r="BJ869" s="45" t="str">
        <f t="shared" ca="1" si="259"/>
        <v>20/09/2021 08:00</v>
      </c>
      <c r="BK869" s="44" t="str">
        <f>IF($F869="", "", IFERROR(INDEX('Currency Market'!$BE$10:$BL$178, MATCH($BJ869, 'Currency Market'!$BB$10:$BB$178, 0), MATCH($F869, 'Currency Market'!$BE$9:$BL$9, 0)), ""))</f>
        <v/>
      </c>
      <c r="BL869" s="43" t="str">
        <f>IF($F869="", "", IFERROR(INDEX('Currency Market'!$BE$10:$BL$178, MATCH($BJ869, 'Currency Market'!$BB$10:$BB$178, 0), MATCH($N869, 'Currency Market'!$BE$9:$BL$9, 0)), ""))</f>
        <v/>
      </c>
      <c r="BN869" s="68" t="str">
        <f t="shared" si="264"/>
        <v/>
      </c>
      <c r="BO869" s="57" t="str">
        <f t="shared" si="267"/>
        <v/>
      </c>
      <c r="BP869" s="58" t="str">
        <f t="shared" si="267"/>
        <v/>
      </c>
      <c r="BQ869" s="58" t="str">
        <f t="shared" si="267"/>
        <v/>
      </c>
      <c r="BR869" s="58" t="str">
        <f t="shared" si="267"/>
        <v/>
      </c>
      <c r="BS869" s="58" t="str">
        <f t="shared" si="267"/>
        <v/>
      </c>
      <c r="BT869" s="58" t="str">
        <f t="shared" si="267"/>
        <v/>
      </c>
      <c r="BU869" s="58" t="str">
        <f t="shared" si="267"/>
        <v/>
      </c>
      <c r="BV869" s="59" t="str">
        <f t="shared" si="267"/>
        <v/>
      </c>
      <c r="BX869" s="7" t="str">
        <f ca="1">IFERROR(INDEX('Currency Market'!$BX$10:$BX$178, MATCH($BJ869, 'Currency Market'!$BB$10:$BB$178, 0)), "")</f>
        <v/>
      </c>
      <c r="BZ869" s="65" t="str">
        <f t="shared" si="265"/>
        <v/>
      </c>
    </row>
    <row r="870" spans="1:78" x14ac:dyDescent="0.55000000000000004">
      <c r="A870" s="11"/>
      <c r="B870" s="175" t="str">
        <f t="shared" si="254"/>
        <v/>
      </c>
      <c r="C870" s="176"/>
      <c r="D870" s="176"/>
      <c r="E870" s="176"/>
      <c r="F870" s="269"/>
      <c r="G870" s="270"/>
      <c r="H870" s="271"/>
      <c r="I870" s="271"/>
      <c r="J870" s="271"/>
      <c r="K870" s="271"/>
      <c r="L870" s="271"/>
      <c r="M870" s="271"/>
      <c r="N870" s="270"/>
      <c r="O870" s="270"/>
      <c r="P870" s="272" t="str">
        <f t="shared" si="260"/>
        <v/>
      </c>
      <c r="Q870" s="267"/>
      <c r="R870" s="267"/>
      <c r="S870" s="267"/>
      <c r="T870" s="267"/>
      <c r="U870" s="267"/>
      <c r="V870" s="267" t="str">
        <f t="shared" si="255"/>
        <v/>
      </c>
      <c r="W870" s="267"/>
      <c r="X870" s="267"/>
      <c r="Y870" s="267"/>
      <c r="Z870" s="267"/>
      <c r="AA870" s="267" t="str">
        <f t="shared" si="261"/>
        <v/>
      </c>
      <c r="AB870" s="267"/>
      <c r="AC870" s="267"/>
      <c r="AD870" s="267"/>
      <c r="AE870" s="267"/>
      <c r="AF870" s="267"/>
      <c r="AG870" s="269"/>
      <c r="AH870" s="270"/>
      <c r="AI870" s="270"/>
      <c r="AJ870" s="270"/>
      <c r="AK870" s="270"/>
      <c r="AL870" s="273"/>
      <c r="AM870" s="11"/>
      <c r="AN870" s="175" t="str">
        <f t="shared" si="262"/>
        <v/>
      </c>
      <c r="AO870" s="176"/>
      <c r="AP870" s="267" t="str">
        <f t="shared" si="256"/>
        <v/>
      </c>
      <c r="AQ870" s="267"/>
      <c r="AR870" s="267"/>
      <c r="AS870" s="267"/>
      <c r="AT870" s="267"/>
      <c r="AU870" s="267"/>
      <c r="AV870" s="265" t="str">
        <f t="shared" si="263"/>
        <v/>
      </c>
      <c r="AW870" s="266"/>
      <c r="AX870" s="267" t="str">
        <f t="shared" si="257"/>
        <v/>
      </c>
      <c r="AY870" s="267"/>
      <c r="AZ870" s="267"/>
      <c r="BA870" s="267"/>
      <c r="BB870" s="267"/>
      <c r="BC870" s="268"/>
      <c r="BD870" s="11"/>
      <c r="BF870" s="7" t="str">
        <f t="shared" si="258"/>
        <v/>
      </c>
      <c r="BJ870" s="45" t="str">
        <f t="shared" ca="1" si="259"/>
        <v>20/09/2021 08:00</v>
      </c>
      <c r="BK870" s="44" t="str">
        <f>IF($F870="", "", IFERROR(INDEX('Currency Market'!$BE$10:$BL$178, MATCH($BJ870, 'Currency Market'!$BB$10:$BB$178, 0), MATCH($F870, 'Currency Market'!$BE$9:$BL$9, 0)), ""))</f>
        <v/>
      </c>
      <c r="BL870" s="43" t="str">
        <f>IF($F870="", "", IFERROR(INDEX('Currency Market'!$BE$10:$BL$178, MATCH($BJ870, 'Currency Market'!$BB$10:$BB$178, 0), MATCH($N870, 'Currency Market'!$BE$9:$BL$9, 0)), ""))</f>
        <v/>
      </c>
      <c r="BN870" s="68" t="str">
        <f t="shared" si="264"/>
        <v/>
      </c>
      <c r="BO870" s="57" t="str">
        <f t="shared" si="267"/>
        <v/>
      </c>
      <c r="BP870" s="58" t="str">
        <f t="shared" si="267"/>
        <v/>
      </c>
      <c r="BQ870" s="58" t="str">
        <f t="shared" si="267"/>
        <v/>
      </c>
      <c r="BR870" s="58" t="str">
        <f t="shared" si="267"/>
        <v/>
      </c>
      <c r="BS870" s="58" t="str">
        <f t="shared" si="267"/>
        <v/>
      </c>
      <c r="BT870" s="58" t="str">
        <f t="shared" si="267"/>
        <v/>
      </c>
      <c r="BU870" s="58" t="str">
        <f t="shared" si="267"/>
        <v/>
      </c>
      <c r="BV870" s="59" t="str">
        <f t="shared" si="267"/>
        <v/>
      </c>
      <c r="BX870" s="7" t="str">
        <f ca="1">IFERROR(INDEX('Currency Market'!$BX$10:$BX$178, MATCH($BJ870, 'Currency Market'!$BB$10:$BB$178, 0)), "")</f>
        <v/>
      </c>
      <c r="BZ870" s="65" t="str">
        <f t="shared" si="265"/>
        <v/>
      </c>
    </row>
    <row r="871" spans="1:78" x14ac:dyDescent="0.55000000000000004">
      <c r="A871" s="11"/>
      <c r="B871" s="175" t="str">
        <f t="shared" si="254"/>
        <v/>
      </c>
      <c r="C871" s="176"/>
      <c r="D871" s="176"/>
      <c r="E871" s="176"/>
      <c r="F871" s="269"/>
      <c r="G871" s="270"/>
      <c r="H871" s="271"/>
      <c r="I871" s="271"/>
      <c r="J871" s="271"/>
      <c r="K871" s="271"/>
      <c r="L871" s="271"/>
      <c r="M871" s="271"/>
      <c r="N871" s="270"/>
      <c r="O871" s="270"/>
      <c r="P871" s="272" t="str">
        <f t="shared" si="260"/>
        <v/>
      </c>
      <c r="Q871" s="267"/>
      <c r="R871" s="267"/>
      <c r="S871" s="267"/>
      <c r="T871" s="267"/>
      <c r="U871" s="267"/>
      <c r="V871" s="267" t="str">
        <f t="shared" si="255"/>
        <v/>
      </c>
      <c r="W871" s="267"/>
      <c r="X871" s="267"/>
      <c r="Y871" s="267"/>
      <c r="Z871" s="267"/>
      <c r="AA871" s="267" t="str">
        <f t="shared" si="261"/>
        <v/>
      </c>
      <c r="AB871" s="267"/>
      <c r="AC871" s="267"/>
      <c r="AD871" s="267"/>
      <c r="AE871" s="267"/>
      <c r="AF871" s="267"/>
      <c r="AG871" s="269"/>
      <c r="AH871" s="270"/>
      <c r="AI871" s="270"/>
      <c r="AJ871" s="270"/>
      <c r="AK871" s="270"/>
      <c r="AL871" s="273"/>
      <c r="AM871" s="11"/>
      <c r="AN871" s="175" t="str">
        <f t="shared" si="262"/>
        <v/>
      </c>
      <c r="AO871" s="176"/>
      <c r="AP871" s="267" t="str">
        <f t="shared" si="256"/>
        <v/>
      </c>
      <c r="AQ871" s="267"/>
      <c r="AR871" s="267"/>
      <c r="AS871" s="267"/>
      <c r="AT871" s="267"/>
      <c r="AU871" s="267"/>
      <c r="AV871" s="265" t="str">
        <f t="shared" si="263"/>
        <v/>
      </c>
      <c r="AW871" s="266"/>
      <c r="AX871" s="267" t="str">
        <f t="shared" si="257"/>
        <v/>
      </c>
      <c r="AY871" s="267"/>
      <c r="AZ871" s="267"/>
      <c r="BA871" s="267"/>
      <c r="BB871" s="267"/>
      <c r="BC871" s="268"/>
      <c r="BD871" s="11"/>
      <c r="BF871" s="7" t="str">
        <f t="shared" si="258"/>
        <v/>
      </c>
      <c r="BJ871" s="45" t="str">
        <f t="shared" ca="1" si="259"/>
        <v>20/09/2021 08:00</v>
      </c>
      <c r="BK871" s="44" t="str">
        <f>IF($F871="", "", IFERROR(INDEX('Currency Market'!$BE$10:$BL$178, MATCH($BJ871, 'Currency Market'!$BB$10:$BB$178, 0), MATCH($F871, 'Currency Market'!$BE$9:$BL$9, 0)), ""))</f>
        <v/>
      </c>
      <c r="BL871" s="43" t="str">
        <f>IF($F871="", "", IFERROR(INDEX('Currency Market'!$BE$10:$BL$178, MATCH($BJ871, 'Currency Market'!$BB$10:$BB$178, 0), MATCH($N871, 'Currency Market'!$BE$9:$BL$9, 0)), ""))</f>
        <v/>
      </c>
      <c r="BN871" s="68" t="str">
        <f t="shared" si="264"/>
        <v/>
      </c>
      <c r="BO871" s="57" t="str">
        <f t="shared" si="267"/>
        <v/>
      </c>
      <c r="BP871" s="58" t="str">
        <f t="shared" si="267"/>
        <v/>
      </c>
      <c r="BQ871" s="58" t="str">
        <f t="shared" si="267"/>
        <v/>
      </c>
      <c r="BR871" s="58" t="str">
        <f t="shared" si="267"/>
        <v/>
      </c>
      <c r="BS871" s="58" t="str">
        <f t="shared" si="267"/>
        <v/>
      </c>
      <c r="BT871" s="58" t="str">
        <f t="shared" si="267"/>
        <v/>
      </c>
      <c r="BU871" s="58" t="str">
        <f t="shared" si="267"/>
        <v/>
      </c>
      <c r="BV871" s="59" t="str">
        <f t="shared" si="267"/>
        <v/>
      </c>
      <c r="BX871" s="7" t="str">
        <f ca="1">IFERROR(INDEX('Currency Market'!$BX$10:$BX$178, MATCH($BJ871, 'Currency Market'!$BB$10:$BB$178, 0)), "")</f>
        <v/>
      </c>
      <c r="BZ871" s="65" t="str">
        <f t="shared" si="265"/>
        <v/>
      </c>
    </row>
    <row r="872" spans="1:78" x14ac:dyDescent="0.55000000000000004">
      <c r="A872" s="11"/>
      <c r="B872" s="175" t="str">
        <f t="shared" si="254"/>
        <v/>
      </c>
      <c r="C872" s="176"/>
      <c r="D872" s="176"/>
      <c r="E872" s="176"/>
      <c r="F872" s="269"/>
      <c r="G872" s="270"/>
      <c r="H872" s="271"/>
      <c r="I872" s="271"/>
      <c r="J872" s="271"/>
      <c r="K872" s="271"/>
      <c r="L872" s="271"/>
      <c r="M872" s="271"/>
      <c r="N872" s="270"/>
      <c r="O872" s="270"/>
      <c r="P872" s="272" t="str">
        <f t="shared" si="260"/>
        <v/>
      </c>
      <c r="Q872" s="267"/>
      <c r="R872" s="267"/>
      <c r="S872" s="267"/>
      <c r="T872" s="267"/>
      <c r="U872" s="267"/>
      <c r="V872" s="267" t="str">
        <f t="shared" si="255"/>
        <v/>
      </c>
      <c r="W872" s="267"/>
      <c r="X872" s="267"/>
      <c r="Y872" s="267"/>
      <c r="Z872" s="267"/>
      <c r="AA872" s="267" t="str">
        <f t="shared" si="261"/>
        <v/>
      </c>
      <c r="AB872" s="267"/>
      <c r="AC872" s="267"/>
      <c r="AD872" s="267"/>
      <c r="AE872" s="267"/>
      <c r="AF872" s="267"/>
      <c r="AG872" s="269"/>
      <c r="AH872" s="270"/>
      <c r="AI872" s="270"/>
      <c r="AJ872" s="270"/>
      <c r="AK872" s="270"/>
      <c r="AL872" s="273"/>
      <c r="AM872" s="11"/>
      <c r="AN872" s="175" t="str">
        <f t="shared" si="262"/>
        <v/>
      </c>
      <c r="AO872" s="176"/>
      <c r="AP872" s="267" t="str">
        <f t="shared" si="256"/>
        <v/>
      </c>
      <c r="AQ872" s="267"/>
      <c r="AR872" s="267"/>
      <c r="AS872" s="267"/>
      <c r="AT872" s="267"/>
      <c r="AU872" s="267"/>
      <c r="AV872" s="265" t="str">
        <f t="shared" si="263"/>
        <v/>
      </c>
      <c r="AW872" s="266"/>
      <c r="AX872" s="267" t="str">
        <f t="shared" si="257"/>
        <v/>
      </c>
      <c r="AY872" s="267"/>
      <c r="AZ872" s="267"/>
      <c r="BA872" s="267"/>
      <c r="BB872" s="267"/>
      <c r="BC872" s="268"/>
      <c r="BD872" s="11"/>
      <c r="BF872" s="7" t="str">
        <f t="shared" si="258"/>
        <v/>
      </c>
      <c r="BJ872" s="45" t="str">
        <f t="shared" ca="1" si="259"/>
        <v>20/09/2021 08:00</v>
      </c>
      <c r="BK872" s="44" t="str">
        <f>IF($F872="", "", IFERROR(INDEX('Currency Market'!$BE$10:$BL$178, MATCH($BJ872, 'Currency Market'!$BB$10:$BB$178, 0), MATCH($F872, 'Currency Market'!$BE$9:$BL$9, 0)), ""))</f>
        <v/>
      </c>
      <c r="BL872" s="43" t="str">
        <f>IF($F872="", "", IFERROR(INDEX('Currency Market'!$BE$10:$BL$178, MATCH($BJ872, 'Currency Market'!$BB$10:$BB$178, 0), MATCH($N872, 'Currency Market'!$BE$9:$BL$9, 0)), ""))</f>
        <v/>
      </c>
      <c r="BN872" s="68" t="str">
        <f t="shared" si="264"/>
        <v/>
      </c>
      <c r="BO872" s="57" t="str">
        <f t="shared" si="267"/>
        <v/>
      </c>
      <c r="BP872" s="58" t="str">
        <f t="shared" si="267"/>
        <v/>
      </c>
      <c r="BQ872" s="58" t="str">
        <f t="shared" si="267"/>
        <v/>
      </c>
      <c r="BR872" s="58" t="str">
        <f t="shared" si="267"/>
        <v/>
      </c>
      <c r="BS872" s="58" t="str">
        <f t="shared" si="267"/>
        <v/>
      </c>
      <c r="BT872" s="58" t="str">
        <f t="shared" si="267"/>
        <v/>
      </c>
      <c r="BU872" s="58" t="str">
        <f t="shared" si="267"/>
        <v/>
      </c>
      <c r="BV872" s="59" t="str">
        <f t="shared" si="267"/>
        <v/>
      </c>
      <c r="BX872" s="7" t="str">
        <f ca="1">IFERROR(INDEX('Currency Market'!$BX$10:$BX$178, MATCH($BJ872, 'Currency Market'!$BB$10:$BB$178, 0)), "")</f>
        <v/>
      </c>
      <c r="BZ872" s="65" t="str">
        <f t="shared" si="265"/>
        <v/>
      </c>
    </row>
    <row r="873" spans="1:78" x14ac:dyDescent="0.55000000000000004">
      <c r="A873" s="11"/>
      <c r="B873" s="175" t="str">
        <f t="shared" si="254"/>
        <v/>
      </c>
      <c r="C873" s="176"/>
      <c r="D873" s="176"/>
      <c r="E873" s="176"/>
      <c r="F873" s="269"/>
      <c r="G873" s="270"/>
      <c r="H873" s="271"/>
      <c r="I873" s="271"/>
      <c r="J873" s="271"/>
      <c r="K873" s="271"/>
      <c r="L873" s="271"/>
      <c r="M873" s="271"/>
      <c r="N873" s="270"/>
      <c r="O873" s="270"/>
      <c r="P873" s="272" t="str">
        <f t="shared" si="260"/>
        <v/>
      </c>
      <c r="Q873" s="267"/>
      <c r="R873" s="267"/>
      <c r="S873" s="267"/>
      <c r="T873" s="267"/>
      <c r="U873" s="267"/>
      <c r="V873" s="267" t="str">
        <f t="shared" si="255"/>
        <v/>
      </c>
      <c r="W873" s="267"/>
      <c r="X873" s="267"/>
      <c r="Y873" s="267"/>
      <c r="Z873" s="267"/>
      <c r="AA873" s="267" t="str">
        <f t="shared" si="261"/>
        <v/>
      </c>
      <c r="AB873" s="267"/>
      <c r="AC873" s="267"/>
      <c r="AD873" s="267"/>
      <c r="AE873" s="267"/>
      <c r="AF873" s="267"/>
      <c r="AG873" s="269"/>
      <c r="AH873" s="270"/>
      <c r="AI873" s="270"/>
      <c r="AJ873" s="270"/>
      <c r="AK873" s="270"/>
      <c r="AL873" s="273"/>
      <c r="AM873" s="11"/>
      <c r="AN873" s="175" t="str">
        <f t="shared" si="262"/>
        <v/>
      </c>
      <c r="AO873" s="176"/>
      <c r="AP873" s="267" t="str">
        <f t="shared" si="256"/>
        <v/>
      </c>
      <c r="AQ873" s="267"/>
      <c r="AR873" s="267"/>
      <c r="AS873" s="267"/>
      <c r="AT873" s="267"/>
      <c r="AU873" s="267"/>
      <c r="AV873" s="265" t="str">
        <f t="shared" si="263"/>
        <v/>
      </c>
      <c r="AW873" s="266"/>
      <c r="AX873" s="267" t="str">
        <f t="shared" si="257"/>
        <v/>
      </c>
      <c r="AY873" s="267"/>
      <c r="AZ873" s="267"/>
      <c r="BA873" s="267"/>
      <c r="BB873" s="267"/>
      <c r="BC873" s="268"/>
      <c r="BD873" s="11"/>
      <c r="BF873" s="7" t="str">
        <f t="shared" si="258"/>
        <v/>
      </c>
      <c r="BJ873" s="45" t="str">
        <f t="shared" ca="1" si="259"/>
        <v>20/09/2021 08:00</v>
      </c>
      <c r="BK873" s="44" t="str">
        <f>IF($F873="", "", IFERROR(INDEX('Currency Market'!$BE$10:$BL$178, MATCH($BJ873, 'Currency Market'!$BB$10:$BB$178, 0), MATCH($F873, 'Currency Market'!$BE$9:$BL$9, 0)), ""))</f>
        <v/>
      </c>
      <c r="BL873" s="43" t="str">
        <f>IF($F873="", "", IFERROR(INDEX('Currency Market'!$BE$10:$BL$178, MATCH($BJ873, 'Currency Market'!$BB$10:$BB$178, 0), MATCH($N873, 'Currency Market'!$BE$9:$BL$9, 0)), ""))</f>
        <v/>
      </c>
      <c r="BN873" s="68" t="str">
        <f t="shared" si="264"/>
        <v/>
      </c>
      <c r="BO873" s="57" t="str">
        <f t="shared" ref="BO873:BV882" si="268">IF($B873=$BF$4, IF($F873=BO$2, $H873*-1, IF($N873=BO$2, $AA873, "")), "")</f>
        <v/>
      </c>
      <c r="BP873" s="58" t="str">
        <f t="shared" si="268"/>
        <v/>
      </c>
      <c r="BQ873" s="58" t="str">
        <f t="shared" si="268"/>
        <v/>
      </c>
      <c r="BR873" s="58" t="str">
        <f t="shared" si="268"/>
        <v/>
      </c>
      <c r="BS873" s="58" t="str">
        <f t="shared" si="268"/>
        <v/>
      </c>
      <c r="BT873" s="58" t="str">
        <f t="shared" si="268"/>
        <v/>
      </c>
      <c r="BU873" s="58" t="str">
        <f t="shared" si="268"/>
        <v/>
      </c>
      <c r="BV873" s="59" t="str">
        <f t="shared" si="268"/>
        <v/>
      </c>
      <c r="BX873" s="7" t="str">
        <f ca="1">IFERROR(INDEX('Currency Market'!$BX$10:$BX$178, MATCH($BJ873, 'Currency Market'!$BB$10:$BB$178, 0)), "")</f>
        <v/>
      </c>
      <c r="BZ873" s="65" t="str">
        <f t="shared" si="265"/>
        <v/>
      </c>
    </row>
    <row r="874" spans="1:78" x14ac:dyDescent="0.55000000000000004">
      <c r="A874" s="11"/>
      <c r="B874" s="175" t="str">
        <f t="shared" si="254"/>
        <v/>
      </c>
      <c r="C874" s="176"/>
      <c r="D874" s="176"/>
      <c r="E874" s="176"/>
      <c r="F874" s="269"/>
      <c r="G874" s="270"/>
      <c r="H874" s="271"/>
      <c r="I874" s="271"/>
      <c r="J874" s="271"/>
      <c r="K874" s="271"/>
      <c r="L874" s="271"/>
      <c r="M874" s="271"/>
      <c r="N874" s="270"/>
      <c r="O874" s="270"/>
      <c r="P874" s="272" t="str">
        <f t="shared" si="260"/>
        <v/>
      </c>
      <c r="Q874" s="267"/>
      <c r="R874" s="267"/>
      <c r="S874" s="267"/>
      <c r="T874" s="267"/>
      <c r="U874" s="267"/>
      <c r="V874" s="267" t="str">
        <f t="shared" si="255"/>
        <v/>
      </c>
      <c r="W874" s="267"/>
      <c r="X874" s="267"/>
      <c r="Y874" s="267"/>
      <c r="Z874" s="267"/>
      <c r="AA874" s="267" t="str">
        <f t="shared" si="261"/>
        <v/>
      </c>
      <c r="AB874" s="267"/>
      <c r="AC874" s="267"/>
      <c r="AD874" s="267"/>
      <c r="AE874" s="267"/>
      <c r="AF874" s="267"/>
      <c r="AG874" s="269"/>
      <c r="AH874" s="270"/>
      <c r="AI874" s="270"/>
      <c r="AJ874" s="270"/>
      <c r="AK874" s="270"/>
      <c r="AL874" s="273"/>
      <c r="AM874" s="11"/>
      <c r="AN874" s="175" t="str">
        <f t="shared" si="262"/>
        <v/>
      </c>
      <c r="AO874" s="176"/>
      <c r="AP874" s="267" t="str">
        <f t="shared" si="256"/>
        <v/>
      </c>
      <c r="AQ874" s="267"/>
      <c r="AR874" s="267"/>
      <c r="AS874" s="267"/>
      <c r="AT874" s="267"/>
      <c r="AU874" s="267"/>
      <c r="AV874" s="265" t="str">
        <f t="shared" si="263"/>
        <v/>
      </c>
      <c r="AW874" s="266"/>
      <c r="AX874" s="267" t="str">
        <f t="shared" si="257"/>
        <v/>
      </c>
      <c r="AY874" s="267"/>
      <c r="AZ874" s="267"/>
      <c r="BA874" s="267"/>
      <c r="BB874" s="267"/>
      <c r="BC874" s="268"/>
      <c r="BD874" s="11"/>
      <c r="BF874" s="7" t="str">
        <f t="shared" si="258"/>
        <v/>
      </c>
      <c r="BJ874" s="45" t="str">
        <f t="shared" ca="1" si="259"/>
        <v>20/09/2021 08:00</v>
      </c>
      <c r="BK874" s="44" t="str">
        <f>IF($F874="", "", IFERROR(INDEX('Currency Market'!$BE$10:$BL$178, MATCH($BJ874, 'Currency Market'!$BB$10:$BB$178, 0), MATCH($F874, 'Currency Market'!$BE$9:$BL$9, 0)), ""))</f>
        <v/>
      </c>
      <c r="BL874" s="43" t="str">
        <f>IF($F874="", "", IFERROR(INDEX('Currency Market'!$BE$10:$BL$178, MATCH($BJ874, 'Currency Market'!$BB$10:$BB$178, 0), MATCH($N874, 'Currency Market'!$BE$9:$BL$9, 0)), ""))</f>
        <v/>
      </c>
      <c r="BN874" s="68" t="str">
        <f t="shared" si="264"/>
        <v/>
      </c>
      <c r="BO874" s="57" t="str">
        <f t="shared" si="268"/>
        <v/>
      </c>
      <c r="BP874" s="58" t="str">
        <f t="shared" si="268"/>
        <v/>
      </c>
      <c r="BQ874" s="58" t="str">
        <f t="shared" si="268"/>
        <v/>
      </c>
      <c r="BR874" s="58" t="str">
        <f t="shared" si="268"/>
        <v/>
      </c>
      <c r="BS874" s="58" t="str">
        <f t="shared" si="268"/>
        <v/>
      </c>
      <c r="BT874" s="58" t="str">
        <f t="shared" si="268"/>
        <v/>
      </c>
      <c r="BU874" s="58" t="str">
        <f t="shared" si="268"/>
        <v/>
      </c>
      <c r="BV874" s="59" t="str">
        <f t="shared" si="268"/>
        <v/>
      </c>
      <c r="BX874" s="7" t="str">
        <f ca="1">IFERROR(INDEX('Currency Market'!$BX$10:$BX$178, MATCH($BJ874, 'Currency Market'!$BB$10:$BB$178, 0)), "")</f>
        <v/>
      </c>
      <c r="BZ874" s="65" t="str">
        <f t="shared" si="265"/>
        <v/>
      </c>
    </row>
    <row r="875" spans="1:78" x14ac:dyDescent="0.55000000000000004">
      <c r="A875" s="11"/>
      <c r="B875" s="175" t="str">
        <f t="shared" si="254"/>
        <v/>
      </c>
      <c r="C875" s="176"/>
      <c r="D875" s="176"/>
      <c r="E875" s="176"/>
      <c r="F875" s="269"/>
      <c r="G875" s="270"/>
      <c r="H875" s="271"/>
      <c r="I875" s="271"/>
      <c r="J875" s="271"/>
      <c r="K875" s="271"/>
      <c r="L875" s="271"/>
      <c r="M875" s="271"/>
      <c r="N875" s="270"/>
      <c r="O875" s="270"/>
      <c r="P875" s="272" t="str">
        <f t="shared" si="260"/>
        <v/>
      </c>
      <c r="Q875" s="267"/>
      <c r="R875" s="267"/>
      <c r="S875" s="267"/>
      <c r="T875" s="267"/>
      <c r="U875" s="267"/>
      <c r="V875" s="267" t="str">
        <f t="shared" si="255"/>
        <v/>
      </c>
      <c r="W875" s="267"/>
      <c r="X875" s="267"/>
      <c r="Y875" s="267"/>
      <c r="Z875" s="267"/>
      <c r="AA875" s="267" t="str">
        <f t="shared" si="261"/>
        <v/>
      </c>
      <c r="AB875" s="267"/>
      <c r="AC875" s="267"/>
      <c r="AD875" s="267"/>
      <c r="AE875" s="267"/>
      <c r="AF875" s="267"/>
      <c r="AG875" s="269"/>
      <c r="AH875" s="270"/>
      <c r="AI875" s="270"/>
      <c r="AJ875" s="270"/>
      <c r="AK875" s="270"/>
      <c r="AL875" s="273"/>
      <c r="AM875" s="11"/>
      <c r="AN875" s="175" t="str">
        <f t="shared" si="262"/>
        <v/>
      </c>
      <c r="AO875" s="176"/>
      <c r="AP875" s="267" t="str">
        <f t="shared" si="256"/>
        <v/>
      </c>
      <c r="AQ875" s="267"/>
      <c r="AR875" s="267"/>
      <c r="AS875" s="267"/>
      <c r="AT875" s="267"/>
      <c r="AU875" s="267"/>
      <c r="AV875" s="265" t="str">
        <f t="shared" si="263"/>
        <v/>
      </c>
      <c r="AW875" s="266"/>
      <c r="AX875" s="267" t="str">
        <f t="shared" si="257"/>
        <v/>
      </c>
      <c r="AY875" s="267"/>
      <c r="AZ875" s="267"/>
      <c r="BA875" s="267"/>
      <c r="BB875" s="267"/>
      <c r="BC875" s="268"/>
      <c r="BD875" s="11"/>
      <c r="BF875" s="7" t="str">
        <f t="shared" si="258"/>
        <v/>
      </c>
      <c r="BJ875" s="45" t="str">
        <f t="shared" ca="1" si="259"/>
        <v>20/09/2021 08:00</v>
      </c>
      <c r="BK875" s="44" t="str">
        <f>IF($F875="", "", IFERROR(INDEX('Currency Market'!$BE$10:$BL$178, MATCH($BJ875, 'Currency Market'!$BB$10:$BB$178, 0), MATCH($F875, 'Currency Market'!$BE$9:$BL$9, 0)), ""))</f>
        <v/>
      </c>
      <c r="BL875" s="43" t="str">
        <f>IF($F875="", "", IFERROR(INDEX('Currency Market'!$BE$10:$BL$178, MATCH($BJ875, 'Currency Market'!$BB$10:$BB$178, 0), MATCH($N875, 'Currency Market'!$BE$9:$BL$9, 0)), ""))</f>
        <v/>
      </c>
      <c r="BN875" s="68" t="str">
        <f t="shared" si="264"/>
        <v/>
      </c>
      <c r="BO875" s="57" t="str">
        <f t="shared" si="268"/>
        <v/>
      </c>
      <c r="BP875" s="58" t="str">
        <f t="shared" si="268"/>
        <v/>
      </c>
      <c r="BQ875" s="58" t="str">
        <f t="shared" si="268"/>
        <v/>
      </c>
      <c r="BR875" s="58" t="str">
        <f t="shared" si="268"/>
        <v/>
      </c>
      <c r="BS875" s="58" t="str">
        <f t="shared" si="268"/>
        <v/>
      </c>
      <c r="BT875" s="58" t="str">
        <f t="shared" si="268"/>
        <v/>
      </c>
      <c r="BU875" s="58" t="str">
        <f t="shared" si="268"/>
        <v/>
      </c>
      <c r="BV875" s="59" t="str">
        <f t="shared" si="268"/>
        <v/>
      </c>
      <c r="BX875" s="7" t="str">
        <f ca="1">IFERROR(INDEX('Currency Market'!$BX$10:$BX$178, MATCH($BJ875, 'Currency Market'!$BB$10:$BB$178, 0)), "")</f>
        <v/>
      </c>
      <c r="BZ875" s="65" t="str">
        <f t="shared" si="265"/>
        <v/>
      </c>
    </row>
    <row r="876" spans="1:78" x14ac:dyDescent="0.55000000000000004">
      <c r="A876" s="11"/>
      <c r="B876" s="175" t="str">
        <f t="shared" si="254"/>
        <v/>
      </c>
      <c r="C876" s="176"/>
      <c r="D876" s="176"/>
      <c r="E876" s="176"/>
      <c r="F876" s="269"/>
      <c r="G876" s="270"/>
      <c r="H876" s="271"/>
      <c r="I876" s="271"/>
      <c r="J876" s="271"/>
      <c r="K876" s="271"/>
      <c r="L876" s="271"/>
      <c r="M876" s="271"/>
      <c r="N876" s="270"/>
      <c r="O876" s="270"/>
      <c r="P876" s="272" t="str">
        <f t="shared" si="260"/>
        <v/>
      </c>
      <c r="Q876" s="267"/>
      <c r="R876" s="267"/>
      <c r="S876" s="267"/>
      <c r="T876" s="267"/>
      <c r="U876" s="267"/>
      <c r="V876" s="267" t="str">
        <f t="shared" si="255"/>
        <v/>
      </c>
      <c r="W876" s="267"/>
      <c r="X876" s="267"/>
      <c r="Y876" s="267"/>
      <c r="Z876" s="267"/>
      <c r="AA876" s="267" t="str">
        <f t="shared" si="261"/>
        <v/>
      </c>
      <c r="AB876" s="267"/>
      <c r="AC876" s="267"/>
      <c r="AD876" s="267"/>
      <c r="AE876" s="267"/>
      <c r="AF876" s="267"/>
      <c r="AG876" s="269"/>
      <c r="AH876" s="270"/>
      <c r="AI876" s="270"/>
      <c r="AJ876" s="270"/>
      <c r="AK876" s="270"/>
      <c r="AL876" s="273"/>
      <c r="AM876" s="11"/>
      <c r="AN876" s="175" t="str">
        <f t="shared" si="262"/>
        <v/>
      </c>
      <c r="AO876" s="176"/>
      <c r="AP876" s="267" t="str">
        <f t="shared" si="256"/>
        <v/>
      </c>
      <c r="AQ876" s="267"/>
      <c r="AR876" s="267"/>
      <c r="AS876" s="267"/>
      <c r="AT876" s="267"/>
      <c r="AU876" s="267"/>
      <c r="AV876" s="265" t="str">
        <f t="shared" si="263"/>
        <v/>
      </c>
      <c r="AW876" s="266"/>
      <c r="AX876" s="267" t="str">
        <f t="shared" si="257"/>
        <v/>
      </c>
      <c r="AY876" s="267"/>
      <c r="AZ876" s="267"/>
      <c r="BA876" s="267"/>
      <c r="BB876" s="267"/>
      <c r="BC876" s="268"/>
      <c r="BD876" s="11"/>
      <c r="BF876" s="7" t="str">
        <f t="shared" si="258"/>
        <v/>
      </c>
      <c r="BJ876" s="45" t="str">
        <f t="shared" ca="1" si="259"/>
        <v>20/09/2021 08:00</v>
      </c>
      <c r="BK876" s="44" t="str">
        <f>IF($F876="", "", IFERROR(INDEX('Currency Market'!$BE$10:$BL$178, MATCH($BJ876, 'Currency Market'!$BB$10:$BB$178, 0), MATCH($F876, 'Currency Market'!$BE$9:$BL$9, 0)), ""))</f>
        <v/>
      </c>
      <c r="BL876" s="43" t="str">
        <f>IF($F876="", "", IFERROR(INDEX('Currency Market'!$BE$10:$BL$178, MATCH($BJ876, 'Currency Market'!$BB$10:$BB$178, 0), MATCH($N876, 'Currency Market'!$BE$9:$BL$9, 0)), ""))</f>
        <v/>
      </c>
      <c r="BN876" s="68" t="str">
        <f t="shared" si="264"/>
        <v/>
      </c>
      <c r="BO876" s="57" t="str">
        <f t="shared" si="268"/>
        <v/>
      </c>
      <c r="BP876" s="58" t="str">
        <f t="shared" si="268"/>
        <v/>
      </c>
      <c r="BQ876" s="58" t="str">
        <f t="shared" si="268"/>
        <v/>
      </c>
      <c r="BR876" s="58" t="str">
        <f t="shared" si="268"/>
        <v/>
      </c>
      <c r="BS876" s="58" t="str">
        <f t="shared" si="268"/>
        <v/>
      </c>
      <c r="BT876" s="58" t="str">
        <f t="shared" si="268"/>
        <v/>
      </c>
      <c r="BU876" s="58" t="str">
        <f t="shared" si="268"/>
        <v/>
      </c>
      <c r="BV876" s="59" t="str">
        <f t="shared" si="268"/>
        <v/>
      </c>
      <c r="BX876" s="7" t="str">
        <f ca="1">IFERROR(INDEX('Currency Market'!$BX$10:$BX$178, MATCH($BJ876, 'Currency Market'!$BB$10:$BB$178, 0)), "")</f>
        <v/>
      </c>
      <c r="BZ876" s="65" t="str">
        <f t="shared" si="265"/>
        <v/>
      </c>
    </row>
    <row r="877" spans="1:78" x14ac:dyDescent="0.55000000000000004">
      <c r="A877" s="11"/>
      <c r="B877" s="175" t="str">
        <f t="shared" si="254"/>
        <v/>
      </c>
      <c r="C877" s="176"/>
      <c r="D877" s="176"/>
      <c r="E877" s="176"/>
      <c r="F877" s="269"/>
      <c r="G877" s="270"/>
      <c r="H877" s="271"/>
      <c r="I877" s="271"/>
      <c r="J877" s="271"/>
      <c r="K877" s="271"/>
      <c r="L877" s="271"/>
      <c r="M877" s="271"/>
      <c r="N877" s="270"/>
      <c r="O877" s="270"/>
      <c r="P877" s="272" t="str">
        <f t="shared" si="260"/>
        <v/>
      </c>
      <c r="Q877" s="267"/>
      <c r="R877" s="267"/>
      <c r="S877" s="267"/>
      <c r="T877" s="267"/>
      <c r="U877" s="267"/>
      <c r="V877" s="267" t="str">
        <f t="shared" si="255"/>
        <v/>
      </c>
      <c r="W877" s="267"/>
      <c r="X877" s="267"/>
      <c r="Y877" s="267"/>
      <c r="Z877" s="267"/>
      <c r="AA877" s="267" t="str">
        <f t="shared" si="261"/>
        <v/>
      </c>
      <c r="AB877" s="267"/>
      <c r="AC877" s="267"/>
      <c r="AD877" s="267"/>
      <c r="AE877" s="267"/>
      <c r="AF877" s="267"/>
      <c r="AG877" s="269"/>
      <c r="AH877" s="270"/>
      <c r="AI877" s="270"/>
      <c r="AJ877" s="270"/>
      <c r="AK877" s="270"/>
      <c r="AL877" s="273"/>
      <c r="AM877" s="11"/>
      <c r="AN877" s="175" t="str">
        <f t="shared" si="262"/>
        <v/>
      </c>
      <c r="AO877" s="176"/>
      <c r="AP877" s="267" t="str">
        <f t="shared" si="256"/>
        <v/>
      </c>
      <c r="AQ877" s="267"/>
      <c r="AR877" s="267"/>
      <c r="AS877" s="267"/>
      <c r="AT877" s="267"/>
      <c r="AU877" s="267"/>
      <c r="AV877" s="265" t="str">
        <f t="shared" si="263"/>
        <v/>
      </c>
      <c r="AW877" s="266"/>
      <c r="AX877" s="267" t="str">
        <f t="shared" si="257"/>
        <v/>
      </c>
      <c r="AY877" s="267"/>
      <c r="AZ877" s="267"/>
      <c r="BA877" s="267"/>
      <c r="BB877" s="267"/>
      <c r="BC877" s="268"/>
      <c r="BD877" s="11"/>
      <c r="BF877" s="7" t="str">
        <f t="shared" si="258"/>
        <v/>
      </c>
      <c r="BJ877" s="45" t="str">
        <f t="shared" ca="1" si="259"/>
        <v>20/09/2021 08:00</v>
      </c>
      <c r="BK877" s="44" t="str">
        <f>IF($F877="", "", IFERROR(INDEX('Currency Market'!$BE$10:$BL$178, MATCH($BJ877, 'Currency Market'!$BB$10:$BB$178, 0), MATCH($F877, 'Currency Market'!$BE$9:$BL$9, 0)), ""))</f>
        <v/>
      </c>
      <c r="BL877" s="43" t="str">
        <f>IF($F877="", "", IFERROR(INDEX('Currency Market'!$BE$10:$BL$178, MATCH($BJ877, 'Currency Market'!$BB$10:$BB$178, 0), MATCH($N877, 'Currency Market'!$BE$9:$BL$9, 0)), ""))</f>
        <v/>
      </c>
      <c r="BN877" s="68" t="str">
        <f t="shared" si="264"/>
        <v/>
      </c>
      <c r="BO877" s="57" t="str">
        <f t="shared" si="268"/>
        <v/>
      </c>
      <c r="BP877" s="58" t="str">
        <f t="shared" si="268"/>
        <v/>
      </c>
      <c r="BQ877" s="58" t="str">
        <f t="shared" si="268"/>
        <v/>
      </c>
      <c r="BR877" s="58" t="str">
        <f t="shared" si="268"/>
        <v/>
      </c>
      <c r="BS877" s="58" t="str">
        <f t="shared" si="268"/>
        <v/>
      </c>
      <c r="BT877" s="58" t="str">
        <f t="shared" si="268"/>
        <v/>
      </c>
      <c r="BU877" s="58" t="str">
        <f t="shared" si="268"/>
        <v/>
      </c>
      <c r="BV877" s="59" t="str">
        <f t="shared" si="268"/>
        <v/>
      </c>
      <c r="BX877" s="7" t="str">
        <f ca="1">IFERROR(INDEX('Currency Market'!$BX$10:$BX$178, MATCH($BJ877, 'Currency Market'!$BB$10:$BB$178, 0)), "")</f>
        <v/>
      </c>
      <c r="BZ877" s="65" t="str">
        <f t="shared" si="265"/>
        <v/>
      </c>
    </row>
    <row r="878" spans="1:78" x14ac:dyDescent="0.55000000000000004">
      <c r="A878" s="11"/>
      <c r="B878" s="175" t="str">
        <f t="shared" si="254"/>
        <v/>
      </c>
      <c r="C878" s="176"/>
      <c r="D878" s="176"/>
      <c r="E878" s="176"/>
      <c r="F878" s="269"/>
      <c r="G878" s="270"/>
      <c r="H878" s="271"/>
      <c r="I878" s="271"/>
      <c r="J878" s="271"/>
      <c r="K878" s="271"/>
      <c r="L878" s="271"/>
      <c r="M878" s="271"/>
      <c r="N878" s="270"/>
      <c r="O878" s="270"/>
      <c r="P878" s="272" t="str">
        <f t="shared" si="260"/>
        <v/>
      </c>
      <c r="Q878" s="267"/>
      <c r="R878" s="267"/>
      <c r="S878" s="267"/>
      <c r="T878" s="267"/>
      <c r="U878" s="267"/>
      <c r="V878" s="267" t="str">
        <f t="shared" si="255"/>
        <v/>
      </c>
      <c r="W878" s="267"/>
      <c r="X878" s="267"/>
      <c r="Y878" s="267"/>
      <c r="Z878" s="267"/>
      <c r="AA878" s="267" t="str">
        <f t="shared" si="261"/>
        <v/>
      </c>
      <c r="AB878" s="267"/>
      <c r="AC878" s="267"/>
      <c r="AD878" s="267"/>
      <c r="AE878" s="267"/>
      <c r="AF878" s="267"/>
      <c r="AG878" s="269"/>
      <c r="AH878" s="270"/>
      <c r="AI878" s="270"/>
      <c r="AJ878" s="270"/>
      <c r="AK878" s="270"/>
      <c r="AL878" s="273"/>
      <c r="AM878" s="11"/>
      <c r="AN878" s="175" t="str">
        <f t="shared" si="262"/>
        <v/>
      </c>
      <c r="AO878" s="176"/>
      <c r="AP878" s="267" t="str">
        <f t="shared" si="256"/>
        <v/>
      </c>
      <c r="AQ878" s="267"/>
      <c r="AR878" s="267"/>
      <c r="AS878" s="267"/>
      <c r="AT878" s="267"/>
      <c r="AU878" s="267"/>
      <c r="AV878" s="265" t="str">
        <f t="shared" si="263"/>
        <v/>
      </c>
      <c r="AW878" s="266"/>
      <c r="AX878" s="267" t="str">
        <f t="shared" si="257"/>
        <v/>
      </c>
      <c r="AY878" s="267"/>
      <c r="AZ878" s="267"/>
      <c r="BA878" s="267"/>
      <c r="BB878" s="267"/>
      <c r="BC878" s="268"/>
      <c r="BD878" s="11"/>
      <c r="BF878" s="7" t="str">
        <f t="shared" si="258"/>
        <v/>
      </c>
      <c r="BJ878" s="45" t="str">
        <f t="shared" ca="1" si="259"/>
        <v>20/09/2021 08:00</v>
      </c>
      <c r="BK878" s="44" t="str">
        <f>IF($F878="", "", IFERROR(INDEX('Currency Market'!$BE$10:$BL$178, MATCH($BJ878, 'Currency Market'!$BB$10:$BB$178, 0), MATCH($F878, 'Currency Market'!$BE$9:$BL$9, 0)), ""))</f>
        <v/>
      </c>
      <c r="BL878" s="43" t="str">
        <f>IF($F878="", "", IFERROR(INDEX('Currency Market'!$BE$10:$BL$178, MATCH($BJ878, 'Currency Market'!$BB$10:$BB$178, 0), MATCH($N878, 'Currency Market'!$BE$9:$BL$9, 0)), ""))</f>
        <v/>
      </c>
      <c r="BN878" s="68" t="str">
        <f t="shared" si="264"/>
        <v/>
      </c>
      <c r="BO878" s="57" t="str">
        <f t="shared" si="268"/>
        <v/>
      </c>
      <c r="BP878" s="58" t="str">
        <f t="shared" si="268"/>
        <v/>
      </c>
      <c r="BQ878" s="58" t="str">
        <f t="shared" si="268"/>
        <v/>
      </c>
      <c r="BR878" s="58" t="str">
        <f t="shared" si="268"/>
        <v/>
      </c>
      <c r="BS878" s="58" t="str">
        <f t="shared" si="268"/>
        <v/>
      </c>
      <c r="BT878" s="58" t="str">
        <f t="shared" si="268"/>
        <v/>
      </c>
      <c r="BU878" s="58" t="str">
        <f t="shared" si="268"/>
        <v/>
      </c>
      <c r="BV878" s="59" t="str">
        <f t="shared" si="268"/>
        <v/>
      </c>
      <c r="BX878" s="7" t="str">
        <f ca="1">IFERROR(INDEX('Currency Market'!$BX$10:$BX$178, MATCH($BJ878, 'Currency Market'!$BB$10:$BB$178, 0)), "")</f>
        <v/>
      </c>
      <c r="BZ878" s="65" t="str">
        <f t="shared" si="265"/>
        <v/>
      </c>
    </row>
    <row r="879" spans="1:78" x14ac:dyDescent="0.55000000000000004">
      <c r="A879" s="11"/>
      <c r="B879" s="175" t="str">
        <f t="shared" si="254"/>
        <v/>
      </c>
      <c r="C879" s="176"/>
      <c r="D879" s="176"/>
      <c r="E879" s="176"/>
      <c r="F879" s="269"/>
      <c r="G879" s="270"/>
      <c r="H879" s="271"/>
      <c r="I879" s="271"/>
      <c r="J879" s="271"/>
      <c r="K879" s="271"/>
      <c r="L879" s="271"/>
      <c r="M879" s="271"/>
      <c r="N879" s="270"/>
      <c r="O879" s="270"/>
      <c r="P879" s="272" t="str">
        <f t="shared" si="260"/>
        <v/>
      </c>
      <c r="Q879" s="267"/>
      <c r="R879" s="267"/>
      <c r="S879" s="267"/>
      <c r="T879" s="267"/>
      <c r="U879" s="267"/>
      <c r="V879" s="267" t="str">
        <f t="shared" si="255"/>
        <v/>
      </c>
      <c r="W879" s="267"/>
      <c r="X879" s="267"/>
      <c r="Y879" s="267"/>
      <c r="Z879" s="267"/>
      <c r="AA879" s="267" t="str">
        <f t="shared" si="261"/>
        <v/>
      </c>
      <c r="AB879" s="267"/>
      <c r="AC879" s="267"/>
      <c r="AD879" s="267"/>
      <c r="AE879" s="267"/>
      <c r="AF879" s="267"/>
      <c r="AG879" s="269"/>
      <c r="AH879" s="270"/>
      <c r="AI879" s="270"/>
      <c r="AJ879" s="270"/>
      <c r="AK879" s="270"/>
      <c r="AL879" s="273"/>
      <c r="AM879" s="11"/>
      <c r="AN879" s="175" t="str">
        <f t="shared" si="262"/>
        <v/>
      </c>
      <c r="AO879" s="176"/>
      <c r="AP879" s="267" t="str">
        <f t="shared" si="256"/>
        <v/>
      </c>
      <c r="AQ879" s="267"/>
      <c r="AR879" s="267"/>
      <c r="AS879" s="267"/>
      <c r="AT879" s="267"/>
      <c r="AU879" s="267"/>
      <c r="AV879" s="265" t="str">
        <f t="shared" si="263"/>
        <v/>
      </c>
      <c r="AW879" s="266"/>
      <c r="AX879" s="267" t="str">
        <f t="shared" si="257"/>
        <v/>
      </c>
      <c r="AY879" s="267"/>
      <c r="AZ879" s="267"/>
      <c r="BA879" s="267"/>
      <c r="BB879" s="267"/>
      <c r="BC879" s="268"/>
      <c r="BD879" s="11"/>
      <c r="BF879" s="7" t="str">
        <f t="shared" si="258"/>
        <v/>
      </c>
      <c r="BJ879" s="45" t="str">
        <f t="shared" ca="1" si="259"/>
        <v>20/09/2021 08:00</v>
      </c>
      <c r="BK879" s="44" t="str">
        <f>IF($F879="", "", IFERROR(INDEX('Currency Market'!$BE$10:$BL$178, MATCH($BJ879, 'Currency Market'!$BB$10:$BB$178, 0), MATCH($F879, 'Currency Market'!$BE$9:$BL$9, 0)), ""))</f>
        <v/>
      </c>
      <c r="BL879" s="43" t="str">
        <f>IF($F879="", "", IFERROR(INDEX('Currency Market'!$BE$10:$BL$178, MATCH($BJ879, 'Currency Market'!$BB$10:$BB$178, 0), MATCH($N879, 'Currency Market'!$BE$9:$BL$9, 0)), ""))</f>
        <v/>
      </c>
      <c r="BN879" s="68" t="str">
        <f t="shared" si="264"/>
        <v/>
      </c>
      <c r="BO879" s="57" t="str">
        <f t="shared" si="268"/>
        <v/>
      </c>
      <c r="BP879" s="58" t="str">
        <f t="shared" si="268"/>
        <v/>
      </c>
      <c r="BQ879" s="58" t="str">
        <f t="shared" si="268"/>
        <v/>
      </c>
      <c r="BR879" s="58" t="str">
        <f t="shared" si="268"/>
        <v/>
      </c>
      <c r="BS879" s="58" t="str">
        <f t="shared" si="268"/>
        <v/>
      </c>
      <c r="BT879" s="58" t="str">
        <f t="shared" si="268"/>
        <v/>
      </c>
      <c r="BU879" s="58" t="str">
        <f t="shared" si="268"/>
        <v/>
      </c>
      <c r="BV879" s="59" t="str">
        <f t="shared" si="268"/>
        <v/>
      </c>
      <c r="BX879" s="7" t="str">
        <f ca="1">IFERROR(INDEX('Currency Market'!$BX$10:$BX$178, MATCH($BJ879, 'Currency Market'!$BB$10:$BB$178, 0)), "")</f>
        <v/>
      </c>
      <c r="BZ879" s="65" t="str">
        <f t="shared" si="265"/>
        <v/>
      </c>
    </row>
    <row r="880" spans="1:78" x14ac:dyDescent="0.55000000000000004">
      <c r="A880" s="11"/>
      <c r="B880" s="175" t="str">
        <f t="shared" si="254"/>
        <v/>
      </c>
      <c r="C880" s="176"/>
      <c r="D880" s="176"/>
      <c r="E880" s="176"/>
      <c r="F880" s="269"/>
      <c r="G880" s="270"/>
      <c r="H880" s="271"/>
      <c r="I880" s="271"/>
      <c r="J880" s="271"/>
      <c r="K880" s="271"/>
      <c r="L880" s="271"/>
      <c r="M880" s="271"/>
      <c r="N880" s="270"/>
      <c r="O880" s="270"/>
      <c r="P880" s="272" t="str">
        <f t="shared" si="260"/>
        <v/>
      </c>
      <c r="Q880" s="267"/>
      <c r="R880" s="267"/>
      <c r="S880" s="267"/>
      <c r="T880" s="267"/>
      <c r="U880" s="267"/>
      <c r="V880" s="267" t="str">
        <f t="shared" si="255"/>
        <v/>
      </c>
      <c r="W880" s="267"/>
      <c r="X880" s="267"/>
      <c r="Y880" s="267"/>
      <c r="Z880" s="267"/>
      <c r="AA880" s="267" t="str">
        <f t="shared" si="261"/>
        <v/>
      </c>
      <c r="AB880" s="267"/>
      <c r="AC880" s="267"/>
      <c r="AD880" s="267"/>
      <c r="AE880" s="267"/>
      <c r="AF880" s="267"/>
      <c r="AG880" s="269"/>
      <c r="AH880" s="270"/>
      <c r="AI880" s="270"/>
      <c r="AJ880" s="270"/>
      <c r="AK880" s="270"/>
      <c r="AL880" s="273"/>
      <c r="AM880" s="11"/>
      <c r="AN880" s="175" t="str">
        <f t="shared" si="262"/>
        <v/>
      </c>
      <c r="AO880" s="176"/>
      <c r="AP880" s="267" t="str">
        <f t="shared" si="256"/>
        <v/>
      </c>
      <c r="AQ880" s="267"/>
      <c r="AR880" s="267"/>
      <c r="AS880" s="267"/>
      <c r="AT880" s="267"/>
      <c r="AU880" s="267"/>
      <c r="AV880" s="265" t="str">
        <f t="shared" si="263"/>
        <v/>
      </c>
      <c r="AW880" s="266"/>
      <c r="AX880" s="267" t="str">
        <f t="shared" si="257"/>
        <v/>
      </c>
      <c r="AY880" s="267"/>
      <c r="AZ880" s="267"/>
      <c r="BA880" s="267"/>
      <c r="BB880" s="267"/>
      <c r="BC880" s="268"/>
      <c r="BD880" s="11"/>
      <c r="BF880" s="7" t="str">
        <f t="shared" si="258"/>
        <v/>
      </c>
      <c r="BJ880" s="45" t="str">
        <f t="shared" ca="1" si="259"/>
        <v>20/09/2021 08:00</v>
      </c>
      <c r="BK880" s="44" t="str">
        <f>IF($F880="", "", IFERROR(INDEX('Currency Market'!$BE$10:$BL$178, MATCH($BJ880, 'Currency Market'!$BB$10:$BB$178, 0), MATCH($F880, 'Currency Market'!$BE$9:$BL$9, 0)), ""))</f>
        <v/>
      </c>
      <c r="BL880" s="43" t="str">
        <f>IF($F880="", "", IFERROR(INDEX('Currency Market'!$BE$10:$BL$178, MATCH($BJ880, 'Currency Market'!$BB$10:$BB$178, 0), MATCH($N880, 'Currency Market'!$BE$9:$BL$9, 0)), ""))</f>
        <v/>
      </c>
      <c r="BN880" s="68" t="str">
        <f t="shared" si="264"/>
        <v/>
      </c>
      <c r="BO880" s="57" t="str">
        <f t="shared" si="268"/>
        <v/>
      </c>
      <c r="BP880" s="58" t="str">
        <f t="shared" si="268"/>
        <v/>
      </c>
      <c r="BQ880" s="58" t="str">
        <f t="shared" si="268"/>
        <v/>
      </c>
      <c r="BR880" s="58" t="str">
        <f t="shared" si="268"/>
        <v/>
      </c>
      <c r="BS880" s="58" t="str">
        <f t="shared" si="268"/>
        <v/>
      </c>
      <c r="BT880" s="58" t="str">
        <f t="shared" si="268"/>
        <v/>
      </c>
      <c r="BU880" s="58" t="str">
        <f t="shared" si="268"/>
        <v/>
      </c>
      <c r="BV880" s="59" t="str">
        <f t="shared" si="268"/>
        <v/>
      </c>
      <c r="BX880" s="7" t="str">
        <f ca="1">IFERROR(INDEX('Currency Market'!$BX$10:$BX$178, MATCH($BJ880, 'Currency Market'!$BB$10:$BB$178, 0)), "")</f>
        <v/>
      </c>
      <c r="BZ880" s="65" t="str">
        <f t="shared" si="265"/>
        <v/>
      </c>
    </row>
    <row r="881" spans="1:78" x14ac:dyDescent="0.55000000000000004">
      <c r="A881" s="11"/>
      <c r="B881" s="175" t="str">
        <f t="shared" si="254"/>
        <v/>
      </c>
      <c r="C881" s="176"/>
      <c r="D881" s="176"/>
      <c r="E881" s="176"/>
      <c r="F881" s="269"/>
      <c r="G881" s="270"/>
      <c r="H881" s="271"/>
      <c r="I881" s="271"/>
      <c r="J881" s="271"/>
      <c r="K881" s="271"/>
      <c r="L881" s="271"/>
      <c r="M881" s="271"/>
      <c r="N881" s="270"/>
      <c r="O881" s="270"/>
      <c r="P881" s="272" t="str">
        <f t="shared" si="260"/>
        <v/>
      </c>
      <c r="Q881" s="267"/>
      <c r="R881" s="267"/>
      <c r="S881" s="267"/>
      <c r="T881" s="267"/>
      <c r="U881" s="267"/>
      <c r="V881" s="267" t="str">
        <f t="shared" si="255"/>
        <v/>
      </c>
      <c r="W881" s="267"/>
      <c r="X881" s="267"/>
      <c r="Y881" s="267"/>
      <c r="Z881" s="267"/>
      <c r="AA881" s="267" t="str">
        <f t="shared" si="261"/>
        <v/>
      </c>
      <c r="AB881" s="267"/>
      <c r="AC881" s="267"/>
      <c r="AD881" s="267"/>
      <c r="AE881" s="267"/>
      <c r="AF881" s="267"/>
      <c r="AG881" s="269"/>
      <c r="AH881" s="270"/>
      <c r="AI881" s="270"/>
      <c r="AJ881" s="270"/>
      <c r="AK881" s="270"/>
      <c r="AL881" s="273"/>
      <c r="AM881" s="11"/>
      <c r="AN881" s="175" t="str">
        <f t="shared" si="262"/>
        <v/>
      </c>
      <c r="AO881" s="176"/>
      <c r="AP881" s="267" t="str">
        <f t="shared" si="256"/>
        <v/>
      </c>
      <c r="AQ881" s="267"/>
      <c r="AR881" s="267"/>
      <c r="AS881" s="267"/>
      <c r="AT881" s="267"/>
      <c r="AU881" s="267"/>
      <c r="AV881" s="265" t="str">
        <f t="shared" si="263"/>
        <v/>
      </c>
      <c r="AW881" s="266"/>
      <c r="AX881" s="267" t="str">
        <f t="shared" si="257"/>
        <v/>
      </c>
      <c r="AY881" s="267"/>
      <c r="AZ881" s="267"/>
      <c r="BA881" s="267"/>
      <c r="BB881" s="267"/>
      <c r="BC881" s="268"/>
      <c r="BD881" s="11"/>
      <c r="BF881" s="7" t="str">
        <f t="shared" si="258"/>
        <v/>
      </c>
      <c r="BJ881" s="45" t="str">
        <f t="shared" ca="1" si="259"/>
        <v>20/09/2021 08:00</v>
      </c>
      <c r="BK881" s="44" t="str">
        <f>IF($F881="", "", IFERROR(INDEX('Currency Market'!$BE$10:$BL$178, MATCH($BJ881, 'Currency Market'!$BB$10:$BB$178, 0), MATCH($F881, 'Currency Market'!$BE$9:$BL$9, 0)), ""))</f>
        <v/>
      </c>
      <c r="BL881" s="43" t="str">
        <f>IF($F881="", "", IFERROR(INDEX('Currency Market'!$BE$10:$BL$178, MATCH($BJ881, 'Currency Market'!$BB$10:$BB$178, 0), MATCH($N881, 'Currency Market'!$BE$9:$BL$9, 0)), ""))</f>
        <v/>
      </c>
      <c r="BN881" s="68" t="str">
        <f t="shared" si="264"/>
        <v/>
      </c>
      <c r="BO881" s="57" t="str">
        <f t="shared" si="268"/>
        <v/>
      </c>
      <c r="BP881" s="58" t="str">
        <f t="shared" si="268"/>
        <v/>
      </c>
      <c r="BQ881" s="58" t="str">
        <f t="shared" si="268"/>
        <v/>
      </c>
      <c r="BR881" s="58" t="str">
        <f t="shared" si="268"/>
        <v/>
      </c>
      <c r="BS881" s="58" t="str">
        <f t="shared" si="268"/>
        <v/>
      </c>
      <c r="BT881" s="58" t="str">
        <f t="shared" si="268"/>
        <v/>
      </c>
      <c r="BU881" s="58" t="str">
        <f t="shared" si="268"/>
        <v/>
      </c>
      <c r="BV881" s="59" t="str">
        <f t="shared" si="268"/>
        <v/>
      </c>
      <c r="BX881" s="7" t="str">
        <f ca="1">IFERROR(INDEX('Currency Market'!$BX$10:$BX$178, MATCH($BJ881, 'Currency Market'!$BB$10:$BB$178, 0)), "")</f>
        <v/>
      </c>
      <c r="BZ881" s="65" t="str">
        <f t="shared" si="265"/>
        <v/>
      </c>
    </row>
    <row r="882" spans="1:78" x14ac:dyDescent="0.55000000000000004">
      <c r="A882" s="11"/>
      <c r="B882" s="175" t="str">
        <f t="shared" si="254"/>
        <v/>
      </c>
      <c r="C882" s="176"/>
      <c r="D882" s="176"/>
      <c r="E882" s="176"/>
      <c r="F882" s="269"/>
      <c r="G882" s="270"/>
      <c r="H882" s="271"/>
      <c r="I882" s="271"/>
      <c r="J882" s="271"/>
      <c r="K882" s="271"/>
      <c r="L882" s="271"/>
      <c r="M882" s="271"/>
      <c r="N882" s="270"/>
      <c r="O882" s="270"/>
      <c r="P882" s="272" t="str">
        <f t="shared" si="260"/>
        <v/>
      </c>
      <c r="Q882" s="267"/>
      <c r="R882" s="267"/>
      <c r="S882" s="267"/>
      <c r="T882" s="267"/>
      <c r="U882" s="267"/>
      <c r="V882" s="267" t="str">
        <f t="shared" si="255"/>
        <v/>
      </c>
      <c r="W882" s="267"/>
      <c r="X882" s="267"/>
      <c r="Y882" s="267"/>
      <c r="Z882" s="267"/>
      <c r="AA882" s="267" t="str">
        <f t="shared" si="261"/>
        <v/>
      </c>
      <c r="AB882" s="267"/>
      <c r="AC882" s="267"/>
      <c r="AD882" s="267"/>
      <c r="AE882" s="267"/>
      <c r="AF882" s="267"/>
      <c r="AG882" s="269"/>
      <c r="AH882" s="270"/>
      <c r="AI882" s="270"/>
      <c r="AJ882" s="270"/>
      <c r="AK882" s="270"/>
      <c r="AL882" s="273"/>
      <c r="AM882" s="11"/>
      <c r="AN882" s="175" t="str">
        <f t="shared" si="262"/>
        <v/>
      </c>
      <c r="AO882" s="176"/>
      <c r="AP882" s="267" t="str">
        <f t="shared" si="256"/>
        <v/>
      </c>
      <c r="AQ882" s="267"/>
      <c r="AR882" s="267"/>
      <c r="AS882" s="267"/>
      <c r="AT882" s="267"/>
      <c r="AU882" s="267"/>
      <c r="AV882" s="265" t="str">
        <f t="shared" si="263"/>
        <v/>
      </c>
      <c r="AW882" s="266"/>
      <c r="AX882" s="267" t="str">
        <f t="shared" si="257"/>
        <v/>
      </c>
      <c r="AY882" s="267"/>
      <c r="AZ882" s="267"/>
      <c r="BA882" s="267"/>
      <c r="BB882" s="267"/>
      <c r="BC882" s="268"/>
      <c r="BD882" s="11"/>
      <c r="BF882" s="7" t="str">
        <f t="shared" si="258"/>
        <v/>
      </c>
      <c r="BJ882" s="45" t="str">
        <f t="shared" ca="1" si="259"/>
        <v>20/09/2021 08:00</v>
      </c>
      <c r="BK882" s="44" t="str">
        <f>IF($F882="", "", IFERROR(INDEX('Currency Market'!$BE$10:$BL$178, MATCH($BJ882, 'Currency Market'!$BB$10:$BB$178, 0), MATCH($F882, 'Currency Market'!$BE$9:$BL$9, 0)), ""))</f>
        <v/>
      </c>
      <c r="BL882" s="43" t="str">
        <f>IF($F882="", "", IFERROR(INDEX('Currency Market'!$BE$10:$BL$178, MATCH($BJ882, 'Currency Market'!$BB$10:$BB$178, 0), MATCH($N882, 'Currency Market'!$BE$9:$BL$9, 0)), ""))</f>
        <v/>
      </c>
      <c r="BN882" s="68" t="str">
        <f t="shared" si="264"/>
        <v/>
      </c>
      <c r="BO882" s="57" t="str">
        <f t="shared" si="268"/>
        <v/>
      </c>
      <c r="BP882" s="58" t="str">
        <f t="shared" si="268"/>
        <v/>
      </c>
      <c r="BQ882" s="58" t="str">
        <f t="shared" si="268"/>
        <v/>
      </c>
      <c r="BR882" s="58" t="str">
        <f t="shared" si="268"/>
        <v/>
      </c>
      <c r="BS882" s="58" t="str">
        <f t="shared" si="268"/>
        <v/>
      </c>
      <c r="BT882" s="58" t="str">
        <f t="shared" si="268"/>
        <v/>
      </c>
      <c r="BU882" s="58" t="str">
        <f t="shared" si="268"/>
        <v/>
      </c>
      <c r="BV882" s="59" t="str">
        <f t="shared" si="268"/>
        <v/>
      </c>
      <c r="BX882" s="7" t="str">
        <f ca="1">IFERROR(INDEX('Currency Market'!$BX$10:$BX$178, MATCH($BJ882, 'Currency Market'!$BB$10:$BB$178, 0)), "")</f>
        <v/>
      </c>
      <c r="BZ882" s="65" t="str">
        <f t="shared" si="265"/>
        <v/>
      </c>
    </row>
    <row r="883" spans="1:78" x14ac:dyDescent="0.55000000000000004">
      <c r="A883" s="11"/>
      <c r="B883" s="175" t="str">
        <f t="shared" si="254"/>
        <v/>
      </c>
      <c r="C883" s="176"/>
      <c r="D883" s="176"/>
      <c r="E883" s="176"/>
      <c r="F883" s="269"/>
      <c r="G883" s="270"/>
      <c r="H883" s="271"/>
      <c r="I883" s="271"/>
      <c r="J883" s="271"/>
      <c r="K883" s="271"/>
      <c r="L883" s="271"/>
      <c r="M883" s="271"/>
      <c r="N883" s="270"/>
      <c r="O883" s="270"/>
      <c r="P883" s="272" t="str">
        <f t="shared" si="260"/>
        <v/>
      </c>
      <c r="Q883" s="267"/>
      <c r="R883" s="267"/>
      <c r="S883" s="267"/>
      <c r="T883" s="267"/>
      <c r="U883" s="267"/>
      <c r="V883" s="267" t="str">
        <f t="shared" si="255"/>
        <v/>
      </c>
      <c r="W883" s="267"/>
      <c r="X883" s="267"/>
      <c r="Y883" s="267"/>
      <c r="Z883" s="267"/>
      <c r="AA883" s="267" t="str">
        <f t="shared" si="261"/>
        <v/>
      </c>
      <c r="AB883" s="267"/>
      <c r="AC883" s="267"/>
      <c r="AD883" s="267"/>
      <c r="AE883" s="267"/>
      <c r="AF883" s="267"/>
      <c r="AG883" s="269"/>
      <c r="AH883" s="270"/>
      <c r="AI883" s="270"/>
      <c r="AJ883" s="270"/>
      <c r="AK883" s="270"/>
      <c r="AL883" s="273"/>
      <c r="AM883" s="11"/>
      <c r="AN883" s="175" t="str">
        <f t="shared" si="262"/>
        <v/>
      </c>
      <c r="AO883" s="176"/>
      <c r="AP883" s="267" t="str">
        <f t="shared" si="256"/>
        <v/>
      </c>
      <c r="AQ883" s="267"/>
      <c r="AR883" s="267"/>
      <c r="AS883" s="267"/>
      <c r="AT883" s="267"/>
      <c r="AU883" s="267"/>
      <c r="AV883" s="265" t="str">
        <f t="shared" si="263"/>
        <v/>
      </c>
      <c r="AW883" s="266"/>
      <c r="AX883" s="267" t="str">
        <f t="shared" si="257"/>
        <v/>
      </c>
      <c r="AY883" s="267"/>
      <c r="AZ883" s="267"/>
      <c r="BA883" s="267"/>
      <c r="BB883" s="267"/>
      <c r="BC883" s="268"/>
      <c r="BD883" s="11"/>
      <c r="BF883" s="7" t="str">
        <f t="shared" si="258"/>
        <v/>
      </c>
      <c r="BJ883" s="45" t="str">
        <f t="shared" ca="1" si="259"/>
        <v>20/09/2021 08:00</v>
      </c>
      <c r="BK883" s="44" t="str">
        <f>IF($F883="", "", IFERROR(INDEX('Currency Market'!$BE$10:$BL$178, MATCH($BJ883, 'Currency Market'!$BB$10:$BB$178, 0), MATCH($F883, 'Currency Market'!$BE$9:$BL$9, 0)), ""))</f>
        <v/>
      </c>
      <c r="BL883" s="43" t="str">
        <f>IF($F883="", "", IFERROR(INDEX('Currency Market'!$BE$10:$BL$178, MATCH($BJ883, 'Currency Market'!$BB$10:$BB$178, 0), MATCH($N883, 'Currency Market'!$BE$9:$BL$9, 0)), ""))</f>
        <v/>
      </c>
      <c r="BN883" s="68" t="str">
        <f t="shared" si="264"/>
        <v/>
      </c>
      <c r="BO883" s="57" t="str">
        <f t="shared" ref="BO883:BV892" si="269">IF($B883=$BF$4, IF($F883=BO$2, $H883*-1, IF($N883=BO$2, $AA883, "")), "")</f>
        <v/>
      </c>
      <c r="BP883" s="58" t="str">
        <f t="shared" si="269"/>
        <v/>
      </c>
      <c r="BQ883" s="58" t="str">
        <f t="shared" si="269"/>
        <v/>
      </c>
      <c r="BR883" s="58" t="str">
        <f t="shared" si="269"/>
        <v/>
      </c>
      <c r="BS883" s="58" t="str">
        <f t="shared" si="269"/>
        <v/>
      </c>
      <c r="BT883" s="58" t="str">
        <f t="shared" si="269"/>
        <v/>
      </c>
      <c r="BU883" s="58" t="str">
        <f t="shared" si="269"/>
        <v/>
      </c>
      <c r="BV883" s="59" t="str">
        <f t="shared" si="269"/>
        <v/>
      </c>
      <c r="BX883" s="7" t="str">
        <f ca="1">IFERROR(INDEX('Currency Market'!$BX$10:$BX$178, MATCH($BJ883, 'Currency Market'!$BB$10:$BB$178, 0)), "")</f>
        <v/>
      </c>
      <c r="BZ883" s="65" t="str">
        <f t="shared" si="265"/>
        <v/>
      </c>
    </row>
    <row r="884" spans="1:78" x14ac:dyDescent="0.55000000000000004">
      <c r="A884" s="11"/>
      <c r="B884" s="175" t="str">
        <f t="shared" si="254"/>
        <v/>
      </c>
      <c r="C884" s="176"/>
      <c r="D884" s="176"/>
      <c r="E884" s="176"/>
      <c r="F884" s="269"/>
      <c r="G884" s="270"/>
      <c r="H884" s="271"/>
      <c r="I884" s="271"/>
      <c r="J884" s="271"/>
      <c r="K884" s="271"/>
      <c r="L884" s="271"/>
      <c r="M884" s="271"/>
      <c r="N884" s="270"/>
      <c r="O884" s="270"/>
      <c r="P884" s="272" t="str">
        <f t="shared" si="260"/>
        <v/>
      </c>
      <c r="Q884" s="267"/>
      <c r="R884" s="267"/>
      <c r="S884" s="267"/>
      <c r="T884" s="267"/>
      <c r="U884" s="267"/>
      <c r="V884" s="267" t="str">
        <f t="shared" si="255"/>
        <v/>
      </c>
      <c r="W884" s="267"/>
      <c r="X884" s="267"/>
      <c r="Y884" s="267"/>
      <c r="Z884" s="267"/>
      <c r="AA884" s="267" t="str">
        <f t="shared" si="261"/>
        <v/>
      </c>
      <c r="AB884" s="267"/>
      <c r="AC884" s="267"/>
      <c r="AD884" s="267"/>
      <c r="AE884" s="267"/>
      <c r="AF884" s="267"/>
      <c r="AG884" s="269"/>
      <c r="AH884" s="270"/>
      <c r="AI884" s="270"/>
      <c r="AJ884" s="270"/>
      <c r="AK884" s="270"/>
      <c r="AL884" s="273"/>
      <c r="AM884" s="11"/>
      <c r="AN884" s="175" t="str">
        <f t="shared" si="262"/>
        <v/>
      </c>
      <c r="AO884" s="176"/>
      <c r="AP884" s="267" t="str">
        <f t="shared" si="256"/>
        <v/>
      </c>
      <c r="AQ884" s="267"/>
      <c r="AR884" s="267"/>
      <c r="AS884" s="267"/>
      <c r="AT884" s="267"/>
      <c r="AU884" s="267"/>
      <c r="AV884" s="265" t="str">
        <f t="shared" si="263"/>
        <v/>
      </c>
      <c r="AW884" s="266"/>
      <c r="AX884" s="267" t="str">
        <f t="shared" si="257"/>
        <v/>
      </c>
      <c r="AY884" s="267"/>
      <c r="AZ884" s="267"/>
      <c r="BA884" s="267"/>
      <c r="BB884" s="267"/>
      <c r="BC884" s="268"/>
      <c r="BD884" s="11"/>
      <c r="BF884" s="7" t="str">
        <f t="shared" si="258"/>
        <v/>
      </c>
      <c r="BJ884" s="45" t="str">
        <f t="shared" ca="1" si="259"/>
        <v>20/09/2021 08:00</v>
      </c>
      <c r="BK884" s="44" t="str">
        <f>IF($F884="", "", IFERROR(INDEX('Currency Market'!$BE$10:$BL$178, MATCH($BJ884, 'Currency Market'!$BB$10:$BB$178, 0), MATCH($F884, 'Currency Market'!$BE$9:$BL$9, 0)), ""))</f>
        <v/>
      </c>
      <c r="BL884" s="43" t="str">
        <f>IF($F884="", "", IFERROR(INDEX('Currency Market'!$BE$10:$BL$178, MATCH($BJ884, 'Currency Market'!$BB$10:$BB$178, 0), MATCH($N884, 'Currency Market'!$BE$9:$BL$9, 0)), ""))</f>
        <v/>
      </c>
      <c r="BN884" s="68" t="str">
        <f t="shared" si="264"/>
        <v/>
      </c>
      <c r="BO884" s="57" t="str">
        <f t="shared" si="269"/>
        <v/>
      </c>
      <c r="BP884" s="58" t="str">
        <f t="shared" si="269"/>
        <v/>
      </c>
      <c r="BQ884" s="58" t="str">
        <f t="shared" si="269"/>
        <v/>
      </c>
      <c r="BR884" s="58" t="str">
        <f t="shared" si="269"/>
        <v/>
      </c>
      <c r="BS884" s="58" t="str">
        <f t="shared" si="269"/>
        <v/>
      </c>
      <c r="BT884" s="58" t="str">
        <f t="shared" si="269"/>
        <v/>
      </c>
      <c r="BU884" s="58" t="str">
        <f t="shared" si="269"/>
        <v/>
      </c>
      <c r="BV884" s="59" t="str">
        <f t="shared" si="269"/>
        <v/>
      </c>
      <c r="BX884" s="7" t="str">
        <f ca="1">IFERROR(INDEX('Currency Market'!$BX$10:$BX$178, MATCH($BJ884, 'Currency Market'!$BB$10:$BB$178, 0)), "")</f>
        <v/>
      </c>
      <c r="BZ884" s="65" t="str">
        <f t="shared" si="265"/>
        <v/>
      </c>
    </row>
    <row r="885" spans="1:78" x14ac:dyDescent="0.55000000000000004">
      <c r="A885" s="11"/>
      <c r="B885" s="175" t="str">
        <f t="shared" si="254"/>
        <v/>
      </c>
      <c r="C885" s="176"/>
      <c r="D885" s="176"/>
      <c r="E885" s="176"/>
      <c r="F885" s="269"/>
      <c r="G885" s="270"/>
      <c r="H885" s="271"/>
      <c r="I885" s="271"/>
      <c r="J885" s="271"/>
      <c r="K885" s="271"/>
      <c r="L885" s="271"/>
      <c r="M885" s="271"/>
      <c r="N885" s="270"/>
      <c r="O885" s="270"/>
      <c r="P885" s="272" t="str">
        <f t="shared" si="260"/>
        <v/>
      </c>
      <c r="Q885" s="267"/>
      <c r="R885" s="267"/>
      <c r="S885" s="267"/>
      <c r="T885" s="267"/>
      <c r="U885" s="267"/>
      <c r="V885" s="267" t="str">
        <f t="shared" si="255"/>
        <v/>
      </c>
      <c r="W885" s="267"/>
      <c r="X885" s="267"/>
      <c r="Y885" s="267"/>
      <c r="Z885" s="267"/>
      <c r="AA885" s="267" t="str">
        <f t="shared" si="261"/>
        <v/>
      </c>
      <c r="AB885" s="267"/>
      <c r="AC885" s="267"/>
      <c r="AD885" s="267"/>
      <c r="AE885" s="267"/>
      <c r="AF885" s="267"/>
      <c r="AG885" s="269"/>
      <c r="AH885" s="270"/>
      <c r="AI885" s="270"/>
      <c r="AJ885" s="270"/>
      <c r="AK885" s="270"/>
      <c r="AL885" s="273"/>
      <c r="AM885" s="11"/>
      <c r="AN885" s="175" t="str">
        <f t="shared" si="262"/>
        <v/>
      </c>
      <c r="AO885" s="176"/>
      <c r="AP885" s="267" t="str">
        <f t="shared" si="256"/>
        <v/>
      </c>
      <c r="AQ885" s="267"/>
      <c r="AR885" s="267"/>
      <c r="AS885" s="267"/>
      <c r="AT885" s="267"/>
      <c r="AU885" s="267"/>
      <c r="AV885" s="265" t="str">
        <f t="shared" si="263"/>
        <v/>
      </c>
      <c r="AW885" s="266"/>
      <c r="AX885" s="267" t="str">
        <f t="shared" si="257"/>
        <v/>
      </c>
      <c r="AY885" s="267"/>
      <c r="AZ885" s="267"/>
      <c r="BA885" s="267"/>
      <c r="BB885" s="267"/>
      <c r="BC885" s="268"/>
      <c r="BD885" s="11"/>
      <c r="BF885" s="7" t="str">
        <f t="shared" si="258"/>
        <v/>
      </c>
      <c r="BJ885" s="45" t="str">
        <f t="shared" ca="1" si="259"/>
        <v>20/09/2021 08:00</v>
      </c>
      <c r="BK885" s="44" t="str">
        <f>IF($F885="", "", IFERROR(INDEX('Currency Market'!$BE$10:$BL$178, MATCH($BJ885, 'Currency Market'!$BB$10:$BB$178, 0), MATCH($F885, 'Currency Market'!$BE$9:$BL$9, 0)), ""))</f>
        <v/>
      </c>
      <c r="BL885" s="43" t="str">
        <f>IF($F885="", "", IFERROR(INDEX('Currency Market'!$BE$10:$BL$178, MATCH($BJ885, 'Currency Market'!$BB$10:$BB$178, 0), MATCH($N885, 'Currency Market'!$BE$9:$BL$9, 0)), ""))</f>
        <v/>
      </c>
      <c r="BN885" s="68" t="str">
        <f t="shared" si="264"/>
        <v/>
      </c>
      <c r="BO885" s="57" t="str">
        <f t="shared" si="269"/>
        <v/>
      </c>
      <c r="BP885" s="58" t="str">
        <f t="shared" si="269"/>
        <v/>
      </c>
      <c r="BQ885" s="58" t="str">
        <f t="shared" si="269"/>
        <v/>
      </c>
      <c r="BR885" s="58" t="str">
        <f t="shared" si="269"/>
        <v/>
      </c>
      <c r="BS885" s="58" t="str">
        <f t="shared" si="269"/>
        <v/>
      </c>
      <c r="BT885" s="58" t="str">
        <f t="shared" si="269"/>
        <v/>
      </c>
      <c r="BU885" s="58" t="str">
        <f t="shared" si="269"/>
        <v/>
      </c>
      <c r="BV885" s="59" t="str">
        <f t="shared" si="269"/>
        <v/>
      </c>
      <c r="BX885" s="7" t="str">
        <f ca="1">IFERROR(INDEX('Currency Market'!$BX$10:$BX$178, MATCH($BJ885, 'Currency Market'!$BB$10:$BB$178, 0)), "")</f>
        <v/>
      </c>
      <c r="BZ885" s="65" t="str">
        <f t="shared" si="265"/>
        <v/>
      </c>
    </row>
    <row r="886" spans="1:78" x14ac:dyDescent="0.55000000000000004">
      <c r="A886" s="11"/>
      <c r="B886" s="175" t="str">
        <f t="shared" si="254"/>
        <v/>
      </c>
      <c r="C886" s="176"/>
      <c r="D886" s="176"/>
      <c r="E886" s="176"/>
      <c r="F886" s="269"/>
      <c r="G886" s="270"/>
      <c r="H886" s="271"/>
      <c r="I886" s="271"/>
      <c r="J886" s="271"/>
      <c r="K886" s="271"/>
      <c r="L886" s="271"/>
      <c r="M886" s="271"/>
      <c r="N886" s="270"/>
      <c r="O886" s="270"/>
      <c r="P886" s="272" t="str">
        <f t="shared" si="260"/>
        <v/>
      </c>
      <c r="Q886" s="267"/>
      <c r="R886" s="267"/>
      <c r="S886" s="267"/>
      <c r="T886" s="267"/>
      <c r="U886" s="267"/>
      <c r="V886" s="267" t="str">
        <f t="shared" si="255"/>
        <v/>
      </c>
      <c r="W886" s="267"/>
      <c r="X886" s="267"/>
      <c r="Y886" s="267"/>
      <c r="Z886" s="267"/>
      <c r="AA886" s="267" t="str">
        <f t="shared" si="261"/>
        <v/>
      </c>
      <c r="AB886" s="267"/>
      <c r="AC886" s="267"/>
      <c r="AD886" s="267"/>
      <c r="AE886" s="267"/>
      <c r="AF886" s="267"/>
      <c r="AG886" s="269"/>
      <c r="AH886" s="270"/>
      <c r="AI886" s="270"/>
      <c r="AJ886" s="270"/>
      <c r="AK886" s="270"/>
      <c r="AL886" s="273"/>
      <c r="AM886" s="11"/>
      <c r="AN886" s="175" t="str">
        <f t="shared" si="262"/>
        <v/>
      </c>
      <c r="AO886" s="176"/>
      <c r="AP886" s="267" t="str">
        <f t="shared" si="256"/>
        <v/>
      </c>
      <c r="AQ886" s="267"/>
      <c r="AR886" s="267"/>
      <c r="AS886" s="267"/>
      <c r="AT886" s="267"/>
      <c r="AU886" s="267"/>
      <c r="AV886" s="265" t="str">
        <f t="shared" si="263"/>
        <v/>
      </c>
      <c r="AW886" s="266"/>
      <c r="AX886" s="267" t="str">
        <f t="shared" si="257"/>
        <v/>
      </c>
      <c r="AY886" s="267"/>
      <c r="AZ886" s="267"/>
      <c r="BA886" s="267"/>
      <c r="BB886" s="267"/>
      <c r="BC886" s="268"/>
      <c r="BD886" s="11"/>
      <c r="BF886" s="7" t="str">
        <f t="shared" si="258"/>
        <v/>
      </c>
      <c r="BJ886" s="45" t="str">
        <f t="shared" ca="1" si="259"/>
        <v>20/09/2021 08:00</v>
      </c>
      <c r="BK886" s="44" t="str">
        <f>IF($F886="", "", IFERROR(INDEX('Currency Market'!$BE$10:$BL$178, MATCH($BJ886, 'Currency Market'!$BB$10:$BB$178, 0), MATCH($F886, 'Currency Market'!$BE$9:$BL$9, 0)), ""))</f>
        <v/>
      </c>
      <c r="BL886" s="43" t="str">
        <f>IF($F886="", "", IFERROR(INDEX('Currency Market'!$BE$10:$BL$178, MATCH($BJ886, 'Currency Market'!$BB$10:$BB$178, 0), MATCH($N886, 'Currency Market'!$BE$9:$BL$9, 0)), ""))</f>
        <v/>
      </c>
      <c r="BN886" s="68" t="str">
        <f t="shared" si="264"/>
        <v/>
      </c>
      <c r="BO886" s="57" t="str">
        <f t="shared" si="269"/>
        <v/>
      </c>
      <c r="BP886" s="58" t="str">
        <f t="shared" si="269"/>
        <v/>
      </c>
      <c r="BQ886" s="58" t="str">
        <f t="shared" si="269"/>
        <v/>
      </c>
      <c r="BR886" s="58" t="str">
        <f t="shared" si="269"/>
        <v/>
      </c>
      <c r="BS886" s="58" t="str">
        <f t="shared" si="269"/>
        <v/>
      </c>
      <c r="BT886" s="58" t="str">
        <f t="shared" si="269"/>
        <v/>
      </c>
      <c r="BU886" s="58" t="str">
        <f t="shared" si="269"/>
        <v/>
      </c>
      <c r="BV886" s="59" t="str">
        <f t="shared" si="269"/>
        <v/>
      </c>
      <c r="BX886" s="7" t="str">
        <f ca="1">IFERROR(INDEX('Currency Market'!$BX$10:$BX$178, MATCH($BJ886, 'Currency Market'!$BB$10:$BB$178, 0)), "")</f>
        <v/>
      </c>
      <c r="BZ886" s="65" t="str">
        <f t="shared" si="265"/>
        <v/>
      </c>
    </row>
    <row r="887" spans="1:78" x14ac:dyDescent="0.55000000000000004">
      <c r="A887" s="11"/>
      <c r="B887" s="175" t="str">
        <f t="shared" si="254"/>
        <v/>
      </c>
      <c r="C887" s="176"/>
      <c r="D887" s="176"/>
      <c r="E887" s="176"/>
      <c r="F887" s="269"/>
      <c r="G887" s="270"/>
      <c r="H887" s="271"/>
      <c r="I887" s="271"/>
      <c r="J887" s="271"/>
      <c r="K887" s="271"/>
      <c r="L887" s="271"/>
      <c r="M887" s="271"/>
      <c r="N887" s="270"/>
      <c r="O887" s="270"/>
      <c r="P887" s="272" t="str">
        <f t="shared" si="260"/>
        <v/>
      </c>
      <c r="Q887" s="267"/>
      <c r="R887" s="267"/>
      <c r="S887" s="267"/>
      <c r="T887" s="267"/>
      <c r="U887" s="267"/>
      <c r="V887" s="267" t="str">
        <f t="shared" si="255"/>
        <v/>
      </c>
      <c r="W887" s="267"/>
      <c r="X887" s="267"/>
      <c r="Y887" s="267"/>
      <c r="Z887" s="267"/>
      <c r="AA887" s="267" t="str">
        <f t="shared" si="261"/>
        <v/>
      </c>
      <c r="AB887" s="267"/>
      <c r="AC887" s="267"/>
      <c r="AD887" s="267"/>
      <c r="AE887" s="267"/>
      <c r="AF887" s="267"/>
      <c r="AG887" s="269"/>
      <c r="AH887" s="270"/>
      <c r="AI887" s="270"/>
      <c r="AJ887" s="270"/>
      <c r="AK887" s="270"/>
      <c r="AL887" s="273"/>
      <c r="AM887" s="11"/>
      <c r="AN887" s="175" t="str">
        <f t="shared" si="262"/>
        <v/>
      </c>
      <c r="AO887" s="176"/>
      <c r="AP887" s="267" t="str">
        <f t="shared" si="256"/>
        <v/>
      </c>
      <c r="AQ887" s="267"/>
      <c r="AR887" s="267"/>
      <c r="AS887" s="267"/>
      <c r="AT887" s="267"/>
      <c r="AU887" s="267"/>
      <c r="AV887" s="265" t="str">
        <f t="shared" si="263"/>
        <v/>
      </c>
      <c r="AW887" s="266"/>
      <c r="AX887" s="267" t="str">
        <f t="shared" si="257"/>
        <v/>
      </c>
      <c r="AY887" s="267"/>
      <c r="AZ887" s="267"/>
      <c r="BA887" s="267"/>
      <c r="BB887" s="267"/>
      <c r="BC887" s="268"/>
      <c r="BD887" s="11"/>
      <c r="BF887" s="7" t="str">
        <f t="shared" si="258"/>
        <v/>
      </c>
      <c r="BJ887" s="45" t="str">
        <f t="shared" ca="1" si="259"/>
        <v>20/09/2021 08:00</v>
      </c>
      <c r="BK887" s="44" t="str">
        <f>IF($F887="", "", IFERROR(INDEX('Currency Market'!$BE$10:$BL$178, MATCH($BJ887, 'Currency Market'!$BB$10:$BB$178, 0), MATCH($F887, 'Currency Market'!$BE$9:$BL$9, 0)), ""))</f>
        <v/>
      </c>
      <c r="BL887" s="43" t="str">
        <f>IF($F887="", "", IFERROR(INDEX('Currency Market'!$BE$10:$BL$178, MATCH($BJ887, 'Currency Market'!$BB$10:$BB$178, 0), MATCH($N887, 'Currency Market'!$BE$9:$BL$9, 0)), ""))</f>
        <v/>
      </c>
      <c r="BN887" s="68" t="str">
        <f t="shared" si="264"/>
        <v/>
      </c>
      <c r="BO887" s="57" t="str">
        <f t="shared" si="269"/>
        <v/>
      </c>
      <c r="BP887" s="58" t="str">
        <f t="shared" si="269"/>
        <v/>
      </c>
      <c r="BQ887" s="58" t="str">
        <f t="shared" si="269"/>
        <v/>
      </c>
      <c r="BR887" s="58" t="str">
        <f t="shared" si="269"/>
        <v/>
      </c>
      <c r="BS887" s="58" t="str">
        <f t="shared" si="269"/>
        <v/>
      </c>
      <c r="BT887" s="58" t="str">
        <f t="shared" si="269"/>
        <v/>
      </c>
      <c r="BU887" s="58" t="str">
        <f t="shared" si="269"/>
        <v/>
      </c>
      <c r="BV887" s="59" t="str">
        <f t="shared" si="269"/>
        <v/>
      </c>
      <c r="BX887" s="7" t="str">
        <f ca="1">IFERROR(INDEX('Currency Market'!$BX$10:$BX$178, MATCH($BJ887, 'Currency Market'!$BB$10:$BB$178, 0)), "")</f>
        <v/>
      </c>
      <c r="BZ887" s="65" t="str">
        <f t="shared" si="265"/>
        <v/>
      </c>
    </row>
    <row r="888" spans="1:78" x14ac:dyDescent="0.55000000000000004">
      <c r="A888" s="11"/>
      <c r="B888" s="175" t="str">
        <f t="shared" si="254"/>
        <v/>
      </c>
      <c r="C888" s="176"/>
      <c r="D888" s="176"/>
      <c r="E888" s="176"/>
      <c r="F888" s="269"/>
      <c r="G888" s="270"/>
      <c r="H888" s="271"/>
      <c r="I888" s="271"/>
      <c r="J888" s="271"/>
      <c r="K888" s="271"/>
      <c r="L888" s="271"/>
      <c r="M888" s="271"/>
      <c r="N888" s="270"/>
      <c r="O888" s="270"/>
      <c r="P888" s="272" t="str">
        <f t="shared" si="260"/>
        <v/>
      </c>
      <c r="Q888" s="267"/>
      <c r="R888" s="267"/>
      <c r="S888" s="267"/>
      <c r="T888" s="267"/>
      <c r="U888" s="267"/>
      <c r="V888" s="267" t="str">
        <f t="shared" si="255"/>
        <v/>
      </c>
      <c r="W888" s="267"/>
      <c r="X888" s="267"/>
      <c r="Y888" s="267"/>
      <c r="Z888" s="267"/>
      <c r="AA888" s="267" t="str">
        <f t="shared" si="261"/>
        <v/>
      </c>
      <c r="AB888" s="267"/>
      <c r="AC888" s="267"/>
      <c r="AD888" s="267"/>
      <c r="AE888" s="267"/>
      <c r="AF888" s="267"/>
      <c r="AG888" s="269"/>
      <c r="AH888" s="270"/>
      <c r="AI888" s="270"/>
      <c r="AJ888" s="270"/>
      <c r="AK888" s="270"/>
      <c r="AL888" s="273"/>
      <c r="AM888" s="11"/>
      <c r="AN888" s="175" t="str">
        <f t="shared" si="262"/>
        <v/>
      </c>
      <c r="AO888" s="176"/>
      <c r="AP888" s="267" t="str">
        <f t="shared" si="256"/>
        <v/>
      </c>
      <c r="AQ888" s="267"/>
      <c r="AR888" s="267"/>
      <c r="AS888" s="267"/>
      <c r="AT888" s="267"/>
      <c r="AU888" s="267"/>
      <c r="AV888" s="265" t="str">
        <f t="shared" si="263"/>
        <v/>
      </c>
      <c r="AW888" s="266"/>
      <c r="AX888" s="267" t="str">
        <f t="shared" si="257"/>
        <v/>
      </c>
      <c r="AY888" s="267"/>
      <c r="AZ888" s="267"/>
      <c r="BA888" s="267"/>
      <c r="BB888" s="267"/>
      <c r="BC888" s="268"/>
      <c r="BD888" s="11"/>
      <c r="BF888" s="7" t="str">
        <f t="shared" si="258"/>
        <v/>
      </c>
      <c r="BJ888" s="45" t="str">
        <f t="shared" ca="1" si="259"/>
        <v>20/09/2021 08:00</v>
      </c>
      <c r="BK888" s="44" t="str">
        <f>IF($F888="", "", IFERROR(INDEX('Currency Market'!$BE$10:$BL$178, MATCH($BJ888, 'Currency Market'!$BB$10:$BB$178, 0), MATCH($F888, 'Currency Market'!$BE$9:$BL$9, 0)), ""))</f>
        <v/>
      </c>
      <c r="BL888" s="43" t="str">
        <f>IF($F888="", "", IFERROR(INDEX('Currency Market'!$BE$10:$BL$178, MATCH($BJ888, 'Currency Market'!$BB$10:$BB$178, 0), MATCH($N888, 'Currency Market'!$BE$9:$BL$9, 0)), ""))</f>
        <v/>
      </c>
      <c r="BN888" s="68" t="str">
        <f t="shared" si="264"/>
        <v/>
      </c>
      <c r="BO888" s="57" t="str">
        <f t="shared" si="269"/>
        <v/>
      </c>
      <c r="BP888" s="58" t="str">
        <f t="shared" si="269"/>
        <v/>
      </c>
      <c r="BQ888" s="58" t="str">
        <f t="shared" si="269"/>
        <v/>
      </c>
      <c r="BR888" s="58" t="str">
        <f t="shared" si="269"/>
        <v/>
      </c>
      <c r="BS888" s="58" t="str">
        <f t="shared" si="269"/>
        <v/>
      </c>
      <c r="BT888" s="58" t="str">
        <f t="shared" si="269"/>
        <v/>
      </c>
      <c r="BU888" s="58" t="str">
        <f t="shared" si="269"/>
        <v/>
      </c>
      <c r="BV888" s="59" t="str">
        <f t="shared" si="269"/>
        <v/>
      </c>
      <c r="BX888" s="7" t="str">
        <f ca="1">IFERROR(INDEX('Currency Market'!$BX$10:$BX$178, MATCH($BJ888, 'Currency Market'!$BB$10:$BB$178, 0)), "")</f>
        <v/>
      </c>
      <c r="BZ888" s="65" t="str">
        <f t="shared" si="265"/>
        <v/>
      </c>
    </row>
    <row r="889" spans="1:78" x14ac:dyDescent="0.55000000000000004">
      <c r="A889" s="11"/>
      <c r="B889" s="175" t="str">
        <f t="shared" si="254"/>
        <v/>
      </c>
      <c r="C889" s="176"/>
      <c r="D889" s="176"/>
      <c r="E889" s="176"/>
      <c r="F889" s="269"/>
      <c r="G889" s="270"/>
      <c r="H889" s="271"/>
      <c r="I889" s="271"/>
      <c r="J889" s="271"/>
      <c r="K889" s="271"/>
      <c r="L889" s="271"/>
      <c r="M889" s="271"/>
      <c r="N889" s="270"/>
      <c r="O889" s="270"/>
      <c r="P889" s="272" t="str">
        <f t="shared" si="260"/>
        <v/>
      </c>
      <c r="Q889" s="267"/>
      <c r="R889" s="267"/>
      <c r="S889" s="267"/>
      <c r="T889" s="267"/>
      <c r="U889" s="267"/>
      <c r="V889" s="267" t="str">
        <f t="shared" si="255"/>
        <v/>
      </c>
      <c r="W889" s="267"/>
      <c r="X889" s="267"/>
      <c r="Y889" s="267"/>
      <c r="Z889" s="267"/>
      <c r="AA889" s="267" t="str">
        <f t="shared" si="261"/>
        <v/>
      </c>
      <c r="AB889" s="267"/>
      <c r="AC889" s="267"/>
      <c r="AD889" s="267"/>
      <c r="AE889" s="267"/>
      <c r="AF889" s="267"/>
      <c r="AG889" s="269"/>
      <c r="AH889" s="270"/>
      <c r="AI889" s="270"/>
      <c r="AJ889" s="270"/>
      <c r="AK889" s="270"/>
      <c r="AL889" s="273"/>
      <c r="AM889" s="11"/>
      <c r="AN889" s="175" t="str">
        <f t="shared" si="262"/>
        <v/>
      </c>
      <c r="AO889" s="176"/>
      <c r="AP889" s="267" t="str">
        <f t="shared" si="256"/>
        <v/>
      </c>
      <c r="AQ889" s="267"/>
      <c r="AR889" s="267"/>
      <c r="AS889" s="267"/>
      <c r="AT889" s="267"/>
      <c r="AU889" s="267"/>
      <c r="AV889" s="265" t="str">
        <f t="shared" si="263"/>
        <v/>
      </c>
      <c r="AW889" s="266"/>
      <c r="AX889" s="267" t="str">
        <f t="shared" si="257"/>
        <v/>
      </c>
      <c r="AY889" s="267"/>
      <c r="AZ889" s="267"/>
      <c r="BA889" s="267"/>
      <c r="BB889" s="267"/>
      <c r="BC889" s="268"/>
      <c r="BD889" s="11"/>
      <c r="BF889" s="7" t="str">
        <f t="shared" si="258"/>
        <v/>
      </c>
      <c r="BJ889" s="45" t="str">
        <f t="shared" ca="1" si="259"/>
        <v>20/09/2021 08:00</v>
      </c>
      <c r="BK889" s="44" t="str">
        <f>IF($F889="", "", IFERROR(INDEX('Currency Market'!$BE$10:$BL$178, MATCH($BJ889, 'Currency Market'!$BB$10:$BB$178, 0), MATCH($F889, 'Currency Market'!$BE$9:$BL$9, 0)), ""))</f>
        <v/>
      </c>
      <c r="BL889" s="43" t="str">
        <f>IF($F889="", "", IFERROR(INDEX('Currency Market'!$BE$10:$BL$178, MATCH($BJ889, 'Currency Market'!$BB$10:$BB$178, 0), MATCH($N889, 'Currency Market'!$BE$9:$BL$9, 0)), ""))</f>
        <v/>
      </c>
      <c r="BN889" s="68" t="str">
        <f t="shared" si="264"/>
        <v/>
      </c>
      <c r="BO889" s="57" t="str">
        <f t="shared" si="269"/>
        <v/>
      </c>
      <c r="BP889" s="58" t="str">
        <f t="shared" si="269"/>
        <v/>
      </c>
      <c r="BQ889" s="58" t="str">
        <f t="shared" si="269"/>
        <v/>
      </c>
      <c r="BR889" s="58" t="str">
        <f t="shared" si="269"/>
        <v/>
      </c>
      <c r="BS889" s="58" t="str">
        <f t="shared" si="269"/>
        <v/>
      </c>
      <c r="BT889" s="58" t="str">
        <f t="shared" si="269"/>
        <v/>
      </c>
      <c r="BU889" s="58" t="str">
        <f t="shared" si="269"/>
        <v/>
      </c>
      <c r="BV889" s="59" t="str">
        <f t="shared" si="269"/>
        <v/>
      </c>
      <c r="BX889" s="7" t="str">
        <f ca="1">IFERROR(INDEX('Currency Market'!$BX$10:$BX$178, MATCH($BJ889, 'Currency Market'!$BB$10:$BB$178, 0)), "")</f>
        <v/>
      </c>
      <c r="BZ889" s="65" t="str">
        <f t="shared" si="265"/>
        <v/>
      </c>
    </row>
    <row r="890" spans="1:78" x14ac:dyDescent="0.55000000000000004">
      <c r="A890" s="11"/>
      <c r="B890" s="175" t="str">
        <f t="shared" si="254"/>
        <v/>
      </c>
      <c r="C890" s="176"/>
      <c r="D890" s="176"/>
      <c r="E890" s="176"/>
      <c r="F890" s="269"/>
      <c r="G890" s="270"/>
      <c r="H890" s="271"/>
      <c r="I890" s="271"/>
      <c r="J890" s="271"/>
      <c r="K890" s="271"/>
      <c r="L890" s="271"/>
      <c r="M890" s="271"/>
      <c r="N890" s="270"/>
      <c r="O890" s="270"/>
      <c r="P890" s="272" t="str">
        <f t="shared" si="260"/>
        <v/>
      </c>
      <c r="Q890" s="267"/>
      <c r="R890" s="267"/>
      <c r="S890" s="267"/>
      <c r="T890" s="267"/>
      <c r="U890" s="267"/>
      <c r="V890" s="267" t="str">
        <f t="shared" si="255"/>
        <v/>
      </c>
      <c r="W890" s="267"/>
      <c r="X890" s="267"/>
      <c r="Y890" s="267"/>
      <c r="Z890" s="267"/>
      <c r="AA890" s="267" t="str">
        <f t="shared" si="261"/>
        <v/>
      </c>
      <c r="AB890" s="267"/>
      <c r="AC890" s="267"/>
      <c r="AD890" s="267"/>
      <c r="AE890" s="267"/>
      <c r="AF890" s="267"/>
      <c r="AG890" s="269"/>
      <c r="AH890" s="270"/>
      <c r="AI890" s="270"/>
      <c r="AJ890" s="270"/>
      <c r="AK890" s="270"/>
      <c r="AL890" s="273"/>
      <c r="AM890" s="11"/>
      <c r="AN890" s="175" t="str">
        <f t="shared" si="262"/>
        <v/>
      </c>
      <c r="AO890" s="176"/>
      <c r="AP890" s="267" t="str">
        <f t="shared" si="256"/>
        <v/>
      </c>
      <c r="AQ890" s="267"/>
      <c r="AR890" s="267"/>
      <c r="AS890" s="267"/>
      <c r="AT890" s="267"/>
      <c r="AU890" s="267"/>
      <c r="AV890" s="265" t="str">
        <f t="shared" si="263"/>
        <v/>
      </c>
      <c r="AW890" s="266"/>
      <c r="AX890" s="267" t="str">
        <f t="shared" si="257"/>
        <v/>
      </c>
      <c r="AY890" s="267"/>
      <c r="AZ890" s="267"/>
      <c r="BA890" s="267"/>
      <c r="BB890" s="267"/>
      <c r="BC890" s="268"/>
      <c r="BD890" s="11"/>
      <c r="BF890" s="7" t="str">
        <f t="shared" si="258"/>
        <v/>
      </c>
      <c r="BJ890" s="45" t="str">
        <f t="shared" ca="1" si="259"/>
        <v>20/09/2021 08:00</v>
      </c>
      <c r="BK890" s="44" t="str">
        <f>IF($F890="", "", IFERROR(INDEX('Currency Market'!$BE$10:$BL$178, MATCH($BJ890, 'Currency Market'!$BB$10:$BB$178, 0), MATCH($F890, 'Currency Market'!$BE$9:$BL$9, 0)), ""))</f>
        <v/>
      </c>
      <c r="BL890" s="43" t="str">
        <f>IF($F890="", "", IFERROR(INDEX('Currency Market'!$BE$10:$BL$178, MATCH($BJ890, 'Currency Market'!$BB$10:$BB$178, 0), MATCH($N890, 'Currency Market'!$BE$9:$BL$9, 0)), ""))</f>
        <v/>
      </c>
      <c r="BN890" s="68" t="str">
        <f t="shared" si="264"/>
        <v/>
      </c>
      <c r="BO890" s="57" t="str">
        <f t="shared" si="269"/>
        <v/>
      </c>
      <c r="BP890" s="58" t="str">
        <f t="shared" si="269"/>
        <v/>
      </c>
      <c r="BQ890" s="58" t="str">
        <f t="shared" si="269"/>
        <v/>
      </c>
      <c r="BR890" s="58" t="str">
        <f t="shared" si="269"/>
        <v/>
      </c>
      <c r="BS890" s="58" t="str">
        <f t="shared" si="269"/>
        <v/>
      </c>
      <c r="BT890" s="58" t="str">
        <f t="shared" si="269"/>
        <v/>
      </c>
      <c r="BU890" s="58" t="str">
        <f t="shared" si="269"/>
        <v/>
      </c>
      <c r="BV890" s="59" t="str">
        <f t="shared" si="269"/>
        <v/>
      </c>
      <c r="BX890" s="7" t="str">
        <f ca="1">IFERROR(INDEX('Currency Market'!$BX$10:$BX$178, MATCH($BJ890, 'Currency Market'!$BB$10:$BB$178, 0)), "")</f>
        <v/>
      </c>
      <c r="BZ890" s="65" t="str">
        <f t="shared" si="265"/>
        <v/>
      </c>
    </row>
    <row r="891" spans="1:78" x14ac:dyDescent="0.55000000000000004">
      <c r="A891" s="11"/>
      <c r="B891" s="175" t="str">
        <f t="shared" si="254"/>
        <v/>
      </c>
      <c r="C891" s="176"/>
      <c r="D891" s="176"/>
      <c r="E891" s="176"/>
      <c r="F891" s="269"/>
      <c r="G891" s="270"/>
      <c r="H891" s="271"/>
      <c r="I891" s="271"/>
      <c r="J891" s="271"/>
      <c r="K891" s="271"/>
      <c r="L891" s="271"/>
      <c r="M891" s="271"/>
      <c r="N891" s="270"/>
      <c r="O891" s="270"/>
      <c r="P891" s="272" t="str">
        <f t="shared" si="260"/>
        <v/>
      </c>
      <c r="Q891" s="267"/>
      <c r="R891" s="267"/>
      <c r="S891" s="267"/>
      <c r="T891" s="267"/>
      <c r="U891" s="267"/>
      <c r="V891" s="267" t="str">
        <f t="shared" si="255"/>
        <v/>
      </c>
      <c r="W891" s="267"/>
      <c r="X891" s="267"/>
      <c r="Y891" s="267"/>
      <c r="Z891" s="267"/>
      <c r="AA891" s="267" t="str">
        <f t="shared" si="261"/>
        <v/>
      </c>
      <c r="AB891" s="267"/>
      <c r="AC891" s="267"/>
      <c r="AD891" s="267"/>
      <c r="AE891" s="267"/>
      <c r="AF891" s="267"/>
      <c r="AG891" s="269"/>
      <c r="AH891" s="270"/>
      <c r="AI891" s="270"/>
      <c r="AJ891" s="270"/>
      <c r="AK891" s="270"/>
      <c r="AL891" s="273"/>
      <c r="AM891" s="11"/>
      <c r="AN891" s="175" t="str">
        <f t="shared" si="262"/>
        <v/>
      </c>
      <c r="AO891" s="176"/>
      <c r="AP891" s="267" t="str">
        <f t="shared" si="256"/>
        <v/>
      </c>
      <c r="AQ891" s="267"/>
      <c r="AR891" s="267"/>
      <c r="AS891" s="267"/>
      <c r="AT891" s="267"/>
      <c r="AU891" s="267"/>
      <c r="AV891" s="265" t="str">
        <f t="shared" si="263"/>
        <v/>
      </c>
      <c r="AW891" s="266"/>
      <c r="AX891" s="267" t="str">
        <f t="shared" si="257"/>
        <v/>
      </c>
      <c r="AY891" s="267"/>
      <c r="AZ891" s="267"/>
      <c r="BA891" s="267"/>
      <c r="BB891" s="267"/>
      <c r="BC891" s="268"/>
      <c r="BD891" s="11"/>
      <c r="BF891" s="7" t="str">
        <f t="shared" si="258"/>
        <v/>
      </c>
      <c r="BJ891" s="45" t="str">
        <f t="shared" ca="1" si="259"/>
        <v>20/09/2021 08:00</v>
      </c>
      <c r="BK891" s="44" t="str">
        <f>IF($F891="", "", IFERROR(INDEX('Currency Market'!$BE$10:$BL$178, MATCH($BJ891, 'Currency Market'!$BB$10:$BB$178, 0), MATCH($F891, 'Currency Market'!$BE$9:$BL$9, 0)), ""))</f>
        <v/>
      </c>
      <c r="BL891" s="43" t="str">
        <f>IF($F891="", "", IFERROR(INDEX('Currency Market'!$BE$10:$BL$178, MATCH($BJ891, 'Currency Market'!$BB$10:$BB$178, 0), MATCH($N891, 'Currency Market'!$BE$9:$BL$9, 0)), ""))</f>
        <v/>
      </c>
      <c r="BN891" s="68" t="str">
        <f t="shared" si="264"/>
        <v/>
      </c>
      <c r="BO891" s="57" t="str">
        <f t="shared" si="269"/>
        <v/>
      </c>
      <c r="BP891" s="58" t="str">
        <f t="shared" si="269"/>
        <v/>
      </c>
      <c r="BQ891" s="58" t="str">
        <f t="shared" si="269"/>
        <v/>
      </c>
      <c r="BR891" s="58" t="str">
        <f t="shared" si="269"/>
        <v/>
      </c>
      <c r="BS891" s="58" t="str">
        <f t="shared" si="269"/>
        <v/>
      </c>
      <c r="BT891" s="58" t="str">
        <f t="shared" si="269"/>
        <v/>
      </c>
      <c r="BU891" s="58" t="str">
        <f t="shared" si="269"/>
        <v/>
      </c>
      <c r="BV891" s="59" t="str">
        <f t="shared" si="269"/>
        <v/>
      </c>
      <c r="BX891" s="7" t="str">
        <f ca="1">IFERROR(INDEX('Currency Market'!$BX$10:$BX$178, MATCH($BJ891, 'Currency Market'!$BB$10:$BB$178, 0)), "")</f>
        <v/>
      </c>
      <c r="BZ891" s="65" t="str">
        <f t="shared" si="265"/>
        <v/>
      </c>
    </row>
    <row r="892" spans="1:78" x14ac:dyDescent="0.55000000000000004">
      <c r="A892" s="11"/>
      <c r="B892" s="175" t="str">
        <f t="shared" si="254"/>
        <v/>
      </c>
      <c r="C892" s="176"/>
      <c r="D892" s="176"/>
      <c r="E892" s="176"/>
      <c r="F892" s="269"/>
      <c r="G892" s="270"/>
      <c r="H892" s="271"/>
      <c r="I892" s="271"/>
      <c r="J892" s="271"/>
      <c r="K892" s="271"/>
      <c r="L892" s="271"/>
      <c r="M892" s="271"/>
      <c r="N892" s="270"/>
      <c r="O892" s="270"/>
      <c r="P892" s="272" t="str">
        <f t="shared" si="260"/>
        <v/>
      </c>
      <c r="Q892" s="267"/>
      <c r="R892" s="267"/>
      <c r="S892" s="267"/>
      <c r="T892" s="267"/>
      <c r="U892" s="267"/>
      <c r="V892" s="267" t="str">
        <f t="shared" si="255"/>
        <v/>
      </c>
      <c r="W892" s="267"/>
      <c r="X892" s="267"/>
      <c r="Y892" s="267"/>
      <c r="Z892" s="267"/>
      <c r="AA892" s="267" t="str">
        <f t="shared" si="261"/>
        <v/>
      </c>
      <c r="AB892" s="267"/>
      <c r="AC892" s="267"/>
      <c r="AD892" s="267"/>
      <c r="AE892" s="267"/>
      <c r="AF892" s="267"/>
      <c r="AG892" s="269"/>
      <c r="AH892" s="270"/>
      <c r="AI892" s="270"/>
      <c r="AJ892" s="270"/>
      <c r="AK892" s="270"/>
      <c r="AL892" s="273"/>
      <c r="AM892" s="11"/>
      <c r="AN892" s="175" t="str">
        <f t="shared" si="262"/>
        <v/>
      </c>
      <c r="AO892" s="176"/>
      <c r="AP892" s="267" t="str">
        <f t="shared" si="256"/>
        <v/>
      </c>
      <c r="AQ892" s="267"/>
      <c r="AR892" s="267"/>
      <c r="AS892" s="267"/>
      <c r="AT892" s="267"/>
      <c r="AU892" s="267"/>
      <c r="AV892" s="265" t="str">
        <f t="shared" si="263"/>
        <v/>
      </c>
      <c r="AW892" s="266"/>
      <c r="AX892" s="267" t="str">
        <f t="shared" si="257"/>
        <v/>
      </c>
      <c r="AY892" s="267"/>
      <c r="AZ892" s="267"/>
      <c r="BA892" s="267"/>
      <c r="BB892" s="267"/>
      <c r="BC892" s="268"/>
      <c r="BD892" s="11"/>
      <c r="BF892" s="7" t="str">
        <f t="shared" si="258"/>
        <v/>
      </c>
      <c r="BJ892" s="45" t="str">
        <f t="shared" ca="1" si="259"/>
        <v>20/09/2021 08:00</v>
      </c>
      <c r="BK892" s="44" t="str">
        <f>IF($F892="", "", IFERROR(INDEX('Currency Market'!$BE$10:$BL$178, MATCH($BJ892, 'Currency Market'!$BB$10:$BB$178, 0), MATCH($F892, 'Currency Market'!$BE$9:$BL$9, 0)), ""))</f>
        <v/>
      </c>
      <c r="BL892" s="43" t="str">
        <f>IF($F892="", "", IFERROR(INDEX('Currency Market'!$BE$10:$BL$178, MATCH($BJ892, 'Currency Market'!$BB$10:$BB$178, 0), MATCH($N892, 'Currency Market'!$BE$9:$BL$9, 0)), ""))</f>
        <v/>
      </c>
      <c r="BN892" s="68" t="str">
        <f t="shared" si="264"/>
        <v/>
      </c>
      <c r="BO892" s="57" t="str">
        <f t="shared" si="269"/>
        <v/>
      </c>
      <c r="BP892" s="58" t="str">
        <f t="shared" si="269"/>
        <v/>
      </c>
      <c r="BQ892" s="58" t="str">
        <f t="shared" si="269"/>
        <v/>
      </c>
      <c r="BR892" s="58" t="str">
        <f t="shared" si="269"/>
        <v/>
      </c>
      <c r="BS892" s="58" t="str">
        <f t="shared" si="269"/>
        <v/>
      </c>
      <c r="BT892" s="58" t="str">
        <f t="shared" si="269"/>
        <v/>
      </c>
      <c r="BU892" s="58" t="str">
        <f t="shared" si="269"/>
        <v/>
      </c>
      <c r="BV892" s="59" t="str">
        <f t="shared" si="269"/>
        <v/>
      </c>
      <c r="BX892" s="7" t="str">
        <f ca="1">IFERROR(INDEX('Currency Market'!$BX$10:$BX$178, MATCH($BJ892, 'Currency Market'!$BB$10:$BB$178, 0)), "")</f>
        <v/>
      </c>
      <c r="BZ892" s="65" t="str">
        <f t="shared" si="265"/>
        <v/>
      </c>
    </row>
    <row r="893" spans="1:78" x14ac:dyDescent="0.55000000000000004">
      <c r="A893" s="11"/>
      <c r="B893" s="175" t="str">
        <f t="shared" si="254"/>
        <v/>
      </c>
      <c r="C893" s="176"/>
      <c r="D893" s="176"/>
      <c r="E893" s="176"/>
      <c r="F893" s="269"/>
      <c r="G893" s="270"/>
      <c r="H893" s="271"/>
      <c r="I893" s="271"/>
      <c r="J893" s="271"/>
      <c r="K893" s="271"/>
      <c r="L893" s="271"/>
      <c r="M893" s="271"/>
      <c r="N893" s="270"/>
      <c r="O893" s="270"/>
      <c r="P893" s="272" t="str">
        <f t="shared" si="260"/>
        <v/>
      </c>
      <c r="Q893" s="267"/>
      <c r="R893" s="267"/>
      <c r="S893" s="267"/>
      <c r="T893" s="267"/>
      <c r="U893" s="267"/>
      <c r="V893" s="267" t="str">
        <f t="shared" si="255"/>
        <v/>
      </c>
      <c r="W893" s="267"/>
      <c r="X893" s="267"/>
      <c r="Y893" s="267"/>
      <c r="Z893" s="267"/>
      <c r="AA893" s="267" t="str">
        <f t="shared" si="261"/>
        <v/>
      </c>
      <c r="AB893" s="267"/>
      <c r="AC893" s="267"/>
      <c r="AD893" s="267"/>
      <c r="AE893" s="267"/>
      <c r="AF893" s="267"/>
      <c r="AG893" s="269"/>
      <c r="AH893" s="270"/>
      <c r="AI893" s="270"/>
      <c r="AJ893" s="270"/>
      <c r="AK893" s="270"/>
      <c r="AL893" s="273"/>
      <c r="AM893" s="11"/>
      <c r="AN893" s="175" t="str">
        <f t="shared" si="262"/>
        <v/>
      </c>
      <c r="AO893" s="176"/>
      <c r="AP893" s="267" t="str">
        <f t="shared" si="256"/>
        <v/>
      </c>
      <c r="AQ893" s="267"/>
      <c r="AR893" s="267"/>
      <c r="AS893" s="267"/>
      <c r="AT893" s="267"/>
      <c r="AU893" s="267"/>
      <c r="AV893" s="265" t="str">
        <f t="shared" si="263"/>
        <v/>
      </c>
      <c r="AW893" s="266"/>
      <c r="AX893" s="267" t="str">
        <f t="shared" si="257"/>
        <v/>
      </c>
      <c r="AY893" s="267"/>
      <c r="AZ893" s="267"/>
      <c r="BA893" s="267"/>
      <c r="BB893" s="267"/>
      <c r="BC893" s="268"/>
      <c r="BD893" s="11"/>
      <c r="BF893" s="7" t="str">
        <f t="shared" si="258"/>
        <v/>
      </c>
      <c r="BJ893" s="45" t="str">
        <f t="shared" ca="1" si="259"/>
        <v>20/09/2021 08:00</v>
      </c>
      <c r="BK893" s="44" t="str">
        <f>IF($F893="", "", IFERROR(INDEX('Currency Market'!$BE$10:$BL$178, MATCH($BJ893, 'Currency Market'!$BB$10:$BB$178, 0), MATCH($F893, 'Currency Market'!$BE$9:$BL$9, 0)), ""))</f>
        <v/>
      </c>
      <c r="BL893" s="43" t="str">
        <f>IF($F893="", "", IFERROR(INDEX('Currency Market'!$BE$10:$BL$178, MATCH($BJ893, 'Currency Market'!$BB$10:$BB$178, 0), MATCH($N893, 'Currency Market'!$BE$9:$BL$9, 0)), ""))</f>
        <v/>
      </c>
      <c r="BN893" s="68" t="str">
        <f t="shared" si="264"/>
        <v/>
      </c>
      <c r="BO893" s="57" t="str">
        <f t="shared" ref="BO893:BV902" si="270">IF($B893=$BF$4, IF($F893=BO$2, $H893*-1, IF($N893=BO$2, $AA893, "")), "")</f>
        <v/>
      </c>
      <c r="BP893" s="58" t="str">
        <f t="shared" si="270"/>
        <v/>
      </c>
      <c r="BQ893" s="58" t="str">
        <f t="shared" si="270"/>
        <v/>
      </c>
      <c r="BR893" s="58" t="str">
        <f t="shared" si="270"/>
        <v/>
      </c>
      <c r="BS893" s="58" t="str">
        <f t="shared" si="270"/>
        <v/>
      </c>
      <c r="BT893" s="58" t="str">
        <f t="shared" si="270"/>
        <v/>
      </c>
      <c r="BU893" s="58" t="str">
        <f t="shared" si="270"/>
        <v/>
      </c>
      <c r="BV893" s="59" t="str">
        <f t="shared" si="270"/>
        <v/>
      </c>
      <c r="BX893" s="7" t="str">
        <f ca="1">IFERROR(INDEX('Currency Market'!$BX$10:$BX$178, MATCH($BJ893, 'Currency Market'!$BB$10:$BB$178, 0)), "")</f>
        <v/>
      </c>
      <c r="BZ893" s="65" t="str">
        <f t="shared" si="265"/>
        <v/>
      </c>
    </row>
    <row r="894" spans="1:78" x14ac:dyDescent="0.55000000000000004">
      <c r="A894" s="11"/>
      <c r="B894" s="175" t="str">
        <f t="shared" si="254"/>
        <v/>
      </c>
      <c r="C894" s="176"/>
      <c r="D894" s="176"/>
      <c r="E894" s="176"/>
      <c r="F894" s="269"/>
      <c r="G894" s="270"/>
      <c r="H894" s="271"/>
      <c r="I894" s="271"/>
      <c r="J894" s="271"/>
      <c r="K894" s="271"/>
      <c r="L894" s="271"/>
      <c r="M894" s="271"/>
      <c r="N894" s="270"/>
      <c r="O894" s="270"/>
      <c r="P894" s="272" t="str">
        <f t="shared" si="260"/>
        <v/>
      </c>
      <c r="Q894" s="267"/>
      <c r="R894" s="267"/>
      <c r="S894" s="267"/>
      <c r="T894" s="267"/>
      <c r="U894" s="267"/>
      <c r="V894" s="267" t="str">
        <f t="shared" si="255"/>
        <v/>
      </c>
      <c r="W894" s="267"/>
      <c r="X894" s="267"/>
      <c r="Y894" s="267"/>
      <c r="Z894" s="267"/>
      <c r="AA894" s="267" t="str">
        <f t="shared" si="261"/>
        <v/>
      </c>
      <c r="AB894" s="267"/>
      <c r="AC894" s="267"/>
      <c r="AD894" s="267"/>
      <c r="AE894" s="267"/>
      <c r="AF894" s="267"/>
      <c r="AG894" s="269"/>
      <c r="AH894" s="270"/>
      <c r="AI894" s="270"/>
      <c r="AJ894" s="270"/>
      <c r="AK894" s="270"/>
      <c r="AL894" s="273"/>
      <c r="AM894" s="11"/>
      <c r="AN894" s="175" t="str">
        <f t="shared" si="262"/>
        <v/>
      </c>
      <c r="AO894" s="176"/>
      <c r="AP894" s="267" t="str">
        <f t="shared" si="256"/>
        <v/>
      </c>
      <c r="AQ894" s="267"/>
      <c r="AR894" s="267"/>
      <c r="AS894" s="267"/>
      <c r="AT894" s="267"/>
      <c r="AU894" s="267"/>
      <c r="AV894" s="265" t="str">
        <f t="shared" si="263"/>
        <v/>
      </c>
      <c r="AW894" s="266"/>
      <c r="AX894" s="267" t="str">
        <f t="shared" si="257"/>
        <v/>
      </c>
      <c r="AY894" s="267"/>
      <c r="AZ894" s="267"/>
      <c r="BA894" s="267"/>
      <c r="BB894" s="267"/>
      <c r="BC894" s="268"/>
      <c r="BD894" s="11"/>
      <c r="BF894" s="7" t="str">
        <f t="shared" si="258"/>
        <v/>
      </c>
      <c r="BJ894" s="45" t="str">
        <f t="shared" ca="1" si="259"/>
        <v>20/09/2021 08:00</v>
      </c>
      <c r="BK894" s="44" t="str">
        <f>IF($F894="", "", IFERROR(INDEX('Currency Market'!$BE$10:$BL$178, MATCH($BJ894, 'Currency Market'!$BB$10:$BB$178, 0), MATCH($F894, 'Currency Market'!$BE$9:$BL$9, 0)), ""))</f>
        <v/>
      </c>
      <c r="BL894" s="43" t="str">
        <f>IF($F894="", "", IFERROR(INDEX('Currency Market'!$BE$10:$BL$178, MATCH($BJ894, 'Currency Market'!$BB$10:$BB$178, 0), MATCH($N894, 'Currency Market'!$BE$9:$BL$9, 0)), ""))</f>
        <v/>
      </c>
      <c r="BN894" s="68" t="str">
        <f t="shared" si="264"/>
        <v/>
      </c>
      <c r="BO894" s="57" t="str">
        <f t="shared" si="270"/>
        <v/>
      </c>
      <c r="BP894" s="58" t="str">
        <f t="shared" si="270"/>
        <v/>
      </c>
      <c r="BQ894" s="58" t="str">
        <f t="shared" si="270"/>
        <v/>
      </c>
      <c r="BR894" s="58" t="str">
        <f t="shared" si="270"/>
        <v/>
      </c>
      <c r="BS894" s="58" t="str">
        <f t="shared" si="270"/>
        <v/>
      </c>
      <c r="BT894" s="58" t="str">
        <f t="shared" si="270"/>
        <v/>
      </c>
      <c r="BU894" s="58" t="str">
        <f t="shared" si="270"/>
        <v/>
      </c>
      <c r="BV894" s="59" t="str">
        <f t="shared" si="270"/>
        <v/>
      </c>
      <c r="BX894" s="7" t="str">
        <f ca="1">IFERROR(INDEX('Currency Market'!$BX$10:$BX$178, MATCH($BJ894, 'Currency Market'!$BB$10:$BB$178, 0)), "")</f>
        <v/>
      </c>
      <c r="BZ894" s="65" t="str">
        <f t="shared" si="265"/>
        <v/>
      </c>
    </row>
    <row r="895" spans="1:78" x14ac:dyDescent="0.55000000000000004">
      <c r="A895" s="11"/>
      <c r="B895" s="175" t="str">
        <f t="shared" si="254"/>
        <v/>
      </c>
      <c r="C895" s="176"/>
      <c r="D895" s="176"/>
      <c r="E895" s="176"/>
      <c r="F895" s="269"/>
      <c r="G895" s="270"/>
      <c r="H895" s="271"/>
      <c r="I895" s="271"/>
      <c r="J895" s="271"/>
      <c r="K895" s="271"/>
      <c r="L895" s="271"/>
      <c r="M895" s="271"/>
      <c r="N895" s="270"/>
      <c r="O895" s="270"/>
      <c r="P895" s="272" t="str">
        <f t="shared" si="260"/>
        <v/>
      </c>
      <c r="Q895" s="267"/>
      <c r="R895" s="267"/>
      <c r="S895" s="267"/>
      <c r="T895" s="267"/>
      <c r="U895" s="267"/>
      <c r="V895" s="267" t="str">
        <f t="shared" si="255"/>
        <v/>
      </c>
      <c r="W895" s="267"/>
      <c r="X895" s="267"/>
      <c r="Y895" s="267"/>
      <c r="Z895" s="267"/>
      <c r="AA895" s="267" t="str">
        <f t="shared" si="261"/>
        <v/>
      </c>
      <c r="AB895" s="267"/>
      <c r="AC895" s="267"/>
      <c r="AD895" s="267"/>
      <c r="AE895" s="267"/>
      <c r="AF895" s="267"/>
      <c r="AG895" s="269"/>
      <c r="AH895" s="270"/>
      <c r="AI895" s="270"/>
      <c r="AJ895" s="270"/>
      <c r="AK895" s="270"/>
      <c r="AL895" s="273"/>
      <c r="AM895" s="11"/>
      <c r="AN895" s="175" t="str">
        <f t="shared" si="262"/>
        <v/>
      </c>
      <c r="AO895" s="176"/>
      <c r="AP895" s="267" t="str">
        <f t="shared" si="256"/>
        <v/>
      </c>
      <c r="AQ895" s="267"/>
      <c r="AR895" s="267"/>
      <c r="AS895" s="267"/>
      <c r="AT895" s="267"/>
      <c r="AU895" s="267"/>
      <c r="AV895" s="265" t="str">
        <f t="shared" si="263"/>
        <v/>
      </c>
      <c r="AW895" s="266"/>
      <c r="AX895" s="267" t="str">
        <f t="shared" si="257"/>
        <v/>
      </c>
      <c r="AY895" s="267"/>
      <c r="AZ895" s="267"/>
      <c r="BA895" s="267"/>
      <c r="BB895" s="267"/>
      <c r="BC895" s="268"/>
      <c r="BD895" s="11"/>
      <c r="BF895" s="7" t="str">
        <f t="shared" si="258"/>
        <v/>
      </c>
      <c r="BJ895" s="45" t="str">
        <f t="shared" ca="1" si="259"/>
        <v>20/09/2021 08:00</v>
      </c>
      <c r="BK895" s="44" t="str">
        <f>IF($F895="", "", IFERROR(INDEX('Currency Market'!$BE$10:$BL$178, MATCH($BJ895, 'Currency Market'!$BB$10:$BB$178, 0), MATCH($F895, 'Currency Market'!$BE$9:$BL$9, 0)), ""))</f>
        <v/>
      </c>
      <c r="BL895" s="43" t="str">
        <f>IF($F895="", "", IFERROR(INDEX('Currency Market'!$BE$10:$BL$178, MATCH($BJ895, 'Currency Market'!$BB$10:$BB$178, 0), MATCH($N895, 'Currency Market'!$BE$9:$BL$9, 0)), ""))</f>
        <v/>
      </c>
      <c r="BN895" s="68" t="str">
        <f t="shared" si="264"/>
        <v/>
      </c>
      <c r="BO895" s="57" t="str">
        <f t="shared" si="270"/>
        <v/>
      </c>
      <c r="BP895" s="58" t="str">
        <f t="shared" si="270"/>
        <v/>
      </c>
      <c r="BQ895" s="58" t="str">
        <f t="shared" si="270"/>
        <v/>
      </c>
      <c r="BR895" s="58" t="str">
        <f t="shared" si="270"/>
        <v/>
      </c>
      <c r="BS895" s="58" t="str">
        <f t="shared" si="270"/>
        <v/>
      </c>
      <c r="BT895" s="58" t="str">
        <f t="shared" si="270"/>
        <v/>
      </c>
      <c r="BU895" s="58" t="str">
        <f t="shared" si="270"/>
        <v/>
      </c>
      <c r="BV895" s="59" t="str">
        <f t="shared" si="270"/>
        <v/>
      </c>
      <c r="BX895" s="7" t="str">
        <f ca="1">IFERROR(INDEX('Currency Market'!$BX$10:$BX$178, MATCH($BJ895, 'Currency Market'!$BB$10:$BB$178, 0)), "")</f>
        <v/>
      </c>
      <c r="BZ895" s="65" t="str">
        <f t="shared" si="265"/>
        <v/>
      </c>
    </row>
    <row r="896" spans="1:78" x14ac:dyDescent="0.55000000000000004">
      <c r="A896" s="11"/>
      <c r="B896" s="175" t="str">
        <f t="shared" si="254"/>
        <v/>
      </c>
      <c r="C896" s="176"/>
      <c r="D896" s="176"/>
      <c r="E896" s="176"/>
      <c r="F896" s="269"/>
      <c r="G896" s="270"/>
      <c r="H896" s="271"/>
      <c r="I896" s="271"/>
      <c r="J896" s="271"/>
      <c r="K896" s="271"/>
      <c r="L896" s="271"/>
      <c r="M896" s="271"/>
      <c r="N896" s="270"/>
      <c r="O896" s="270"/>
      <c r="P896" s="272" t="str">
        <f t="shared" si="260"/>
        <v/>
      </c>
      <c r="Q896" s="267"/>
      <c r="R896" s="267"/>
      <c r="S896" s="267"/>
      <c r="T896" s="267"/>
      <c r="U896" s="267"/>
      <c r="V896" s="267" t="str">
        <f t="shared" si="255"/>
        <v/>
      </c>
      <c r="W896" s="267"/>
      <c r="X896" s="267"/>
      <c r="Y896" s="267"/>
      <c r="Z896" s="267"/>
      <c r="AA896" s="267" t="str">
        <f t="shared" si="261"/>
        <v/>
      </c>
      <c r="AB896" s="267"/>
      <c r="AC896" s="267"/>
      <c r="AD896" s="267"/>
      <c r="AE896" s="267"/>
      <c r="AF896" s="267"/>
      <c r="AG896" s="269"/>
      <c r="AH896" s="270"/>
      <c r="AI896" s="270"/>
      <c r="AJ896" s="270"/>
      <c r="AK896" s="270"/>
      <c r="AL896" s="273"/>
      <c r="AM896" s="11"/>
      <c r="AN896" s="175" t="str">
        <f t="shared" si="262"/>
        <v/>
      </c>
      <c r="AO896" s="176"/>
      <c r="AP896" s="267" t="str">
        <f t="shared" si="256"/>
        <v/>
      </c>
      <c r="AQ896" s="267"/>
      <c r="AR896" s="267"/>
      <c r="AS896" s="267"/>
      <c r="AT896" s="267"/>
      <c r="AU896" s="267"/>
      <c r="AV896" s="265" t="str">
        <f t="shared" si="263"/>
        <v/>
      </c>
      <c r="AW896" s="266"/>
      <c r="AX896" s="267" t="str">
        <f t="shared" si="257"/>
        <v/>
      </c>
      <c r="AY896" s="267"/>
      <c r="AZ896" s="267"/>
      <c r="BA896" s="267"/>
      <c r="BB896" s="267"/>
      <c r="BC896" s="268"/>
      <c r="BD896" s="11"/>
      <c r="BF896" s="7" t="str">
        <f t="shared" si="258"/>
        <v/>
      </c>
      <c r="BJ896" s="45" t="str">
        <f t="shared" ca="1" si="259"/>
        <v>20/09/2021 08:00</v>
      </c>
      <c r="BK896" s="44" t="str">
        <f>IF($F896="", "", IFERROR(INDEX('Currency Market'!$BE$10:$BL$178, MATCH($BJ896, 'Currency Market'!$BB$10:$BB$178, 0), MATCH($F896, 'Currency Market'!$BE$9:$BL$9, 0)), ""))</f>
        <v/>
      </c>
      <c r="BL896" s="43" t="str">
        <f>IF($F896="", "", IFERROR(INDEX('Currency Market'!$BE$10:$BL$178, MATCH($BJ896, 'Currency Market'!$BB$10:$BB$178, 0), MATCH($N896, 'Currency Market'!$BE$9:$BL$9, 0)), ""))</f>
        <v/>
      </c>
      <c r="BN896" s="68" t="str">
        <f t="shared" si="264"/>
        <v/>
      </c>
      <c r="BO896" s="57" t="str">
        <f t="shared" si="270"/>
        <v/>
      </c>
      <c r="BP896" s="58" t="str">
        <f t="shared" si="270"/>
        <v/>
      </c>
      <c r="BQ896" s="58" t="str">
        <f t="shared" si="270"/>
        <v/>
      </c>
      <c r="BR896" s="58" t="str">
        <f t="shared" si="270"/>
        <v/>
      </c>
      <c r="BS896" s="58" t="str">
        <f t="shared" si="270"/>
        <v/>
      </c>
      <c r="BT896" s="58" t="str">
        <f t="shared" si="270"/>
        <v/>
      </c>
      <c r="BU896" s="58" t="str">
        <f t="shared" si="270"/>
        <v/>
      </c>
      <c r="BV896" s="59" t="str">
        <f t="shared" si="270"/>
        <v/>
      </c>
      <c r="BX896" s="7" t="str">
        <f ca="1">IFERROR(INDEX('Currency Market'!$BX$10:$BX$178, MATCH($BJ896, 'Currency Market'!$BB$10:$BB$178, 0)), "")</f>
        <v/>
      </c>
      <c r="BZ896" s="65" t="str">
        <f t="shared" si="265"/>
        <v/>
      </c>
    </row>
    <row r="897" spans="1:78" x14ac:dyDescent="0.55000000000000004">
      <c r="A897" s="11"/>
      <c r="B897" s="175" t="str">
        <f t="shared" si="254"/>
        <v/>
      </c>
      <c r="C897" s="176"/>
      <c r="D897" s="176"/>
      <c r="E897" s="176"/>
      <c r="F897" s="269"/>
      <c r="G897" s="270"/>
      <c r="H897" s="271"/>
      <c r="I897" s="271"/>
      <c r="J897" s="271"/>
      <c r="K897" s="271"/>
      <c r="L897" s="271"/>
      <c r="M897" s="271"/>
      <c r="N897" s="270"/>
      <c r="O897" s="270"/>
      <c r="P897" s="272" t="str">
        <f t="shared" si="260"/>
        <v/>
      </c>
      <c r="Q897" s="267"/>
      <c r="R897" s="267"/>
      <c r="S897" s="267"/>
      <c r="T897" s="267"/>
      <c r="U897" s="267"/>
      <c r="V897" s="267" t="str">
        <f t="shared" si="255"/>
        <v/>
      </c>
      <c r="W897" s="267"/>
      <c r="X897" s="267"/>
      <c r="Y897" s="267"/>
      <c r="Z897" s="267"/>
      <c r="AA897" s="267" t="str">
        <f t="shared" si="261"/>
        <v/>
      </c>
      <c r="AB897" s="267"/>
      <c r="AC897" s="267"/>
      <c r="AD897" s="267"/>
      <c r="AE897" s="267"/>
      <c r="AF897" s="267"/>
      <c r="AG897" s="269"/>
      <c r="AH897" s="270"/>
      <c r="AI897" s="270"/>
      <c r="AJ897" s="270"/>
      <c r="AK897" s="270"/>
      <c r="AL897" s="273"/>
      <c r="AM897" s="11"/>
      <c r="AN897" s="175" t="str">
        <f t="shared" si="262"/>
        <v/>
      </c>
      <c r="AO897" s="176"/>
      <c r="AP897" s="267" t="str">
        <f t="shared" si="256"/>
        <v/>
      </c>
      <c r="AQ897" s="267"/>
      <c r="AR897" s="267"/>
      <c r="AS897" s="267"/>
      <c r="AT897" s="267"/>
      <c r="AU897" s="267"/>
      <c r="AV897" s="265" t="str">
        <f t="shared" si="263"/>
        <v/>
      </c>
      <c r="AW897" s="266"/>
      <c r="AX897" s="267" t="str">
        <f t="shared" si="257"/>
        <v/>
      </c>
      <c r="AY897" s="267"/>
      <c r="AZ897" s="267"/>
      <c r="BA897" s="267"/>
      <c r="BB897" s="267"/>
      <c r="BC897" s="268"/>
      <c r="BD897" s="11"/>
      <c r="BF897" s="7" t="str">
        <f t="shared" si="258"/>
        <v/>
      </c>
      <c r="BJ897" s="45" t="str">
        <f t="shared" ca="1" si="259"/>
        <v>20/09/2021 08:00</v>
      </c>
      <c r="BK897" s="44" t="str">
        <f>IF($F897="", "", IFERROR(INDEX('Currency Market'!$BE$10:$BL$178, MATCH($BJ897, 'Currency Market'!$BB$10:$BB$178, 0), MATCH($F897, 'Currency Market'!$BE$9:$BL$9, 0)), ""))</f>
        <v/>
      </c>
      <c r="BL897" s="43" t="str">
        <f>IF($F897="", "", IFERROR(INDEX('Currency Market'!$BE$10:$BL$178, MATCH($BJ897, 'Currency Market'!$BB$10:$BB$178, 0), MATCH($N897, 'Currency Market'!$BE$9:$BL$9, 0)), ""))</f>
        <v/>
      </c>
      <c r="BN897" s="68" t="str">
        <f t="shared" si="264"/>
        <v/>
      </c>
      <c r="BO897" s="57" t="str">
        <f t="shared" si="270"/>
        <v/>
      </c>
      <c r="BP897" s="58" t="str">
        <f t="shared" si="270"/>
        <v/>
      </c>
      <c r="BQ897" s="58" t="str">
        <f t="shared" si="270"/>
        <v/>
      </c>
      <c r="BR897" s="58" t="str">
        <f t="shared" si="270"/>
        <v/>
      </c>
      <c r="BS897" s="58" t="str">
        <f t="shared" si="270"/>
        <v/>
      </c>
      <c r="BT897" s="58" t="str">
        <f t="shared" si="270"/>
        <v/>
      </c>
      <c r="BU897" s="58" t="str">
        <f t="shared" si="270"/>
        <v/>
      </c>
      <c r="BV897" s="59" t="str">
        <f t="shared" si="270"/>
        <v/>
      </c>
      <c r="BX897" s="7" t="str">
        <f ca="1">IFERROR(INDEX('Currency Market'!$BX$10:$BX$178, MATCH($BJ897, 'Currency Market'!$BB$10:$BB$178, 0)), "")</f>
        <v/>
      </c>
      <c r="BZ897" s="65" t="str">
        <f t="shared" si="265"/>
        <v/>
      </c>
    </row>
    <row r="898" spans="1:78" x14ac:dyDescent="0.55000000000000004">
      <c r="A898" s="11"/>
      <c r="B898" s="175" t="str">
        <f t="shared" si="254"/>
        <v/>
      </c>
      <c r="C898" s="176"/>
      <c r="D898" s="176"/>
      <c r="E898" s="176"/>
      <c r="F898" s="269"/>
      <c r="G898" s="270"/>
      <c r="H898" s="271"/>
      <c r="I898" s="271"/>
      <c r="J898" s="271"/>
      <c r="K898" s="271"/>
      <c r="L898" s="271"/>
      <c r="M898" s="271"/>
      <c r="N898" s="270"/>
      <c r="O898" s="270"/>
      <c r="P898" s="272" t="str">
        <f t="shared" si="260"/>
        <v/>
      </c>
      <c r="Q898" s="267"/>
      <c r="R898" s="267"/>
      <c r="S898" s="267"/>
      <c r="T898" s="267"/>
      <c r="U898" s="267"/>
      <c r="V898" s="267" t="str">
        <f t="shared" si="255"/>
        <v/>
      </c>
      <c r="W898" s="267"/>
      <c r="X898" s="267"/>
      <c r="Y898" s="267"/>
      <c r="Z898" s="267"/>
      <c r="AA898" s="267" t="str">
        <f t="shared" si="261"/>
        <v/>
      </c>
      <c r="AB898" s="267"/>
      <c r="AC898" s="267"/>
      <c r="AD898" s="267"/>
      <c r="AE898" s="267"/>
      <c r="AF898" s="267"/>
      <c r="AG898" s="269"/>
      <c r="AH898" s="270"/>
      <c r="AI898" s="270"/>
      <c r="AJ898" s="270"/>
      <c r="AK898" s="270"/>
      <c r="AL898" s="273"/>
      <c r="AM898" s="11"/>
      <c r="AN898" s="175" t="str">
        <f t="shared" si="262"/>
        <v/>
      </c>
      <c r="AO898" s="176"/>
      <c r="AP898" s="267" t="str">
        <f t="shared" si="256"/>
        <v/>
      </c>
      <c r="AQ898" s="267"/>
      <c r="AR898" s="267"/>
      <c r="AS898" s="267"/>
      <c r="AT898" s="267"/>
      <c r="AU898" s="267"/>
      <c r="AV898" s="265" t="str">
        <f t="shared" si="263"/>
        <v/>
      </c>
      <c r="AW898" s="266"/>
      <c r="AX898" s="267" t="str">
        <f t="shared" si="257"/>
        <v/>
      </c>
      <c r="AY898" s="267"/>
      <c r="AZ898" s="267"/>
      <c r="BA898" s="267"/>
      <c r="BB898" s="267"/>
      <c r="BC898" s="268"/>
      <c r="BD898" s="11"/>
      <c r="BF898" s="7" t="str">
        <f t="shared" si="258"/>
        <v/>
      </c>
      <c r="BJ898" s="45" t="str">
        <f t="shared" ca="1" si="259"/>
        <v>20/09/2021 08:00</v>
      </c>
      <c r="BK898" s="44" t="str">
        <f>IF($F898="", "", IFERROR(INDEX('Currency Market'!$BE$10:$BL$178, MATCH($BJ898, 'Currency Market'!$BB$10:$BB$178, 0), MATCH($F898, 'Currency Market'!$BE$9:$BL$9, 0)), ""))</f>
        <v/>
      </c>
      <c r="BL898" s="43" t="str">
        <f>IF($F898="", "", IFERROR(INDEX('Currency Market'!$BE$10:$BL$178, MATCH($BJ898, 'Currency Market'!$BB$10:$BB$178, 0), MATCH($N898, 'Currency Market'!$BE$9:$BL$9, 0)), ""))</f>
        <v/>
      </c>
      <c r="BN898" s="68" t="str">
        <f t="shared" si="264"/>
        <v/>
      </c>
      <c r="BO898" s="57" t="str">
        <f t="shared" si="270"/>
        <v/>
      </c>
      <c r="BP898" s="58" t="str">
        <f t="shared" si="270"/>
        <v/>
      </c>
      <c r="BQ898" s="58" t="str">
        <f t="shared" si="270"/>
        <v/>
      </c>
      <c r="BR898" s="58" t="str">
        <f t="shared" si="270"/>
        <v/>
      </c>
      <c r="BS898" s="58" t="str">
        <f t="shared" si="270"/>
        <v/>
      </c>
      <c r="BT898" s="58" t="str">
        <f t="shared" si="270"/>
        <v/>
      </c>
      <c r="BU898" s="58" t="str">
        <f t="shared" si="270"/>
        <v/>
      </c>
      <c r="BV898" s="59" t="str">
        <f t="shared" si="270"/>
        <v/>
      </c>
      <c r="BX898" s="7" t="str">
        <f ca="1">IFERROR(INDEX('Currency Market'!$BX$10:$BX$178, MATCH($BJ898, 'Currency Market'!$BB$10:$BB$178, 0)), "")</f>
        <v/>
      </c>
      <c r="BZ898" s="65" t="str">
        <f t="shared" si="265"/>
        <v/>
      </c>
    </row>
    <row r="899" spans="1:78" x14ac:dyDescent="0.55000000000000004">
      <c r="A899" s="11"/>
      <c r="B899" s="175" t="str">
        <f t="shared" si="254"/>
        <v/>
      </c>
      <c r="C899" s="176"/>
      <c r="D899" s="176"/>
      <c r="E899" s="176"/>
      <c r="F899" s="269"/>
      <c r="G899" s="270"/>
      <c r="H899" s="271"/>
      <c r="I899" s="271"/>
      <c r="J899" s="271"/>
      <c r="K899" s="271"/>
      <c r="L899" s="271"/>
      <c r="M899" s="271"/>
      <c r="N899" s="270"/>
      <c r="O899" s="270"/>
      <c r="P899" s="272" t="str">
        <f t="shared" si="260"/>
        <v/>
      </c>
      <c r="Q899" s="267"/>
      <c r="R899" s="267"/>
      <c r="S899" s="267"/>
      <c r="T899" s="267"/>
      <c r="U899" s="267"/>
      <c r="V899" s="267" t="str">
        <f t="shared" si="255"/>
        <v/>
      </c>
      <c r="W899" s="267"/>
      <c r="X899" s="267"/>
      <c r="Y899" s="267"/>
      <c r="Z899" s="267"/>
      <c r="AA899" s="267" t="str">
        <f t="shared" si="261"/>
        <v/>
      </c>
      <c r="AB899" s="267"/>
      <c r="AC899" s="267"/>
      <c r="AD899" s="267"/>
      <c r="AE899" s="267"/>
      <c r="AF899" s="267"/>
      <c r="AG899" s="269"/>
      <c r="AH899" s="270"/>
      <c r="AI899" s="270"/>
      <c r="AJ899" s="270"/>
      <c r="AK899" s="270"/>
      <c r="AL899" s="273"/>
      <c r="AM899" s="11"/>
      <c r="AN899" s="175" t="str">
        <f t="shared" si="262"/>
        <v/>
      </c>
      <c r="AO899" s="176"/>
      <c r="AP899" s="267" t="str">
        <f t="shared" si="256"/>
        <v/>
      </c>
      <c r="AQ899" s="267"/>
      <c r="AR899" s="267"/>
      <c r="AS899" s="267"/>
      <c r="AT899" s="267"/>
      <c r="AU899" s="267"/>
      <c r="AV899" s="265" t="str">
        <f t="shared" si="263"/>
        <v/>
      </c>
      <c r="AW899" s="266"/>
      <c r="AX899" s="267" t="str">
        <f t="shared" si="257"/>
        <v/>
      </c>
      <c r="AY899" s="267"/>
      <c r="AZ899" s="267"/>
      <c r="BA899" s="267"/>
      <c r="BB899" s="267"/>
      <c r="BC899" s="268"/>
      <c r="BD899" s="11"/>
      <c r="BF899" s="7" t="str">
        <f t="shared" si="258"/>
        <v/>
      </c>
      <c r="BJ899" s="45" t="str">
        <f t="shared" ca="1" si="259"/>
        <v>20/09/2021 08:00</v>
      </c>
      <c r="BK899" s="44" t="str">
        <f>IF($F899="", "", IFERROR(INDEX('Currency Market'!$BE$10:$BL$178, MATCH($BJ899, 'Currency Market'!$BB$10:$BB$178, 0), MATCH($F899, 'Currency Market'!$BE$9:$BL$9, 0)), ""))</f>
        <v/>
      </c>
      <c r="BL899" s="43" t="str">
        <f>IF($F899="", "", IFERROR(INDEX('Currency Market'!$BE$10:$BL$178, MATCH($BJ899, 'Currency Market'!$BB$10:$BB$178, 0), MATCH($N899, 'Currency Market'!$BE$9:$BL$9, 0)), ""))</f>
        <v/>
      </c>
      <c r="BN899" s="68" t="str">
        <f t="shared" si="264"/>
        <v/>
      </c>
      <c r="BO899" s="57" t="str">
        <f t="shared" si="270"/>
        <v/>
      </c>
      <c r="BP899" s="58" t="str">
        <f t="shared" si="270"/>
        <v/>
      </c>
      <c r="BQ899" s="58" t="str">
        <f t="shared" si="270"/>
        <v/>
      </c>
      <c r="BR899" s="58" t="str">
        <f t="shared" si="270"/>
        <v/>
      </c>
      <c r="BS899" s="58" t="str">
        <f t="shared" si="270"/>
        <v/>
      </c>
      <c r="BT899" s="58" t="str">
        <f t="shared" si="270"/>
        <v/>
      </c>
      <c r="BU899" s="58" t="str">
        <f t="shared" si="270"/>
        <v/>
      </c>
      <c r="BV899" s="59" t="str">
        <f t="shared" si="270"/>
        <v/>
      </c>
      <c r="BX899" s="7" t="str">
        <f ca="1">IFERROR(INDEX('Currency Market'!$BX$10:$BX$178, MATCH($BJ899, 'Currency Market'!$BB$10:$BB$178, 0)), "")</f>
        <v/>
      </c>
      <c r="BZ899" s="65" t="str">
        <f t="shared" si="265"/>
        <v/>
      </c>
    </row>
    <row r="900" spans="1:78" x14ac:dyDescent="0.55000000000000004">
      <c r="A900" s="11"/>
      <c r="B900" s="175" t="str">
        <f t="shared" si="254"/>
        <v/>
      </c>
      <c r="C900" s="176"/>
      <c r="D900" s="176"/>
      <c r="E900" s="176"/>
      <c r="F900" s="269"/>
      <c r="G900" s="270"/>
      <c r="H900" s="271"/>
      <c r="I900" s="271"/>
      <c r="J900" s="271"/>
      <c r="K900" s="271"/>
      <c r="L900" s="271"/>
      <c r="M900" s="271"/>
      <c r="N900" s="270"/>
      <c r="O900" s="270"/>
      <c r="P900" s="272" t="str">
        <f t="shared" si="260"/>
        <v/>
      </c>
      <c r="Q900" s="267"/>
      <c r="R900" s="267"/>
      <c r="S900" s="267"/>
      <c r="T900" s="267"/>
      <c r="U900" s="267"/>
      <c r="V900" s="267" t="str">
        <f t="shared" si="255"/>
        <v/>
      </c>
      <c r="W900" s="267"/>
      <c r="X900" s="267"/>
      <c r="Y900" s="267"/>
      <c r="Z900" s="267"/>
      <c r="AA900" s="267" t="str">
        <f t="shared" si="261"/>
        <v/>
      </c>
      <c r="AB900" s="267"/>
      <c r="AC900" s="267"/>
      <c r="AD900" s="267"/>
      <c r="AE900" s="267"/>
      <c r="AF900" s="267"/>
      <c r="AG900" s="269"/>
      <c r="AH900" s="270"/>
      <c r="AI900" s="270"/>
      <c r="AJ900" s="270"/>
      <c r="AK900" s="270"/>
      <c r="AL900" s="273"/>
      <c r="AM900" s="11"/>
      <c r="AN900" s="175" t="str">
        <f t="shared" si="262"/>
        <v/>
      </c>
      <c r="AO900" s="176"/>
      <c r="AP900" s="267" t="str">
        <f t="shared" si="256"/>
        <v/>
      </c>
      <c r="AQ900" s="267"/>
      <c r="AR900" s="267"/>
      <c r="AS900" s="267"/>
      <c r="AT900" s="267"/>
      <c r="AU900" s="267"/>
      <c r="AV900" s="265" t="str">
        <f t="shared" si="263"/>
        <v/>
      </c>
      <c r="AW900" s="266"/>
      <c r="AX900" s="267" t="str">
        <f t="shared" si="257"/>
        <v/>
      </c>
      <c r="AY900" s="267"/>
      <c r="AZ900" s="267"/>
      <c r="BA900" s="267"/>
      <c r="BB900" s="267"/>
      <c r="BC900" s="268"/>
      <c r="BD900" s="11"/>
      <c r="BF900" s="7" t="str">
        <f t="shared" si="258"/>
        <v/>
      </c>
      <c r="BJ900" s="45" t="str">
        <f t="shared" ca="1" si="259"/>
        <v>20/09/2021 08:00</v>
      </c>
      <c r="BK900" s="44" t="str">
        <f>IF($F900="", "", IFERROR(INDEX('Currency Market'!$BE$10:$BL$178, MATCH($BJ900, 'Currency Market'!$BB$10:$BB$178, 0), MATCH($F900, 'Currency Market'!$BE$9:$BL$9, 0)), ""))</f>
        <v/>
      </c>
      <c r="BL900" s="43" t="str">
        <f>IF($F900="", "", IFERROR(INDEX('Currency Market'!$BE$10:$BL$178, MATCH($BJ900, 'Currency Market'!$BB$10:$BB$178, 0), MATCH($N900, 'Currency Market'!$BE$9:$BL$9, 0)), ""))</f>
        <v/>
      </c>
      <c r="BN900" s="68" t="str">
        <f t="shared" si="264"/>
        <v/>
      </c>
      <c r="BO900" s="57" t="str">
        <f t="shared" si="270"/>
        <v/>
      </c>
      <c r="BP900" s="58" t="str">
        <f t="shared" si="270"/>
        <v/>
      </c>
      <c r="BQ900" s="58" t="str">
        <f t="shared" si="270"/>
        <v/>
      </c>
      <c r="BR900" s="58" t="str">
        <f t="shared" si="270"/>
        <v/>
      </c>
      <c r="BS900" s="58" t="str">
        <f t="shared" si="270"/>
        <v/>
      </c>
      <c r="BT900" s="58" t="str">
        <f t="shared" si="270"/>
        <v/>
      </c>
      <c r="BU900" s="58" t="str">
        <f t="shared" si="270"/>
        <v/>
      </c>
      <c r="BV900" s="59" t="str">
        <f t="shared" si="270"/>
        <v/>
      </c>
      <c r="BX900" s="7" t="str">
        <f ca="1">IFERROR(INDEX('Currency Market'!$BX$10:$BX$178, MATCH($BJ900, 'Currency Market'!$BB$10:$BB$178, 0)), "")</f>
        <v/>
      </c>
      <c r="BZ900" s="65" t="str">
        <f t="shared" si="265"/>
        <v/>
      </c>
    </row>
    <row r="901" spans="1:78" x14ac:dyDescent="0.55000000000000004">
      <c r="A901" s="11"/>
      <c r="B901" s="175" t="str">
        <f t="shared" si="254"/>
        <v/>
      </c>
      <c r="C901" s="176"/>
      <c r="D901" s="176"/>
      <c r="E901" s="176"/>
      <c r="F901" s="269"/>
      <c r="G901" s="270"/>
      <c r="H901" s="271"/>
      <c r="I901" s="271"/>
      <c r="J901" s="271"/>
      <c r="K901" s="271"/>
      <c r="L901" s="271"/>
      <c r="M901" s="271"/>
      <c r="N901" s="270"/>
      <c r="O901" s="270"/>
      <c r="P901" s="272" t="str">
        <f t="shared" si="260"/>
        <v/>
      </c>
      <c r="Q901" s="267"/>
      <c r="R901" s="267"/>
      <c r="S901" s="267"/>
      <c r="T901" s="267"/>
      <c r="U901" s="267"/>
      <c r="V901" s="267" t="str">
        <f t="shared" si="255"/>
        <v/>
      </c>
      <c r="W901" s="267"/>
      <c r="X901" s="267"/>
      <c r="Y901" s="267"/>
      <c r="Z901" s="267"/>
      <c r="AA901" s="267" t="str">
        <f t="shared" si="261"/>
        <v/>
      </c>
      <c r="AB901" s="267"/>
      <c r="AC901" s="267"/>
      <c r="AD901" s="267"/>
      <c r="AE901" s="267"/>
      <c r="AF901" s="267"/>
      <c r="AG901" s="269"/>
      <c r="AH901" s="270"/>
      <c r="AI901" s="270"/>
      <c r="AJ901" s="270"/>
      <c r="AK901" s="270"/>
      <c r="AL901" s="273"/>
      <c r="AM901" s="11"/>
      <c r="AN901" s="175" t="str">
        <f t="shared" si="262"/>
        <v/>
      </c>
      <c r="AO901" s="176"/>
      <c r="AP901" s="267" t="str">
        <f t="shared" si="256"/>
        <v/>
      </c>
      <c r="AQ901" s="267"/>
      <c r="AR901" s="267"/>
      <c r="AS901" s="267"/>
      <c r="AT901" s="267"/>
      <c r="AU901" s="267"/>
      <c r="AV901" s="265" t="str">
        <f t="shared" si="263"/>
        <v/>
      </c>
      <c r="AW901" s="266"/>
      <c r="AX901" s="267" t="str">
        <f t="shared" si="257"/>
        <v/>
      </c>
      <c r="AY901" s="267"/>
      <c r="AZ901" s="267"/>
      <c r="BA901" s="267"/>
      <c r="BB901" s="267"/>
      <c r="BC901" s="268"/>
      <c r="BD901" s="11"/>
      <c r="BF901" s="7" t="str">
        <f t="shared" si="258"/>
        <v/>
      </c>
      <c r="BJ901" s="45" t="str">
        <f t="shared" ca="1" si="259"/>
        <v>20/09/2021 08:00</v>
      </c>
      <c r="BK901" s="44" t="str">
        <f>IF($F901="", "", IFERROR(INDEX('Currency Market'!$BE$10:$BL$178, MATCH($BJ901, 'Currency Market'!$BB$10:$BB$178, 0), MATCH($F901, 'Currency Market'!$BE$9:$BL$9, 0)), ""))</f>
        <v/>
      </c>
      <c r="BL901" s="43" t="str">
        <f>IF($F901="", "", IFERROR(INDEX('Currency Market'!$BE$10:$BL$178, MATCH($BJ901, 'Currency Market'!$BB$10:$BB$178, 0), MATCH($N901, 'Currency Market'!$BE$9:$BL$9, 0)), ""))</f>
        <v/>
      </c>
      <c r="BN901" s="68" t="str">
        <f t="shared" si="264"/>
        <v/>
      </c>
      <c r="BO901" s="57" t="str">
        <f t="shared" si="270"/>
        <v/>
      </c>
      <c r="BP901" s="58" t="str">
        <f t="shared" si="270"/>
        <v/>
      </c>
      <c r="BQ901" s="58" t="str">
        <f t="shared" si="270"/>
        <v/>
      </c>
      <c r="BR901" s="58" t="str">
        <f t="shared" si="270"/>
        <v/>
      </c>
      <c r="BS901" s="58" t="str">
        <f t="shared" si="270"/>
        <v/>
      </c>
      <c r="BT901" s="58" t="str">
        <f t="shared" si="270"/>
        <v/>
      </c>
      <c r="BU901" s="58" t="str">
        <f t="shared" si="270"/>
        <v/>
      </c>
      <c r="BV901" s="59" t="str">
        <f t="shared" si="270"/>
        <v/>
      </c>
      <c r="BX901" s="7" t="str">
        <f ca="1">IFERROR(INDEX('Currency Market'!$BX$10:$BX$178, MATCH($BJ901, 'Currency Market'!$BB$10:$BB$178, 0)), "")</f>
        <v/>
      </c>
      <c r="BZ901" s="65" t="str">
        <f t="shared" si="265"/>
        <v/>
      </c>
    </row>
    <row r="902" spans="1:78" x14ac:dyDescent="0.55000000000000004">
      <c r="A902" s="11"/>
      <c r="B902" s="175" t="str">
        <f t="shared" si="254"/>
        <v/>
      </c>
      <c r="C902" s="176"/>
      <c r="D902" s="176"/>
      <c r="E902" s="176"/>
      <c r="F902" s="269"/>
      <c r="G902" s="270"/>
      <c r="H902" s="271"/>
      <c r="I902" s="271"/>
      <c r="J902" s="271"/>
      <c r="K902" s="271"/>
      <c r="L902" s="271"/>
      <c r="M902" s="271"/>
      <c r="N902" s="270"/>
      <c r="O902" s="270"/>
      <c r="P902" s="272" t="str">
        <f t="shared" si="260"/>
        <v/>
      </c>
      <c r="Q902" s="267"/>
      <c r="R902" s="267"/>
      <c r="S902" s="267"/>
      <c r="T902" s="267"/>
      <c r="U902" s="267"/>
      <c r="V902" s="267" t="str">
        <f t="shared" si="255"/>
        <v/>
      </c>
      <c r="W902" s="267"/>
      <c r="X902" s="267"/>
      <c r="Y902" s="267"/>
      <c r="Z902" s="267"/>
      <c r="AA902" s="267" t="str">
        <f t="shared" si="261"/>
        <v/>
      </c>
      <c r="AB902" s="267"/>
      <c r="AC902" s="267"/>
      <c r="AD902" s="267"/>
      <c r="AE902" s="267"/>
      <c r="AF902" s="267"/>
      <c r="AG902" s="269"/>
      <c r="AH902" s="270"/>
      <c r="AI902" s="270"/>
      <c r="AJ902" s="270"/>
      <c r="AK902" s="270"/>
      <c r="AL902" s="273"/>
      <c r="AM902" s="11"/>
      <c r="AN902" s="175" t="str">
        <f t="shared" si="262"/>
        <v/>
      </c>
      <c r="AO902" s="176"/>
      <c r="AP902" s="267" t="str">
        <f t="shared" si="256"/>
        <v/>
      </c>
      <c r="AQ902" s="267"/>
      <c r="AR902" s="267"/>
      <c r="AS902" s="267"/>
      <c r="AT902" s="267"/>
      <c r="AU902" s="267"/>
      <c r="AV902" s="265" t="str">
        <f t="shared" si="263"/>
        <v/>
      </c>
      <c r="AW902" s="266"/>
      <c r="AX902" s="267" t="str">
        <f t="shared" si="257"/>
        <v/>
      </c>
      <c r="AY902" s="267"/>
      <c r="AZ902" s="267"/>
      <c r="BA902" s="267"/>
      <c r="BB902" s="267"/>
      <c r="BC902" s="268"/>
      <c r="BD902" s="11"/>
      <c r="BF902" s="7" t="str">
        <f t="shared" si="258"/>
        <v/>
      </c>
      <c r="BJ902" s="45" t="str">
        <f t="shared" ca="1" si="259"/>
        <v>20/09/2021 08:00</v>
      </c>
      <c r="BK902" s="44" t="str">
        <f>IF($F902="", "", IFERROR(INDEX('Currency Market'!$BE$10:$BL$178, MATCH($BJ902, 'Currency Market'!$BB$10:$BB$178, 0), MATCH($F902, 'Currency Market'!$BE$9:$BL$9, 0)), ""))</f>
        <v/>
      </c>
      <c r="BL902" s="43" t="str">
        <f>IF($F902="", "", IFERROR(INDEX('Currency Market'!$BE$10:$BL$178, MATCH($BJ902, 'Currency Market'!$BB$10:$BB$178, 0), MATCH($N902, 'Currency Market'!$BE$9:$BL$9, 0)), ""))</f>
        <v/>
      </c>
      <c r="BN902" s="68" t="str">
        <f t="shared" si="264"/>
        <v/>
      </c>
      <c r="BO902" s="57" t="str">
        <f t="shared" si="270"/>
        <v/>
      </c>
      <c r="BP902" s="58" t="str">
        <f t="shared" si="270"/>
        <v/>
      </c>
      <c r="BQ902" s="58" t="str">
        <f t="shared" si="270"/>
        <v/>
      </c>
      <c r="BR902" s="58" t="str">
        <f t="shared" si="270"/>
        <v/>
      </c>
      <c r="BS902" s="58" t="str">
        <f t="shared" si="270"/>
        <v/>
      </c>
      <c r="BT902" s="58" t="str">
        <f t="shared" si="270"/>
        <v/>
      </c>
      <c r="BU902" s="58" t="str">
        <f t="shared" si="270"/>
        <v/>
      </c>
      <c r="BV902" s="59" t="str">
        <f t="shared" si="270"/>
        <v/>
      </c>
      <c r="BX902" s="7" t="str">
        <f ca="1">IFERROR(INDEX('Currency Market'!$BX$10:$BX$178, MATCH($BJ902, 'Currency Market'!$BB$10:$BB$178, 0)), "")</f>
        <v/>
      </c>
      <c r="BZ902" s="65" t="str">
        <f t="shared" si="265"/>
        <v/>
      </c>
    </row>
    <row r="903" spans="1:78" x14ac:dyDescent="0.55000000000000004">
      <c r="A903" s="11"/>
      <c r="B903" s="175" t="str">
        <f t="shared" si="254"/>
        <v/>
      </c>
      <c r="C903" s="176"/>
      <c r="D903" s="176"/>
      <c r="E903" s="176"/>
      <c r="F903" s="269"/>
      <c r="G903" s="270"/>
      <c r="H903" s="271"/>
      <c r="I903" s="271"/>
      <c r="J903" s="271"/>
      <c r="K903" s="271"/>
      <c r="L903" s="271"/>
      <c r="M903" s="271"/>
      <c r="N903" s="270"/>
      <c r="O903" s="270"/>
      <c r="P903" s="272" t="str">
        <f t="shared" si="260"/>
        <v/>
      </c>
      <c r="Q903" s="267"/>
      <c r="R903" s="267"/>
      <c r="S903" s="267"/>
      <c r="T903" s="267"/>
      <c r="U903" s="267"/>
      <c r="V903" s="267" t="str">
        <f t="shared" si="255"/>
        <v/>
      </c>
      <c r="W903" s="267"/>
      <c r="X903" s="267"/>
      <c r="Y903" s="267"/>
      <c r="Z903" s="267"/>
      <c r="AA903" s="267" t="str">
        <f t="shared" si="261"/>
        <v/>
      </c>
      <c r="AB903" s="267"/>
      <c r="AC903" s="267"/>
      <c r="AD903" s="267"/>
      <c r="AE903" s="267"/>
      <c r="AF903" s="267"/>
      <c r="AG903" s="269"/>
      <c r="AH903" s="270"/>
      <c r="AI903" s="270"/>
      <c r="AJ903" s="270"/>
      <c r="AK903" s="270"/>
      <c r="AL903" s="273"/>
      <c r="AM903" s="11"/>
      <c r="AN903" s="175" t="str">
        <f t="shared" si="262"/>
        <v/>
      </c>
      <c r="AO903" s="176"/>
      <c r="AP903" s="267" t="str">
        <f t="shared" si="256"/>
        <v/>
      </c>
      <c r="AQ903" s="267"/>
      <c r="AR903" s="267"/>
      <c r="AS903" s="267"/>
      <c r="AT903" s="267"/>
      <c r="AU903" s="267"/>
      <c r="AV903" s="265" t="str">
        <f t="shared" si="263"/>
        <v/>
      </c>
      <c r="AW903" s="266"/>
      <c r="AX903" s="267" t="str">
        <f t="shared" si="257"/>
        <v/>
      </c>
      <c r="AY903" s="267"/>
      <c r="AZ903" s="267"/>
      <c r="BA903" s="267"/>
      <c r="BB903" s="267"/>
      <c r="BC903" s="268"/>
      <c r="BD903" s="11"/>
      <c r="BF903" s="7" t="str">
        <f t="shared" si="258"/>
        <v/>
      </c>
      <c r="BJ903" s="45" t="str">
        <f t="shared" ca="1" si="259"/>
        <v>20/09/2021 08:00</v>
      </c>
      <c r="BK903" s="44" t="str">
        <f>IF($F903="", "", IFERROR(INDEX('Currency Market'!$BE$10:$BL$178, MATCH($BJ903, 'Currency Market'!$BB$10:$BB$178, 0), MATCH($F903, 'Currency Market'!$BE$9:$BL$9, 0)), ""))</f>
        <v/>
      </c>
      <c r="BL903" s="43" t="str">
        <f>IF($F903="", "", IFERROR(INDEX('Currency Market'!$BE$10:$BL$178, MATCH($BJ903, 'Currency Market'!$BB$10:$BB$178, 0), MATCH($N903, 'Currency Market'!$BE$9:$BL$9, 0)), ""))</f>
        <v/>
      </c>
      <c r="BN903" s="68" t="str">
        <f t="shared" si="264"/>
        <v/>
      </c>
      <c r="BO903" s="57" t="str">
        <f t="shared" ref="BO903:BV912" si="271">IF($B903=$BF$4, IF($F903=BO$2, $H903*-1, IF($N903=BO$2, $AA903, "")), "")</f>
        <v/>
      </c>
      <c r="BP903" s="58" t="str">
        <f t="shared" si="271"/>
        <v/>
      </c>
      <c r="BQ903" s="58" t="str">
        <f t="shared" si="271"/>
        <v/>
      </c>
      <c r="BR903" s="58" t="str">
        <f t="shared" si="271"/>
        <v/>
      </c>
      <c r="BS903" s="58" t="str">
        <f t="shared" si="271"/>
        <v/>
      </c>
      <c r="BT903" s="58" t="str">
        <f t="shared" si="271"/>
        <v/>
      </c>
      <c r="BU903" s="58" t="str">
        <f t="shared" si="271"/>
        <v/>
      </c>
      <c r="BV903" s="59" t="str">
        <f t="shared" si="271"/>
        <v/>
      </c>
      <c r="BX903" s="7" t="str">
        <f ca="1">IFERROR(INDEX('Currency Market'!$BX$10:$BX$178, MATCH($BJ903, 'Currency Market'!$BB$10:$BB$178, 0)), "")</f>
        <v/>
      </c>
      <c r="BZ903" s="65" t="str">
        <f t="shared" si="265"/>
        <v/>
      </c>
    </row>
    <row r="904" spans="1:78" x14ac:dyDescent="0.55000000000000004">
      <c r="A904" s="11"/>
      <c r="B904" s="175" t="str">
        <f t="shared" si="254"/>
        <v/>
      </c>
      <c r="C904" s="176"/>
      <c r="D904" s="176"/>
      <c r="E904" s="176"/>
      <c r="F904" s="269"/>
      <c r="G904" s="270"/>
      <c r="H904" s="271"/>
      <c r="I904" s="271"/>
      <c r="J904" s="271"/>
      <c r="K904" s="271"/>
      <c r="L904" s="271"/>
      <c r="M904" s="271"/>
      <c r="N904" s="270"/>
      <c r="O904" s="270"/>
      <c r="P904" s="272" t="str">
        <f t="shared" si="260"/>
        <v/>
      </c>
      <c r="Q904" s="267"/>
      <c r="R904" s="267"/>
      <c r="S904" s="267"/>
      <c r="T904" s="267"/>
      <c r="U904" s="267"/>
      <c r="V904" s="267" t="str">
        <f t="shared" si="255"/>
        <v/>
      </c>
      <c r="W904" s="267"/>
      <c r="X904" s="267"/>
      <c r="Y904" s="267"/>
      <c r="Z904" s="267"/>
      <c r="AA904" s="267" t="str">
        <f t="shared" si="261"/>
        <v/>
      </c>
      <c r="AB904" s="267"/>
      <c r="AC904" s="267"/>
      <c r="AD904" s="267"/>
      <c r="AE904" s="267"/>
      <c r="AF904" s="267"/>
      <c r="AG904" s="269"/>
      <c r="AH904" s="270"/>
      <c r="AI904" s="270"/>
      <c r="AJ904" s="270"/>
      <c r="AK904" s="270"/>
      <c r="AL904" s="273"/>
      <c r="AM904" s="11"/>
      <c r="AN904" s="175" t="str">
        <f t="shared" si="262"/>
        <v/>
      </c>
      <c r="AO904" s="176"/>
      <c r="AP904" s="267" t="str">
        <f t="shared" si="256"/>
        <v/>
      </c>
      <c r="AQ904" s="267"/>
      <c r="AR904" s="267"/>
      <c r="AS904" s="267"/>
      <c r="AT904" s="267"/>
      <c r="AU904" s="267"/>
      <c r="AV904" s="265" t="str">
        <f t="shared" si="263"/>
        <v/>
      </c>
      <c r="AW904" s="266"/>
      <c r="AX904" s="267" t="str">
        <f t="shared" si="257"/>
        <v/>
      </c>
      <c r="AY904" s="267"/>
      <c r="AZ904" s="267"/>
      <c r="BA904" s="267"/>
      <c r="BB904" s="267"/>
      <c r="BC904" s="268"/>
      <c r="BD904" s="11"/>
      <c r="BF904" s="7" t="str">
        <f t="shared" si="258"/>
        <v/>
      </c>
      <c r="BJ904" s="45" t="str">
        <f t="shared" ca="1" si="259"/>
        <v>20/09/2021 08:00</v>
      </c>
      <c r="BK904" s="44" t="str">
        <f>IF($F904="", "", IFERROR(INDEX('Currency Market'!$BE$10:$BL$178, MATCH($BJ904, 'Currency Market'!$BB$10:$BB$178, 0), MATCH($F904, 'Currency Market'!$BE$9:$BL$9, 0)), ""))</f>
        <v/>
      </c>
      <c r="BL904" s="43" t="str">
        <f>IF($F904="", "", IFERROR(INDEX('Currency Market'!$BE$10:$BL$178, MATCH($BJ904, 'Currency Market'!$BB$10:$BB$178, 0), MATCH($N904, 'Currency Market'!$BE$9:$BL$9, 0)), ""))</f>
        <v/>
      </c>
      <c r="BN904" s="68" t="str">
        <f t="shared" si="264"/>
        <v/>
      </c>
      <c r="BO904" s="57" t="str">
        <f t="shared" si="271"/>
        <v/>
      </c>
      <c r="BP904" s="58" t="str">
        <f t="shared" si="271"/>
        <v/>
      </c>
      <c r="BQ904" s="58" t="str">
        <f t="shared" si="271"/>
        <v/>
      </c>
      <c r="BR904" s="58" t="str">
        <f t="shared" si="271"/>
        <v/>
      </c>
      <c r="BS904" s="58" t="str">
        <f t="shared" si="271"/>
        <v/>
      </c>
      <c r="BT904" s="58" t="str">
        <f t="shared" si="271"/>
        <v/>
      </c>
      <c r="BU904" s="58" t="str">
        <f t="shared" si="271"/>
        <v/>
      </c>
      <c r="BV904" s="59" t="str">
        <f t="shared" si="271"/>
        <v/>
      </c>
      <c r="BX904" s="7" t="str">
        <f ca="1">IFERROR(INDEX('Currency Market'!$BX$10:$BX$178, MATCH($BJ904, 'Currency Market'!$BB$10:$BB$178, 0)), "")</f>
        <v/>
      </c>
      <c r="BZ904" s="65" t="str">
        <f t="shared" si="265"/>
        <v/>
      </c>
    </row>
    <row r="905" spans="1:78" x14ac:dyDescent="0.55000000000000004">
      <c r="A905" s="11"/>
      <c r="B905" s="175" t="str">
        <f t="shared" si="254"/>
        <v/>
      </c>
      <c r="C905" s="176"/>
      <c r="D905" s="176"/>
      <c r="E905" s="176"/>
      <c r="F905" s="269"/>
      <c r="G905" s="270"/>
      <c r="H905" s="271"/>
      <c r="I905" s="271"/>
      <c r="J905" s="271"/>
      <c r="K905" s="271"/>
      <c r="L905" s="271"/>
      <c r="M905" s="271"/>
      <c r="N905" s="270"/>
      <c r="O905" s="270"/>
      <c r="P905" s="272" t="str">
        <f t="shared" si="260"/>
        <v/>
      </c>
      <c r="Q905" s="267"/>
      <c r="R905" s="267"/>
      <c r="S905" s="267"/>
      <c r="T905" s="267"/>
      <c r="U905" s="267"/>
      <c r="V905" s="267" t="str">
        <f t="shared" si="255"/>
        <v/>
      </c>
      <c r="W905" s="267"/>
      <c r="X905" s="267"/>
      <c r="Y905" s="267"/>
      <c r="Z905" s="267"/>
      <c r="AA905" s="267" t="str">
        <f t="shared" si="261"/>
        <v/>
      </c>
      <c r="AB905" s="267"/>
      <c r="AC905" s="267"/>
      <c r="AD905" s="267"/>
      <c r="AE905" s="267"/>
      <c r="AF905" s="267"/>
      <c r="AG905" s="269"/>
      <c r="AH905" s="270"/>
      <c r="AI905" s="270"/>
      <c r="AJ905" s="270"/>
      <c r="AK905" s="270"/>
      <c r="AL905" s="273"/>
      <c r="AM905" s="11"/>
      <c r="AN905" s="175" t="str">
        <f t="shared" si="262"/>
        <v/>
      </c>
      <c r="AO905" s="176"/>
      <c r="AP905" s="267" t="str">
        <f t="shared" si="256"/>
        <v/>
      </c>
      <c r="AQ905" s="267"/>
      <c r="AR905" s="267"/>
      <c r="AS905" s="267"/>
      <c r="AT905" s="267"/>
      <c r="AU905" s="267"/>
      <c r="AV905" s="265" t="str">
        <f t="shared" si="263"/>
        <v/>
      </c>
      <c r="AW905" s="266"/>
      <c r="AX905" s="267" t="str">
        <f t="shared" si="257"/>
        <v/>
      </c>
      <c r="AY905" s="267"/>
      <c r="AZ905" s="267"/>
      <c r="BA905" s="267"/>
      <c r="BB905" s="267"/>
      <c r="BC905" s="268"/>
      <c r="BD905" s="11"/>
      <c r="BF905" s="7" t="str">
        <f t="shared" si="258"/>
        <v/>
      </c>
      <c r="BJ905" s="45" t="str">
        <f t="shared" ca="1" si="259"/>
        <v>20/09/2021 08:00</v>
      </c>
      <c r="BK905" s="44" t="str">
        <f>IF($F905="", "", IFERROR(INDEX('Currency Market'!$BE$10:$BL$178, MATCH($BJ905, 'Currency Market'!$BB$10:$BB$178, 0), MATCH($F905, 'Currency Market'!$BE$9:$BL$9, 0)), ""))</f>
        <v/>
      </c>
      <c r="BL905" s="43" t="str">
        <f>IF($F905="", "", IFERROR(INDEX('Currency Market'!$BE$10:$BL$178, MATCH($BJ905, 'Currency Market'!$BB$10:$BB$178, 0), MATCH($N905, 'Currency Market'!$BE$9:$BL$9, 0)), ""))</f>
        <v/>
      </c>
      <c r="BN905" s="68" t="str">
        <f t="shared" si="264"/>
        <v/>
      </c>
      <c r="BO905" s="57" t="str">
        <f t="shared" si="271"/>
        <v/>
      </c>
      <c r="BP905" s="58" t="str">
        <f t="shared" si="271"/>
        <v/>
      </c>
      <c r="BQ905" s="58" t="str">
        <f t="shared" si="271"/>
        <v/>
      </c>
      <c r="BR905" s="58" t="str">
        <f t="shared" si="271"/>
        <v/>
      </c>
      <c r="BS905" s="58" t="str">
        <f t="shared" si="271"/>
        <v/>
      </c>
      <c r="BT905" s="58" t="str">
        <f t="shared" si="271"/>
        <v/>
      </c>
      <c r="BU905" s="58" t="str">
        <f t="shared" si="271"/>
        <v/>
      </c>
      <c r="BV905" s="59" t="str">
        <f t="shared" si="271"/>
        <v/>
      </c>
      <c r="BX905" s="7" t="str">
        <f ca="1">IFERROR(INDEX('Currency Market'!$BX$10:$BX$178, MATCH($BJ905, 'Currency Market'!$BB$10:$BB$178, 0)), "")</f>
        <v/>
      </c>
      <c r="BZ905" s="65" t="str">
        <f t="shared" si="265"/>
        <v/>
      </c>
    </row>
    <row r="906" spans="1:78" x14ac:dyDescent="0.55000000000000004">
      <c r="A906" s="11"/>
      <c r="B906" s="175" t="str">
        <f t="shared" si="254"/>
        <v/>
      </c>
      <c r="C906" s="176"/>
      <c r="D906" s="176"/>
      <c r="E906" s="176"/>
      <c r="F906" s="269"/>
      <c r="G906" s="270"/>
      <c r="H906" s="271"/>
      <c r="I906" s="271"/>
      <c r="J906" s="271"/>
      <c r="K906" s="271"/>
      <c r="L906" s="271"/>
      <c r="M906" s="271"/>
      <c r="N906" s="270"/>
      <c r="O906" s="270"/>
      <c r="P906" s="272" t="str">
        <f t="shared" si="260"/>
        <v/>
      </c>
      <c r="Q906" s="267"/>
      <c r="R906" s="267"/>
      <c r="S906" s="267"/>
      <c r="T906" s="267"/>
      <c r="U906" s="267"/>
      <c r="V906" s="267" t="str">
        <f t="shared" si="255"/>
        <v/>
      </c>
      <c r="W906" s="267"/>
      <c r="X906" s="267"/>
      <c r="Y906" s="267"/>
      <c r="Z906" s="267"/>
      <c r="AA906" s="267" t="str">
        <f t="shared" si="261"/>
        <v/>
      </c>
      <c r="AB906" s="267"/>
      <c r="AC906" s="267"/>
      <c r="AD906" s="267"/>
      <c r="AE906" s="267"/>
      <c r="AF906" s="267"/>
      <c r="AG906" s="269"/>
      <c r="AH906" s="270"/>
      <c r="AI906" s="270"/>
      <c r="AJ906" s="270"/>
      <c r="AK906" s="270"/>
      <c r="AL906" s="273"/>
      <c r="AM906" s="11"/>
      <c r="AN906" s="175" t="str">
        <f t="shared" si="262"/>
        <v/>
      </c>
      <c r="AO906" s="176"/>
      <c r="AP906" s="267" t="str">
        <f t="shared" si="256"/>
        <v/>
      </c>
      <c r="AQ906" s="267"/>
      <c r="AR906" s="267"/>
      <c r="AS906" s="267"/>
      <c r="AT906" s="267"/>
      <c r="AU906" s="267"/>
      <c r="AV906" s="265" t="str">
        <f t="shared" si="263"/>
        <v/>
      </c>
      <c r="AW906" s="266"/>
      <c r="AX906" s="267" t="str">
        <f t="shared" si="257"/>
        <v/>
      </c>
      <c r="AY906" s="267"/>
      <c r="AZ906" s="267"/>
      <c r="BA906" s="267"/>
      <c r="BB906" s="267"/>
      <c r="BC906" s="268"/>
      <c r="BD906" s="11"/>
      <c r="BF906" s="7" t="str">
        <f t="shared" si="258"/>
        <v/>
      </c>
      <c r="BJ906" s="45" t="str">
        <f t="shared" ca="1" si="259"/>
        <v>20/09/2021 08:00</v>
      </c>
      <c r="BK906" s="44" t="str">
        <f>IF($F906="", "", IFERROR(INDEX('Currency Market'!$BE$10:$BL$178, MATCH($BJ906, 'Currency Market'!$BB$10:$BB$178, 0), MATCH($F906, 'Currency Market'!$BE$9:$BL$9, 0)), ""))</f>
        <v/>
      </c>
      <c r="BL906" s="43" t="str">
        <f>IF($F906="", "", IFERROR(INDEX('Currency Market'!$BE$10:$BL$178, MATCH($BJ906, 'Currency Market'!$BB$10:$BB$178, 0), MATCH($N906, 'Currency Market'!$BE$9:$BL$9, 0)), ""))</f>
        <v/>
      </c>
      <c r="BN906" s="68" t="str">
        <f t="shared" si="264"/>
        <v/>
      </c>
      <c r="BO906" s="57" t="str">
        <f t="shared" si="271"/>
        <v/>
      </c>
      <c r="BP906" s="58" t="str">
        <f t="shared" si="271"/>
        <v/>
      </c>
      <c r="BQ906" s="58" t="str">
        <f t="shared" si="271"/>
        <v/>
      </c>
      <c r="BR906" s="58" t="str">
        <f t="shared" si="271"/>
        <v/>
      </c>
      <c r="BS906" s="58" t="str">
        <f t="shared" si="271"/>
        <v/>
      </c>
      <c r="BT906" s="58" t="str">
        <f t="shared" si="271"/>
        <v/>
      </c>
      <c r="BU906" s="58" t="str">
        <f t="shared" si="271"/>
        <v/>
      </c>
      <c r="BV906" s="59" t="str">
        <f t="shared" si="271"/>
        <v/>
      </c>
      <c r="BX906" s="7" t="str">
        <f ca="1">IFERROR(INDEX('Currency Market'!$BX$10:$BX$178, MATCH($BJ906, 'Currency Market'!$BB$10:$BB$178, 0)), "")</f>
        <v/>
      </c>
      <c r="BZ906" s="65" t="str">
        <f t="shared" si="265"/>
        <v/>
      </c>
    </row>
    <row r="907" spans="1:78" x14ac:dyDescent="0.55000000000000004">
      <c r="A907" s="11"/>
      <c r="B907" s="175" t="str">
        <f t="shared" si="254"/>
        <v/>
      </c>
      <c r="C907" s="176"/>
      <c r="D907" s="176"/>
      <c r="E907" s="176"/>
      <c r="F907" s="269"/>
      <c r="G907" s="270"/>
      <c r="H907" s="271"/>
      <c r="I907" s="271"/>
      <c r="J907" s="271"/>
      <c r="K907" s="271"/>
      <c r="L907" s="271"/>
      <c r="M907" s="271"/>
      <c r="N907" s="270"/>
      <c r="O907" s="270"/>
      <c r="P907" s="272" t="str">
        <f t="shared" si="260"/>
        <v/>
      </c>
      <c r="Q907" s="267"/>
      <c r="R907" s="267"/>
      <c r="S907" s="267"/>
      <c r="T907" s="267"/>
      <c r="U907" s="267"/>
      <c r="V907" s="267" t="str">
        <f t="shared" si="255"/>
        <v/>
      </c>
      <c r="W907" s="267"/>
      <c r="X907" s="267"/>
      <c r="Y907" s="267"/>
      <c r="Z907" s="267"/>
      <c r="AA907" s="267" t="str">
        <f t="shared" si="261"/>
        <v/>
      </c>
      <c r="AB907" s="267"/>
      <c r="AC907" s="267"/>
      <c r="AD907" s="267"/>
      <c r="AE907" s="267"/>
      <c r="AF907" s="267"/>
      <c r="AG907" s="269"/>
      <c r="AH907" s="270"/>
      <c r="AI907" s="270"/>
      <c r="AJ907" s="270"/>
      <c r="AK907" s="270"/>
      <c r="AL907" s="273"/>
      <c r="AM907" s="11"/>
      <c r="AN907" s="175" t="str">
        <f t="shared" si="262"/>
        <v/>
      </c>
      <c r="AO907" s="176"/>
      <c r="AP907" s="267" t="str">
        <f t="shared" si="256"/>
        <v/>
      </c>
      <c r="AQ907" s="267"/>
      <c r="AR907" s="267"/>
      <c r="AS907" s="267"/>
      <c r="AT907" s="267"/>
      <c r="AU907" s="267"/>
      <c r="AV907" s="265" t="str">
        <f t="shared" si="263"/>
        <v/>
      </c>
      <c r="AW907" s="266"/>
      <c r="AX907" s="267" t="str">
        <f t="shared" si="257"/>
        <v/>
      </c>
      <c r="AY907" s="267"/>
      <c r="AZ907" s="267"/>
      <c r="BA907" s="267"/>
      <c r="BB907" s="267"/>
      <c r="BC907" s="268"/>
      <c r="BD907" s="11"/>
      <c r="BF907" s="7" t="str">
        <f t="shared" si="258"/>
        <v/>
      </c>
      <c r="BJ907" s="45" t="str">
        <f t="shared" ca="1" si="259"/>
        <v>20/09/2021 08:00</v>
      </c>
      <c r="BK907" s="44" t="str">
        <f>IF($F907="", "", IFERROR(INDEX('Currency Market'!$BE$10:$BL$178, MATCH($BJ907, 'Currency Market'!$BB$10:$BB$178, 0), MATCH($F907, 'Currency Market'!$BE$9:$BL$9, 0)), ""))</f>
        <v/>
      </c>
      <c r="BL907" s="43" t="str">
        <f>IF($F907="", "", IFERROR(INDEX('Currency Market'!$BE$10:$BL$178, MATCH($BJ907, 'Currency Market'!$BB$10:$BB$178, 0), MATCH($N907, 'Currency Market'!$BE$9:$BL$9, 0)), ""))</f>
        <v/>
      </c>
      <c r="BN907" s="68" t="str">
        <f t="shared" si="264"/>
        <v/>
      </c>
      <c r="BO907" s="57" t="str">
        <f t="shared" si="271"/>
        <v/>
      </c>
      <c r="BP907" s="58" t="str">
        <f t="shared" si="271"/>
        <v/>
      </c>
      <c r="BQ907" s="58" t="str">
        <f t="shared" si="271"/>
        <v/>
      </c>
      <c r="BR907" s="58" t="str">
        <f t="shared" si="271"/>
        <v/>
      </c>
      <c r="BS907" s="58" t="str">
        <f t="shared" si="271"/>
        <v/>
      </c>
      <c r="BT907" s="58" t="str">
        <f t="shared" si="271"/>
        <v/>
      </c>
      <c r="BU907" s="58" t="str">
        <f t="shared" si="271"/>
        <v/>
      </c>
      <c r="BV907" s="59" t="str">
        <f t="shared" si="271"/>
        <v/>
      </c>
      <c r="BX907" s="7" t="str">
        <f ca="1">IFERROR(INDEX('Currency Market'!$BX$10:$BX$178, MATCH($BJ907, 'Currency Market'!$BB$10:$BB$178, 0)), "")</f>
        <v/>
      </c>
      <c r="BZ907" s="65" t="str">
        <f t="shared" si="265"/>
        <v/>
      </c>
    </row>
    <row r="908" spans="1:78" x14ac:dyDescent="0.55000000000000004">
      <c r="A908" s="11"/>
      <c r="B908" s="175" t="str">
        <f t="shared" si="254"/>
        <v/>
      </c>
      <c r="C908" s="176"/>
      <c r="D908" s="176"/>
      <c r="E908" s="176"/>
      <c r="F908" s="269"/>
      <c r="G908" s="270"/>
      <c r="H908" s="271"/>
      <c r="I908" s="271"/>
      <c r="J908" s="271"/>
      <c r="K908" s="271"/>
      <c r="L908" s="271"/>
      <c r="M908" s="271"/>
      <c r="N908" s="270"/>
      <c r="O908" s="270"/>
      <c r="P908" s="272" t="str">
        <f t="shared" si="260"/>
        <v/>
      </c>
      <c r="Q908" s="267"/>
      <c r="R908" s="267"/>
      <c r="S908" s="267"/>
      <c r="T908" s="267"/>
      <c r="U908" s="267"/>
      <c r="V908" s="267" t="str">
        <f t="shared" si="255"/>
        <v/>
      </c>
      <c r="W908" s="267"/>
      <c r="X908" s="267"/>
      <c r="Y908" s="267"/>
      <c r="Z908" s="267"/>
      <c r="AA908" s="267" t="str">
        <f t="shared" si="261"/>
        <v/>
      </c>
      <c r="AB908" s="267"/>
      <c r="AC908" s="267"/>
      <c r="AD908" s="267"/>
      <c r="AE908" s="267"/>
      <c r="AF908" s="267"/>
      <c r="AG908" s="269"/>
      <c r="AH908" s="270"/>
      <c r="AI908" s="270"/>
      <c r="AJ908" s="270"/>
      <c r="AK908" s="270"/>
      <c r="AL908" s="273"/>
      <c r="AM908" s="11"/>
      <c r="AN908" s="175" t="str">
        <f t="shared" si="262"/>
        <v/>
      </c>
      <c r="AO908" s="176"/>
      <c r="AP908" s="267" t="str">
        <f t="shared" si="256"/>
        <v/>
      </c>
      <c r="AQ908" s="267"/>
      <c r="AR908" s="267"/>
      <c r="AS908" s="267"/>
      <c r="AT908" s="267"/>
      <c r="AU908" s="267"/>
      <c r="AV908" s="265" t="str">
        <f t="shared" si="263"/>
        <v/>
      </c>
      <c r="AW908" s="266"/>
      <c r="AX908" s="267" t="str">
        <f t="shared" si="257"/>
        <v/>
      </c>
      <c r="AY908" s="267"/>
      <c r="AZ908" s="267"/>
      <c r="BA908" s="267"/>
      <c r="BB908" s="267"/>
      <c r="BC908" s="268"/>
      <c r="BD908" s="11"/>
      <c r="BF908" s="7" t="str">
        <f t="shared" si="258"/>
        <v/>
      </c>
      <c r="BJ908" s="45" t="str">
        <f t="shared" ca="1" si="259"/>
        <v>20/09/2021 08:00</v>
      </c>
      <c r="BK908" s="44" t="str">
        <f>IF($F908="", "", IFERROR(INDEX('Currency Market'!$BE$10:$BL$178, MATCH($BJ908, 'Currency Market'!$BB$10:$BB$178, 0), MATCH($F908, 'Currency Market'!$BE$9:$BL$9, 0)), ""))</f>
        <v/>
      </c>
      <c r="BL908" s="43" t="str">
        <f>IF($F908="", "", IFERROR(INDEX('Currency Market'!$BE$10:$BL$178, MATCH($BJ908, 'Currency Market'!$BB$10:$BB$178, 0), MATCH($N908, 'Currency Market'!$BE$9:$BL$9, 0)), ""))</f>
        <v/>
      </c>
      <c r="BN908" s="68" t="str">
        <f t="shared" si="264"/>
        <v/>
      </c>
      <c r="BO908" s="57" t="str">
        <f t="shared" si="271"/>
        <v/>
      </c>
      <c r="BP908" s="58" t="str">
        <f t="shared" si="271"/>
        <v/>
      </c>
      <c r="BQ908" s="58" t="str">
        <f t="shared" si="271"/>
        <v/>
      </c>
      <c r="BR908" s="58" t="str">
        <f t="shared" si="271"/>
        <v/>
      </c>
      <c r="BS908" s="58" t="str">
        <f t="shared" si="271"/>
        <v/>
      </c>
      <c r="BT908" s="58" t="str">
        <f t="shared" si="271"/>
        <v/>
      </c>
      <c r="BU908" s="58" t="str">
        <f t="shared" si="271"/>
        <v/>
      </c>
      <c r="BV908" s="59" t="str">
        <f t="shared" si="271"/>
        <v/>
      </c>
      <c r="BX908" s="7" t="str">
        <f ca="1">IFERROR(INDEX('Currency Market'!$BX$10:$BX$178, MATCH($BJ908, 'Currency Market'!$BB$10:$BB$178, 0)), "")</f>
        <v/>
      </c>
      <c r="BZ908" s="65" t="str">
        <f t="shared" si="265"/>
        <v/>
      </c>
    </row>
    <row r="909" spans="1:78" x14ac:dyDescent="0.55000000000000004">
      <c r="A909" s="11"/>
      <c r="B909" s="175" t="str">
        <f t="shared" ref="B909:B972" si="272">IF(AND(F909="", H909="", N909=""), "", IF($AG909="", $BF$3, $BF$4))</f>
        <v/>
      </c>
      <c r="C909" s="176"/>
      <c r="D909" s="176"/>
      <c r="E909" s="176"/>
      <c r="F909" s="269"/>
      <c r="G909" s="270"/>
      <c r="H909" s="271"/>
      <c r="I909" s="271"/>
      <c r="J909" s="271"/>
      <c r="K909" s="271"/>
      <c r="L909" s="271"/>
      <c r="M909" s="271"/>
      <c r="N909" s="270"/>
      <c r="O909" s="270"/>
      <c r="P909" s="272" t="str">
        <f t="shared" si="260"/>
        <v/>
      </c>
      <c r="Q909" s="267"/>
      <c r="R909" s="267"/>
      <c r="S909" s="267"/>
      <c r="T909" s="267"/>
      <c r="U909" s="267"/>
      <c r="V909" s="267" t="str">
        <f t="shared" ref="V909:V972" si="273">IFERROR(ROUND($P909*$BJ$7, 2), "")</f>
        <v/>
      </c>
      <c r="W909" s="267"/>
      <c r="X909" s="267"/>
      <c r="Y909" s="267"/>
      <c r="Z909" s="267"/>
      <c r="AA909" s="267" t="str">
        <f t="shared" si="261"/>
        <v/>
      </c>
      <c r="AB909" s="267"/>
      <c r="AC909" s="267"/>
      <c r="AD909" s="267"/>
      <c r="AE909" s="267"/>
      <c r="AF909" s="267"/>
      <c r="AG909" s="269"/>
      <c r="AH909" s="270"/>
      <c r="AI909" s="270"/>
      <c r="AJ909" s="270"/>
      <c r="AK909" s="270"/>
      <c r="AL909" s="273"/>
      <c r="AM909" s="11"/>
      <c r="AN909" s="175" t="str">
        <f t="shared" si="262"/>
        <v/>
      </c>
      <c r="AO909" s="176"/>
      <c r="AP909" s="267" t="str">
        <f t="shared" ref="AP909:AP972" si="274">IF($B909=$BF$3, IF(OR(F909="", H909=""), "", IFERROR(INDEX($BO$7:$BV$7, $BM$7, MATCH(F909, $BO$2:$BV$2, 0))-H909, "")), "")</f>
        <v/>
      </c>
      <c r="AQ909" s="267"/>
      <c r="AR909" s="267"/>
      <c r="AS909" s="267"/>
      <c r="AT909" s="267"/>
      <c r="AU909" s="267"/>
      <c r="AV909" s="265" t="str">
        <f t="shared" si="263"/>
        <v/>
      </c>
      <c r="AW909" s="266"/>
      <c r="AX909" s="267" t="str">
        <f t="shared" ref="AX909:AX972" si="275">IF($B909=$BF$3, IF(OR(N909="", AA909=""), "", IFERROR(INDEX($BO$7:$BV$7, $BM$7, MATCH(N909, $BO$2:$BV$2, 0))+AA909, "")), "")</f>
        <v/>
      </c>
      <c r="AY909" s="267"/>
      <c r="AZ909" s="267"/>
      <c r="BA909" s="267"/>
      <c r="BB909" s="267"/>
      <c r="BC909" s="268"/>
      <c r="BD909" s="11"/>
      <c r="BF909" s="7" t="str">
        <f t="shared" ref="BF909:BF972" si="276">IF(AND($B909=$BF$3, $AP909&gt;=0, $AX909&gt;=0), $BJ$4, "")</f>
        <v/>
      </c>
      <c r="BJ909" s="45" t="str">
        <f t="shared" ref="BJ909:BJ972" ca="1" si="277">IF($AG909="", $BJ$4, $AG909)</f>
        <v>20/09/2021 08:00</v>
      </c>
      <c r="BK909" s="44" t="str">
        <f>IF($F909="", "", IFERROR(INDEX('Currency Market'!$BE$10:$BL$178, MATCH($BJ909, 'Currency Market'!$BB$10:$BB$178, 0), MATCH($F909, 'Currency Market'!$BE$9:$BL$9, 0)), ""))</f>
        <v/>
      </c>
      <c r="BL909" s="43" t="str">
        <f>IF($F909="", "", IFERROR(INDEX('Currency Market'!$BE$10:$BL$178, MATCH($BJ909, 'Currency Market'!$BB$10:$BB$178, 0), MATCH($N909, 'Currency Market'!$BE$9:$BL$9, 0)), ""))</f>
        <v/>
      </c>
      <c r="BN909" s="68" t="str">
        <f t="shared" si="264"/>
        <v/>
      </c>
      <c r="BO909" s="57" t="str">
        <f t="shared" si="271"/>
        <v/>
      </c>
      <c r="BP909" s="58" t="str">
        <f t="shared" si="271"/>
        <v/>
      </c>
      <c r="BQ909" s="58" t="str">
        <f t="shared" si="271"/>
        <v/>
      </c>
      <c r="BR909" s="58" t="str">
        <f t="shared" si="271"/>
        <v/>
      </c>
      <c r="BS909" s="58" t="str">
        <f t="shared" si="271"/>
        <v/>
      </c>
      <c r="BT909" s="58" t="str">
        <f t="shared" si="271"/>
        <v/>
      </c>
      <c r="BU909" s="58" t="str">
        <f t="shared" si="271"/>
        <v/>
      </c>
      <c r="BV909" s="59" t="str">
        <f t="shared" si="271"/>
        <v/>
      </c>
      <c r="BX909" s="7" t="str">
        <f ca="1">IFERROR(INDEX('Currency Market'!$BX$10:$BX$178, MATCH($BJ909, 'Currency Market'!$BB$10:$BB$178, 0)), "")</f>
        <v/>
      </c>
      <c r="BZ909" s="65" t="str">
        <f t="shared" si="265"/>
        <v/>
      </c>
    </row>
    <row r="910" spans="1:78" x14ac:dyDescent="0.55000000000000004">
      <c r="A910" s="11"/>
      <c r="B910" s="175" t="str">
        <f t="shared" si="272"/>
        <v/>
      </c>
      <c r="C910" s="176"/>
      <c r="D910" s="176"/>
      <c r="E910" s="176"/>
      <c r="F910" s="269"/>
      <c r="G910" s="270"/>
      <c r="H910" s="271"/>
      <c r="I910" s="271"/>
      <c r="J910" s="271"/>
      <c r="K910" s="271"/>
      <c r="L910" s="271"/>
      <c r="M910" s="271"/>
      <c r="N910" s="270"/>
      <c r="O910" s="270"/>
      <c r="P910" s="272" t="str">
        <f t="shared" ref="P910:P973" si="278">IF(OR(F910="", H910="", N910=""), "", IFERROR(ROUND($H910*$BK910/$BL910, 2), ""))</f>
        <v/>
      </c>
      <c r="Q910" s="267"/>
      <c r="R910" s="267"/>
      <c r="S910" s="267"/>
      <c r="T910" s="267"/>
      <c r="U910" s="267"/>
      <c r="V910" s="267" t="str">
        <f t="shared" si="273"/>
        <v/>
      </c>
      <c r="W910" s="267"/>
      <c r="X910" s="267"/>
      <c r="Y910" s="267"/>
      <c r="Z910" s="267"/>
      <c r="AA910" s="267" t="str">
        <f t="shared" ref="AA910:AA973" si="279">IF(OR(P910="", V910=""), "", P910-V910)</f>
        <v/>
      </c>
      <c r="AB910" s="267"/>
      <c r="AC910" s="267"/>
      <c r="AD910" s="267"/>
      <c r="AE910" s="267"/>
      <c r="AF910" s="267"/>
      <c r="AG910" s="269"/>
      <c r="AH910" s="270"/>
      <c r="AI910" s="270"/>
      <c r="AJ910" s="270"/>
      <c r="AK910" s="270"/>
      <c r="AL910" s="273"/>
      <c r="AM910" s="11"/>
      <c r="AN910" s="175" t="str">
        <f t="shared" ref="AN910:AN973" si="280">IF(AP910="", "", IF(F910="", "", F910))</f>
        <v/>
      </c>
      <c r="AO910" s="176"/>
      <c r="AP910" s="267" t="str">
        <f t="shared" si="274"/>
        <v/>
      </c>
      <c r="AQ910" s="267"/>
      <c r="AR910" s="267"/>
      <c r="AS910" s="267"/>
      <c r="AT910" s="267"/>
      <c r="AU910" s="267"/>
      <c r="AV910" s="265" t="str">
        <f t="shared" ref="AV910:AV973" si="281">IF(AX910="", "", IF(N910="", "", N910))</f>
        <v/>
      </c>
      <c r="AW910" s="266"/>
      <c r="AX910" s="267" t="str">
        <f t="shared" si="275"/>
        <v/>
      </c>
      <c r="AY910" s="267"/>
      <c r="AZ910" s="267"/>
      <c r="BA910" s="267"/>
      <c r="BB910" s="267"/>
      <c r="BC910" s="268"/>
      <c r="BD910" s="11"/>
      <c r="BF910" s="7" t="str">
        <f t="shared" si="276"/>
        <v/>
      </c>
      <c r="BJ910" s="45" t="str">
        <f t="shared" ca="1" si="277"/>
        <v>20/09/2021 08:00</v>
      </c>
      <c r="BK910" s="44" t="str">
        <f>IF($F910="", "", IFERROR(INDEX('Currency Market'!$BE$10:$BL$178, MATCH($BJ910, 'Currency Market'!$BB$10:$BB$178, 0), MATCH($F910, 'Currency Market'!$BE$9:$BL$9, 0)), ""))</f>
        <v/>
      </c>
      <c r="BL910" s="43" t="str">
        <f>IF($F910="", "", IFERROR(INDEX('Currency Market'!$BE$10:$BL$178, MATCH($BJ910, 'Currency Market'!$BB$10:$BB$178, 0), MATCH($N910, 'Currency Market'!$BE$9:$BL$9, 0)), ""))</f>
        <v/>
      </c>
      <c r="BN910" s="68" t="str">
        <f t="shared" ref="BN910:BN973" si="282">IF(OR(NOT(F910=""), NOT(H910=""), NOT(N910=""), NOT(AG910="")), "X", "")</f>
        <v/>
      </c>
      <c r="BO910" s="57" t="str">
        <f t="shared" si="271"/>
        <v/>
      </c>
      <c r="BP910" s="58" t="str">
        <f t="shared" si="271"/>
        <v/>
      </c>
      <c r="BQ910" s="58" t="str">
        <f t="shared" si="271"/>
        <v/>
      </c>
      <c r="BR910" s="58" t="str">
        <f t="shared" si="271"/>
        <v/>
      </c>
      <c r="BS910" s="58" t="str">
        <f t="shared" si="271"/>
        <v/>
      </c>
      <c r="BT910" s="58" t="str">
        <f t="shared" si="271"/>
        <v/>
      </c>
      <c r="BU910" s="58" t="str">
        <f t="shared" si="271"/>
        <v/>
      </c>
      <c r="BV910" s="59" t="str">
        <f t="shared" si="271"/>
        <v/>
      </c>
      <c r="BX910" s="7" t="str">
        <f ca="1">IFERROR(INDEX('Currency Market'!$BX$10:$BX$178, MATCH($BJ910, 'Currency Market'!$BB$10:$BB$178, 0)), "")</f>
        <v/>
      </c>
      <c r="BZ910" s="65" t="str">
        <f t="shared" ref="BZ910:BZ973" si="283">IF($B910=$BF$4, IF(OR($V910="", $BL910=""), "", IFERROR(ROUND($V910*$BL910/$BX910, 2), "")), "")</f>
        <v/>
      </c>
    </row>
    <row r="911" spans="1:78" x14ac:dyDescent="0.55000000000000004">
      <c r="A911" s="11"/>
      <c r="B911" s="175" t="str">
        <f t="shared" si="272"/>
        <v/>
      </c>
      <c r="C911" s="176"/>
      <c r="D911" s="176"/>
      <c r="E911" s="176"/>
      <c r="F911" s="269"/>
      <c r="G911" s="270"/>
      <c r="H911" s="271"/>
      <c r="I911" s="271"/>
      <c r="J911" s="271"/>
      <c r="K911" s="271"/>
      <c r="L911" s="271"/>
      <c r="M911" s="271"/>
      <c r="N911" s="270"/>
      <c r="O911" s="270"/>
      <c r="P911" s="272" t="str">
        <f t="shared" si="278"/>
        <v/>
      </c>
      <c r="Q911" s="267"/>
      <c r="R911" s="267"/>
      <c r="S911" s="267"/>
      <c r="T911" s="267"/>
      <c r="U911" s="267"/>
      <c r="V911" s="267" t="str">
        <f t="shared" si="273"/>
        <v/>
      </c>
      <c r="W911" s="267"/>
      <c r="X911" s="267"/>
      <c r="Y911" s="267"/>
      <c r="Z911" s="267"/>
      <c r="AA911" s="267" t="str">
        <f t="shared" si="279"/>
        <v/>
      </c>
      <c r="AB911" s="267"/>
      <c r="AC911" s="267"/>
      <c r="AD911" s="267"/>
      <c r="AE911" s="267"/>
      <c r="AF911" s="267"/>
      <c r="AG911" s="269"/>
      <c r="AH911" s="270"/>
      <c r="AI911" s="270"/>
      <c r="AJ911" s="270"/>
      <c r="AK911" s="270"/>
      <c r="AL911" s="273"/>
      <c r="AM911" s="11"/>
      <c r="AN911" s="175" t="str">
        <f t="shared" si="280"/>
        <v/>
      </c>
      <c r="AO911" s="176"/>
      <c r="AP911" s="267" t="str">
        <f t="shared" si="274"/>
        <v/>
      </c>
      <c r="AQ911" s="267"/>
      <c r="AR911" s="267"/>
      <c r="AS911" s="267"/>
      <c r="AT911" s="267"/>
      <c r="AU911" s="267"/>
      <c r="AV911" s="265" t="str">
        <f t="shared" si="281"/>
        <v/>
      </c>
      <c r="AW911" s="266"/>
      <c r="AX911" s="267" t="str">
        <f t="shared" si="275"/>
        <v/>
      </c>
      <c r="AY911" s="267"/>
      <c r="AZ911" s="267"/>
      <c r="BA911" s="267"/>
      <c r="BB911" s="267"/>
      <c r="BC911" s="268"/>
      <c r="BD911" s="11"/>
      <c r="BF911" s="7" t="str">
        <f t="shared" si="276"/>
        <v/>
      </c>
      <c r="BJ911" s="45" t="str">
        <f t="shared" ca="1" si="277"/>
        <v>20/09/2021 08:00</v>
      </c>
      <c r="BK911" s="44" t="str">
        <f>IF($F911="", "", IFERROR(INDEX('Currency Market'!$BE$10:$BL$178, MATCH($BJ911, 'Currency Market'!$BB$10:$BB$178, 0), MATCH($F911, 'Currency Market'!$BE$9:$BL$9, 0)), ""))</f>
        <v/>
      </c>
      <c r="BL911" s="43" t="str">
        <f>IF($F911="", "", IFERROR(INDEX('Currency Market'!$BE$10:$BL$178, MATCH($BJ911, 'Currency Market'!$BB$10:$BB$178, 0), MATCH($N911, 'Currency Market'!$BE$9:$BL$9, 0)), ""))</f>
        <v/>
      </c>
      <c r="BN911" s="68" t="str">
        <f t="shared" si="282"/>
        <v/>
      </c>
      <c r="BO911" s="57" t="str">
        <f t="shared" si="271"/>
        <v/>
      </c>
      <c r="BP911" s="58" t="str">
        <f t="shared" si="271"/>
        <v/>
      </c>
      <c r="BQ911" s="58" t="str">
        <f t="shared" si="271"/>
        <v/>
      </c>
      <c r="BR911" s="58" t="str">
        <f t="shared" si="271"/>
        <v/>
      </c>
      <c r="BS911" s="58" t="str">
        <f t="shared" si="271"/>
        <v/>
      </c>
      <c r="BT911" s="58" t="str">
        <f t="shared" si="271"/>
        <v/>
      </c>
      <c r="BU911" s="58" t="str">
        <f t="shared" si="271"/>
        <v/>
      </c>
      <c r="BV911" s="59" t="str">
        <f t="shared" si="271"/>
        <v/>
      </c>
      <c r="BX911" s="7" t="str">
        <f ca="1">IFERROR(INDEX('Currency Market'!$BX$10:$BX$178, MATCH($BJ911, 'Currency Market'!$BB$10:$BB$178, 0)), "")</f>
        <v/>
      </c>
      <c r="BZ911" s="65" t="str">
        <f t="shared" si="283"/>
        <v/>
      </c>
    </row>
    <row r="912" spans="1:78" x14ac:dyDescent="0.55000000000000004">
      <c r="A912" s="11"/>
      <c r="B912" s="175" t="str">
        <f t="shared" si="272"/>
        <v/>
      </c>
      <c r="C912" s="176"/>
      <c r="D912" s="176"/>
      <c r="E912" s="176"/>
      <c r="F912" s="269"/>
      <c r="G912" s="270"/>
      <c r="H912" s="271"/>
      <c r="I912" s="271"/>
      <c r="J912" s="271"/>
      <c r="K912" s="271"/>
      <c r="L912" s="271"/>
      <c r="M912" s="271"/>
      <c r="N912" s="270"/>
      <c r="O912" s="270"/>
      <c r="P912" s="272" t="str">
        <f t="shared" si="278"/>
        <v/>
      </c>
      <c r="Q912" s="267"/>
      <c r="R912" s="267"/>
      <c r="S912" s="267"/>
      <c r="T912" s="267"/>
      <c r="U912" s="267"/>
      <c r="V912" s="267" t="str">
        <f t="shared" si="273"/>
        <v/>
      </c>
      <c r="W912" s="267"/>
      <c r="X912" s="267"/>
      <c r="Y912" s="267"/>
      <c r="Z912" s="267"/>
      <c r="AA912" s="267" t="str">
        <f t="shared" si="279"/>
        <v/>
      </c>
      <c r="AB912" s="267"/>
      <c r="AC912" s="267"/>
      <c r="AD912" s="267"/>
      <c r="AE912" s="267"/>
      <c r="AF912" s="267"/>
      <c r="AG912" s="269"/>
      <c r="AH912" s="270"/>
      <c r="AI912" s="270"/>
      <c r="AJ912" s="270"/>
      <c r="AK912" s="270"/>
      <c r="AL912" s="273"/>
      <c r="AM912" s="11"/>
      <c r="AN912" s="175" t="str">
        <f t="shared" si="280"/>
        <v/>
      </c>
      <c r="AO912" s="176"/>
      <c r="AP912" s="267" t="str">
        <f t="shared" si="274"/>
        <v/>
      </c>
      <c r="AQ912" s="267"/>
      <c r="AR912" s="267"/>
      <c r="AS912" s="267"/>
      <c r="AT912" s="267"/>
      <c r="AU912" s="267"/>
      <c r="AV912" s="265" t="str">
        <f t="shared" si="281"/>
        <v/>
      </c>
      <c r="AW912" s="266"/>
      <c r="AX912" s="267" t="str">
        <f t="shared" si="275"/>
        <v/>
      </c>
      <c r="AY912" s="267"/>
      <c r="AZ912" s="267"/>
      <c r="BA912" s="267"/>
      <c r="BB912" s="267"/>
      <c r="BC912" s="268"/>
      <c r="BD912" s="11"/>
      <c r="BF912" s="7" t="str">
        <f t="shared" si="276"/>
        <v/>
      </c>
      <c r="BJ912" s="45" t="str">
        <f t="shared" ca="1" si="277"/>
        <v>20/09/2021 08:00</v>
      </c>
      <c r="BK912" s="44" t="str">
        <f>IF($F912="", "", IFERROR(INDEX('Currency Market'!$BE$10:$BL$178, MATCH($BJ912, 'Currency Market'!$BB$10:$BB$178, 0), MATCH($F912, 'Currency Market'!$BE$9:$BL$9, 0)), ""))</f>
        <v/>
      </c>
      <c r="BL912" s="43" t="str">
        <f>IF($F912="", "", IFERROR(INDEX('Currency Market'!$BE$10:$BL$178, MATCH($BJ912, 'Currency Market'!$BB$10:$BB$178, 0), MATCH($N912, 'Currency Market'!$BE$9:$BL$9, 0)), ""))</f>
        <v/>
      </c>
      <c r="BN912" s="68" t="str">
        <f t="shared" si="282"/>
        <v/>
      </c>
      <c r="BO912" s="57" t="str">
        <f t="shared" si="271"/>
        <v/>
      </c>
      <c r="BP912" s="58" t="str">
        <f t="shared" si="271"/>
        <v/>
      </c>
      <c r="BQ912" s="58" t="str">
        <f t="shared" si="271"/>
        <v/>
      </c>
      <c r="BR912" s="58" t="str">
        <f t="shared" si="271"/>
        <v/>
      </c>
      <c r="BS912" s="58" t="str">
        <f t="shared" si="271"/>
        <v/>
      </c>
      <c r="BT912" s="58" t="str">
        <f t="shared" si="271"/>
        <v/>
      </c>
      <c r="BU912" s="58" t="str">
        <f t="shared" si="271"/>
        <v/>
      </c>
      <c r="BV912" s="59" t="str">
        <f t="shared" si="271"/>
        <v/>
      </c>
      <c r="BX912" s="7" t="str">
        <f ca="1">IFERROR(INDEX('Currency Market'!$BX$10:$BX$178, MATCH($BJ912, 'Currency Market'!$BB$10:$BB$178, 0)), "")</f>
        <v/>
      </c>
      <c r="BZ912" s="65" t="str">
        <f t="shared" si="283"/>
        <v/>
      </c>
    </row>
    <row r="913" spans="1:78" x14ac:dyDescent="0.55000000000000004">
      <c r="A913" s="11"/>
      <c r="B913" s="175" t="str">
        <f t="shared" si="272"/>
        <v/>
      </c>
      <c r="C913" s="176"/>
      <c r="D913" s="176"/>
      <c r="E913" s="176"/>
      <c r="F913" s="269"/>
      <c r="G913" s="270"/>
      <c r="H913" s="271"/>
      <c r="I913" s="271"/>
      <c r="J913" s="271"/>
      <c r="K913" s="271"/>
      <c r="L913" s="271"/>
      <c r="M913" s="271"/>
      <c r="N913" s="270"/>
      <c r="O913" s="270"/>
      <c r="P913" s="272" t="str">
        <f t="shared" si="278"/>
        <v/>
      </c>
      <c r="Q913" s="267"/>
      <c r="R913" s="267"/>
      <c r="S913" s="267"/>
      <c r="T913" s="267"/>
      <c r="U913" s="267"/>
      <c r="V913" s="267" t="str">
        <f t="shared" si="273"/>
        <v/>
      </c>
      <c r="W913" s="267"/>
      <c r="X913" s="267"/>
      <c r="Y913" s="267"/>
      <c r="Z913" s="267"/>
      <c r="AA913" s="267" t="str">
        <f t="shared" si="279"/>
        <v/>
      </c>
      <c r="AB913" s="267"/>
      <c r="AC913" s="267"/>
      <c r="AD913" s="267"/>
      <c r="AE913" s="267"/>
      <c r="AF913" s="267"/>
      <c r="AG913" s="269"/>
      <c r="AH913" s="270"/>
      <c r="AI913" s="270"/>
      <c r="AJ913" s="270"/>
      <c r="AK913" s="270"/>
      <c r="AL913" s="273"/>
      <c r="AM913" s="11"/>
      <c r="AN913" s="175" t="str">
        <f t="shared" si="280"/>
        <v/>
      </c>
      <c r="AO913" s="176"/>
      <c r="AP913" s="267" t="str">
        <f t="shared" si="274"/>
        <v/>
      </c>
      <c r="AQ913" s="267"/>
      <c r="AR913" s="267"/>
      <c r="AS913" s="267"/>
      <c r="AT913" s="267"/>
      <c r="AU913" s="267"/>
      <c r="AV913" s="265" t="str">
        <f t="shared" si="281"/>
        <v/>
      </c>
      <c r="AW913" s="266"/>
      <c r="AX913" s="267" t="str">
        <f t="shared" si="275"/>
        <v/>
      </c>
      <c r="AY913" s="267"/>
      <c r="AZ913" s="267"/>
      <c r="BA913" s="267"/>
      <c r="BB913" s="267"/>
      <c r="BC913" s="268"/>
      <c r="BD913" s="11"/>
      <c r="BF913" s="7" t="str">
        <f t="shared" si="276"/>
        <v/>
      </c>
      <c r="BJ913" s="45" t="str">
        <f t="shared" ca="1" si="277"/>
        <v>20/09/2021 08:00</v>
      </c>
      <c r="BK913" s="44" t="str">
        <f>IF($F913="", "", IFERROR(INDEX('Currency Market'!$BE$10:$BL$178, MATCH($BJ913, 'Currency Market'!$BB$10:$BB$178, 0), MATCH($F913, 'Currency Market'!$BE$9:$BL$9, 0)), ""))</f>
        <v/>
      </c>
      <c r="BL913" s="43" t="str">
        <f>IF($F913="", "", IFERROR(INDEX('Currency Market'!$BE$10:$BL$178, MATCH($BJ913, 'Currency Market'!$BB$10:$BB$178, 0), MATCH($N913, 'Currency Market'!$BE$9:$BL$9, 0)), ""))</f>
        <v/>
      </c>
      <c r="BN913" s="68" t="str">
        <f t="shared" si="282"/>
        <v/>
      </c>
      <c r="BO913" s="57" t="str">
        <f t="shared" ref="BO913:BV922" si="284">IF($B913=$BF$4, IF($F913=BO$2, $H913*-1, IF($N913=BO$2, $AA913, "")), "")</f>
        <v/>
      </c>
      <c r="BP913" s="58" t="str">
        <f t="shared" si="284"/>
        <v/>
      </c>
      <c r="BQ913" s="58" t="str">
        <f t="shared" si="284"/>
        <v/>
      </c>
      <c r="BR913" s="58" t="str">
        <f t="shared" si="284"/>
        <v/>
      </c>
      <c r="BS913" s="58" t="str">
        <f t="shared" si="284"/>
        <v/>
      </c>
      <c r="BT913" s="58" t="str">
        <f t="shared" si="284"/>
        <v/>
      </c>
      <c r="BU913" s="58" t="str">
        <f t="shared" si="284"/>
        <v/>
      </c>
      <c r="BV913" s="59" t="str">
        <f t="shared" si="284"/>
        <v/>
      </c>
      <c r="BX913" s="7" t="str">
        <f ca="1">IFERROR(INDEX('Currency Market'!$BX$10:$BX$178, MATCH($BJ913, 'Currency Market'!$BB$10:$BB$178, 0)), "")</f>
        <v/>
      </c>
      <c r="BZ913" s="65" t="str">
        <f t="shared" si="283"/>
        <v/>
      </c>
    </row>
    <row r="914" spans="1:78" x14ac:dyDescent="0.55000000000000004">
      <c r="A914" s="11"/>
      <c r="B914" s="175" t="str">
        <f t="shared" si="272"/>
        <v/>
      </c>
      <c r="C914" s="176"/>
      <c r="D914" s="176"/>
      <c r="E914" s="176"/>
      <c r="F914" s="269"/>
      <c r="G914" s="270"/>
      <c r="H914" s="271"/>
      <c r="I914" s="271"/>
      <c r="J914" s="271"/>
      <c r="K914" s="271"/>
      <c r="L914" s="271"/>
      <c r="M914" s="271"/>
      <c r="N914" s="270"/>
      <c r="O914" s="270"/>
      <c r="P914" s="272" t="str">
        <f t="shared" si="278"/>
        <v/>
      </c>
      <c r="Q914" s="267"/>
      <c r="R914" s="267"/>
      <c r="S914" s="267"/>
      <c r="T914" s="267"/>
      <c r="U914" s="267"/>
      <c r="V914" s="267" t="str">
        <f t="shared" si="273"/>
        <v/>
      </c>
      <c r="W914" s="267"/>
      <c r="X914" s="267"/>
      <c r="Y914" s="267"/>
      <c r="Z914" s="267"/>
      <c r="AA914" s="267" t="str">
        <f t="shared" si="279"/>
        <v/>
      </c>
      <c r="AB914" s="267"/>
      <c r="AC914" s="267"/>
      <c r="AD914" s="267"/>
      <c r="AE914" s="267"/>
      <c r="AF914" s="267"/>
      <c r="AG914" s="269"/>
      <c r="AH914" s="270"/>
      <c r="AI914" s="270"/>
      <c r="AJ914" s="270"/>
      <c r="AK914" s="270"/>
      <c r="AL914" s="273"/>
      <c r="AM914" s="11"/>
      <c r="AN914" s="175" t="str">
        <f t="shared" si="280"/>
        <v/>
      </c>
      <c r="AO914" s="176"/>
      <c r="AP914" s="267" t="str">
        <f t="shared" si="274"/>
        <v/>
      </c>
      <c r="AQ914" s="267"/>
      <c r="AR914" s="267"/>
      <c r="AS914" s="267"/>
      <c r="AT914" s="267"/>
      <c r="AU914" s="267"/>
      <c r="AV914" s="265" t="str">
        <f t="shared" si="281"/>
        <v/>
      </c>
      <c r="AW914" s="266"/>
      <c r="AX914" s="267" t="str">
        <f t="shared" si="275"/>
        <v/>
      </c>
      <c r="AY914" s="267"/>
      <c r="AZ914" s="267"/>
      <c r="BA914" s="267"/>
      <c r="BB914" s="267"/>
      <c r="BC914" s="268"/>
      <c r="BD914" s="11"/>
      <c r="BF914" s="7" t="str">
        <f t="shared" si="276"/>
        <v/>
      </c>
      <c r="BJ914" s="45" t="str">
        <f t="shared" ca="1" si="277"/>
        <v>20/09/2021 08:00</v>
      </c>
      <c r="BK914" s="44" t="str">
        <f>IF($F914="", "", IFERROR(INDEX('Currency Market'!$BE$10:$BL$178, MATCH($BJ914, 'Currency Market'!$BB$10:$BB$178, 0), MATCH($F914, 'Currency Market'!$BE$9:$BL$9, 0)), ""))</f>
        <v/>
      </c>
      <c r="BL914" s="43" t="str">
        <f>IF($F914="", "", IFERROR(INDEX('Currency Market'!$BE$10:$BL$178, MATCH($BJ914, 'Currency Market'!$BB$10:$BB$178, 0), MATCH($N914, 'Currency Market'!$BE$9:$BL$9, 0)), ""))</f>
        <v/>
      </c>
      <c r="BN914" s="68" t="str">
        <f t="shared" si="282"/>
        <v/>
      </c>
      <c r="BO914" s="57" t="str">
        <f t="shared" si="284"/>
        <v/>
      </c>
      <c r="BP914" s="58" t="str">
        <f t="shared" si="284"/>
        <v/>
      </c>
      <c r="BQ914" s="58" t="str">
        <f t="shared" si="284"/>
        <v/>
      </c>
      <c r="BR914" s="58" t="str">
        <f t="shared" si="284"/>
        <v/>
      </c>
      <c r="BS914" s="58" t="str">
        <f t="shared" si="284"/>
        <v/>
      </c>
      <c r="BT914" s="58" t="str">
        <f t="shared" si="284"/>
        <v/>
      </c>
      <c r="BU914" s="58" t="str">
        <f t="shared" si="284"/>
        <v/>
      </c>
      <c r="BV914" s="59" t="str">
        <f t="shared" si="284"/>
        <v/>
      </c>
      <c r="BX914" s="7" t="str">
        <f ca="1">IFERROR(INDEX('Currency Market'!$BX$10:$BX$178, MATCH($BJ914, 'Currency Market'!$BB$10:$BB$178, 0)), "")</f>
        <v/>
      </c>
      <c r="BZ914" s="65" t="str">
        <f t="shared" si="283"/>
        <v/>
      </c>
    </row>
    <row r="915" spans="1:78" x14ac:dyDescent="0.55000000000000004">
      <c r="A915" s="11"/>
      <c r="B915" s="175" t="str">
        <f t="shared" si="272"/>
        <v/>
      </c>
      <c r="C915" s="176"/>
      <c r="D915" s="176"/>
      <c r="E915" s="176"/>
      <c r="F915" s="269"/>
      <c r="G915" s="270"/>
      <c r="H915" s="271"/>
      <c r="I915" s="271"/>
      <c r="J915" s="271"/>
      <c r="K915" s="271"/>
      <c r="L915" s="271"/>
      <c r="M915" s="271"/>
      <c r="N915" s="270"/>
      <c r="O915" s="270"/>
      <c r="P915" s="272" t="str">
        <f t="shared" si="278"/>
        <v/>
      </c>
      <c r="Q915" s="267"/>
      <c r="R915" s="267"/>
      <c r="S915" s="267"/>
      <c r="T915" s="267"/>
      <c r="U915" s="267"/>
      <c r="V915" s="267" t="str">
        <f t="shared" si="273"/>
        <v/>
      </c>
      <c r="W915" s="267"/>
      <c r="X915" s="267"/>
      <c r="Y915" s="267"/>
      <c r="Z915" s="267"/>
      <c r="AA915" s="267" t="str">
        <f t="shared" si="279"/>
        <v/>
      </c>
      <c r="AB915" s="267"/>
      <c r="AC915" s="267"/>
      <c r="AD915" s="267"/>
      <c r="AE915" s="267"/>
      <c r="AF915" s="267"/>
      <c r="AG915" s="269"/>
      <c r="AH915" s="270"/>
      <c r="AI915" s="270"/>
      <c r="AJ915" s="270"/>
      <c r="AK915" s="270"/>
      <c r="AL915" s="273"/>
      <c r="AM915" s="11"/>
      <c r="AN915" s="175" t="str">
        <f t="shared" si="280"/>
        <v/>
      </c>
      <c r="AO915" s="176"/>
      <c r="AP915" s="267" t="str">
        <f t="shared" si="274"/>
        <v/>
      </c>
      <c r="AQ915" s="267"/>
      <c r="AR915" s="267"/>
      <c r="AS915" s="267"/>
      <c r="AT915" s="267"/>
      <c r="AU915" s="267"/>
      <c r="AV915" s="265" t="str">
        <f t="shared" si="281"/>
        <v/>
      </c>
      <c r="AW915" s="266"/>
      <c r="AX915" s="267" t="str">
        <f t="shared" si="275"/>
        <v/>
      </c>
      <c r="AY915" s="267"/>
      <c r="AZ915" s="267"/>
      <c r="BA915" s="267"/>
      <c r="BB915" s="267"/>
      <c r="BC915" s="268"/>
      <c r="BD915" s="11"/>
      <c r="BF915" s="7" t="str">
        <f t="shared" si="276"/>
        <v/>
      </c>
      <c r="BJ915" s="45" t="str">
        <f t="shared" ca="1" si="277"/>
        <v>20/09/2021 08:00</v>
      </c>
      <c r="BK915" s="44" t="str">
        <f>IF($F915="", "", IFERROR(INDEX('Currency Market'!$BE$10:$BL$178, MATCH($BJ915, 'Currency Market'!$BB$10:$BB$178, 0), MATCH($F915, 'Currency Market'!$BE$9:$BL$9, 0)), ""))</f>
        <v/>
      </c>
      <c r="BL915" s="43" t="str">
        <f>IF($F915="", "", IFERROR(INDEX('Currency Market'!$BE$10:$BL$178, MATCH($BJ915, 'Currency Market'!$BB$10:$BB$178, 0), MATCH($N915, 'Currency Market'!$BE$9:$BL$9, 0)), ""))</f>
        <v/>
      </c>
      <c r="BN915" s="68" t="str">
        <f t="shared" si="282"/>
        <v/>
      </c>
      <c r="BO915" s="57" t="str">
        <f t="shared" si="284"/>
        <v/>
      </c>
      <c r="BP915" s="58" t="str">
        <f t="shared" si="284"/>
        <v/>
      </c>
      <c r="BQ915" s="58" t="str">
        <f t="shared" si="284"/>
        <v/>
      </c>
      <c r="BR915" s="58" t="str">
        <f t="shared" si="284"/>
        <v/>
      </c>
      <c r="BS915" s="58" t="str">
        <f t="shared" si="284"/>
        <v/>
      </c>
      <c r="BT915" s="58" t="str">
        <f t="shared" si="284"/>
        <v/>
      </c>
      <c r="BU915" s="58" t="str">
        <f t="shared" si="284"/>
        <v/>
      </c>
      <c r="BV915" s="59" t="str">
        <f t="shared" si="284"/>
        <v/>
      </c>
      <c r="BX915" s="7" t="str">
        <f ca="1">IFERROR(INDEX('Currency Market'!$BX$10:$BX$178, MATCH($BJ915, 'Currency Market'!$BB$10:$BB$178, 0)), "")</f>
        <v/>
      </c>
      <c r="BZ915" s="65" t="str">
        <f t="shared" si="283"/>
        <v/>
      </c>
    </row>
    <row r="916" spans="1:78" x14ac:dyDescent="0.55000000000000004">
      <c r="A916" s="11"/>
      <c r="B916" s="175" t="str">
        <f t="shared" si="272"/>
        <v/>
      </c>
      <c r="C916" s="176"/>
      <c r="D916" s="176"/>
      <c r="E916" s="176"/>
      <c r="F916" s="269"/>
      <c r="G916" s="270"/>
      <c r="H916" s="271"/>
      <c r="I916" s="271"/>
      <c r="J916" s="271"/>
      <c r="K916" s="271"/>
      <c r="L916" s="271"/>
      <c r="M916" s="271"/>
      <c r="N916" s="270"/>
      <c r="O916" s="270"/>
      <c r="P916" s="272" t="str">
        <f t="shared" si="278"/>
        <v/>
      </c>
      <c r="Q916" s="267"/>
      <c r="R916" s="267"/>
      <c r="S916" s="267"/>
      <c r="T916" s="267"/>
      <c r="U916" s="267"/>
      <c r="V916" s="267" t="str">
        <f t="shared" si="273"/>
        <v/>
      </c>
      <c r="W916" s="267"/>
      <c r="X916" s="267"/>
      <c r="Y916" s="267"/>
      <c r="Z916" s="267"/>
      <c r="AA916" s="267" t="str">
        <f t="shared" si="279"/>
        <v/>
      </c>
      <c r="AB916" s="267"/>
      <c r="AC916" s="267"/>
      <c r="AD916" s="267"/>
      <c r="AE916" s="267"/>
      <c r="AF916" s="267"/>
      <c r="AG916" s="269"/>
      <c r="AH916" s="270"/>
      <c r="AI916" s="270"/>
      <c r="AJ916" s="270"/>
      <c r="AK916" s="270"/>
      <c r="AL916" s="273"/>
      <c r="AM916" s="11"/>
      <c r="AN916" s="175" t="str">
        <f t="shared" si="280"/>
        <v/>
      </c>
      <c r="AO916" s="176"/>
      <c r="AP916" s="267" t="str">
        <f t="shared" si="274"/>
        <v/>
      </c>
      <c r="AQ916" s="267"/>
      <c r="AR916" s="267"/>
      <c r="AS916" s="267"/>
      <c r="AT916" s="267"/>
      <c r="AU916" s="267"/>
      <c r="AV916" s="265" t="str">
        <f t="shared" si="281"/>
        <v/>
      </c>
      <c r="AW916" s="266"/>
      <c r="AX916" s="267" t="str">
        <f t="shared" si="275"/>
        <v/>
      </c>
      <c r="AY916" s="267"/>
      <c r="AZ916" s="267"/>
      <c r="BA916" s="267"/>
      <c r="BB916" s="267"/>
      <c r="BC916" s="268"/>
      <c r="BD916" s="11"/>
      <c r="BF916" s="7" t="str">
        <f t="shared" si="276"/>
        <v/>
      </c>
      <c r="BJ916" s="45" t="str">
        <f t="shared" ca="1" si="277"/>
        <v>20/09/2021 08:00</v>
      </c>
      <c r="BK916" s="44" t="str">
        <f>IF($F916="", "", IFERROR(INDEX('Currency Market'!$BE$10:$BL$178, MATCH($BJ916, 'Currency Market'!$BB$10:$BB$178, 0), MATCH($F916, 'Currency Market'!$BE$9:$BL$9, 0)), ""))</f>
        <v/>
      </c>
      <c r="BL916" s="43" t="str">
        <f>IF($F916="", "", IFERROR(INDEX('Currency Market'!$BE$10:$BL$178, MATCH($BJ916, 'Currency Market'!$BB$10:$BB$178, 0), MATCH($N916, 'Currency Market'!$BE$9:$BL$9, 0)), ""))</f>
        <v/>
      </c>
      <c r="BN916" s="68" t="str">
        <f t="shared" si="282"/>
        <v/>
      </c>
      <c r="BO916" s="57" t="str">
        <f t="shared" si="284"/>
        <v/>
      </c>
      <c r="BP916" s="58" t="str">
        <f t="shared" si="284"/>
        <v/>
      </c>
      <c r="BQ916" s="58" t="str">
        <f t="shared" si="284"/>
        <v/>
      </c>
      <c r="BR916" s="58" t="str">
        <f t="shared" si="284"/>
        <v/>
      </c>
      <c r="BS916" s="58" t="str">
        <f t="shared" si="284"/>
        <v/>
      </c>
      <c r="BT916" s="58" t="str">
        <f t="shared" si="284"/>
        <v/>
      </c>
      <c r="BU916" s="58" t="str">
        <f t="shared" si="284"/>
        <v/>
      </c>
      <c r="BV916" s="59" t="str">
        <f t="shared" si="284"/>
        <v/>
      </c>
      <c r="BX916" s="7" t="str">
        <f ca="1">IFERROR(INDEX('Currency Market'!$BX$10:$BX$178, MATCH($BJ916, 'Currency Market'!$BB$10:$BB$178, 0)), "")</f>
        <v/>
      </c>
      <c r="BZ916" s="65" t="str">
        <f t="shared" si="283"/>
        <v/>
      </c>
    </row>
    <row r="917" spans="1:78" x14ac:dyDescent="0.55000000000000004">
      <c r="A917" s="11"/>
      <c r="B917" s="175" t="str">
        <f t="shared" si="272"/>
        <v/>
      </c>
      <c r="C917" s="176"/>
      <c r="D917" s="176"/>
      <c r="E917" s="176"/>
      <c r="F917" s="269"/>
      <c r="G917" s="270"/>
      <c r="H917" s="271"/>
      <c r="I917" s="271"/>
      <c r="J917" s="271"/>
      <c r="K917" s="271"/>
      <c r="L917" s="271"/>
      <c r="M917" s="271"/>
      <c r="N917" s="270"/>
      <c r="O917" s="270"/>
      <c r="P917" s="272" t="str">
        <f t="shared" si="278"/>
        <v/>
      </c>
      <c r="Q917" s="267"/>
      <c r="R917" s="267"/>
      <c r="S917" s="267"/>
      <c r="T917" s="267"/>
      <c r="U917" s="267"/>
      <c r="V917" s="267" t="str">
        <f t="shared" si="273"/>
        <v/>
      </c>
      <c r="W917" s="267"/>
      <c r="X917" s="267"/>
      <c r="Y917" s="267"/>
      <c r="Z917" s="267"/>
      <c r="AA917" s="267" t="str">
        <f t="shared" si="279"/>
        <v/>
      </c>
      <c r="AB917" s="267"/>
      <c r="AC917" s="267"/>
      <c r="AD917" s="267"/>
      <c r="AE917" s="267"/>
      <c r="AF917" s="267"/>
      <c r="AG917" s="269"/>
      <c r="AH917" s="270"/>
      <c r="AI917" s="270"/>
      <c r="AJ917" s="270"/>
      <c r="AK917" s="270"/>
      <c r="AL917" s="273"/>
      <c r="AM917" s="11"/>
      <c r="AN917" s="175" t="str">
        <f t="shared" si="280"/>
        <v/>
      </c>
      <c r="AO917" s="176"/>
      <c r="AP917" s="267" t="str">
        <f t="shared" si="274"/>
        <v/>
      </c>
      <c r="AQ917" s="267"/>
      <c r="AR917" s="267"/>
      <c r="AS917" s="267"/>
      <c r="AT917" s="267"/>
      <c r="AU917" s="267"/>
      <c r="AV917" s="265" t="str">
        <f t="shared" si="281"/>
        <v/>
      </c>
      <c r="AW917" s="266"/>
      <c r="AX917" s="267" t="str">
        <f t="shared" si="275"/>
        <v/>
      </c>
      <c r="AY917" s="267"/>
      <c r="AZ917" s="267"/>
      <c r="BA917" s="267"/>
      <c r="BB917" s="267"/>
      <c r="BC917" s="268"/>
      <c r="BD917" s="11"/>
      <c r="BF917" s="7" t="str">
        <f t="shared" si="276"/>
        <v/>
      </c>
      <c r="BJ917" s="45" t="str">
        <f t="shared" ca="1" si="277"/>
        <v>20/09/2021 08:00</v>
      </c>
      <c r="BK917" s="44" t="str">
        <f>IF($F917="", "", IFERROR(INDEX('Currency Market'!$BE$10:$BL$178, MATCH($BJ917, 'Currency Market'!$BB$10:$BB$178, 0), MATCH($F917, 'Currency Market'!$BE$9:$BL$9, 0)), ""))</f>
        <v/>
      </c>
      <c r="BL917" s="43" t="str">
        <f>IF($F917="", "", IFERROR(INDEX('Currency Market'!$BE$10:$BL$178, MATCH($BJ917, 'Currency Market'!$BB$10:$BB$178, 0), MATCH($N917, 'Currency Market'!$BE$9:$BL$9, 0)), ""))</f>
        <v/>
      </c>
      <c r="BN917" s="68" t="str">
        <f t="shared" si="282"/>
        <v/>
      </c>
      <c r="BO917" s="57" t="str">
        <f t="shared" si="284"/>
        <v/>
      </c>
      <c r="BP917" s="58" t="str">
        <f t="shared" si="284"/>
        <v/>
      </c>
      <c r="BQ917" s="58" t="str">
        <f t="shared" si="284"/>
        <v/>
      </c>
      <c r="BR917" s="58" t="str">
        <f t="shared" si="284"/>
        <v/>
      </c>
      <c r="BS917" s="58" t="str">
        <f t="shared" si="284"/>
        <v/>
      </c>
      <c r="BT917" s="58" t="str">
        <f t="shared" si="284"/>
        <v/>
      </c>
      <c r="BU917" s="58" t="str">
        <f t="shared" si="284"/>
        <v/>
      </c>
      <c r="BV917" s="59" t="str">
        <f t="shared" si="284"/>
        <v/>
      </c>
      <c r="BX917" s="7" t="str">
        <f ca="1">IFERROR(INDEX('Currency Market'!$BX$10:$BX$178, MATCH($BJ917, 'Currency Market'!$BB$10:$BB$178, 0)), "")</f>
        <v/>
      </c>
      <c r="BZ917" s="65" t="str">
        <f t="shared" si="283"/>
        <v/>
      </c>
    </row>
    <row r="918" spans="1:78" x14ac:dyDescent="0.55000000000000004">
      <c r="A918" s="11"/>
      <c r="B918" s="175" t="str">
        <f t="shared" si="272"/>
        <v/>
      </c>
      <c r="C918" s="176"/>
      <c r="D918" s="176"/>
      <c r="E918" s="176"/>
      <c r="F918" s="269"/>
      <c r="G918" s="270"/>
      <c r="H918" s="271"/>
      <c r="I918" s="271"/>
      <c r="J918" s="271"/>
      <c r="K918" s="271"/>
      <c r="L918" s="271"/>
      <c r="M918" s="271"/>
      <c r="N918" s="270"/>
      <c r="O918" s="270"/>
      <c r="P918" s="272" t="str">
        <f t="shared" si="278"/>
        <v/>
      </c>
      <c r="Q918" s="267"/>
      <c r="R918" s="267"/>
      <c r="S918" s="267"/>
      <c r="T918" s="267"/>
      <c r="U918" s="267"/>
      <c r="V918" s="267" t="str">
        <f t="shared" si="273"/>
        <v/>
      </c>
      <c r="W918" s="267"/>
      <c r="X918" s="267"/>
      <c r="Y918" s="267"/>
      <c r="Z918" s="267"/>
      <c r="AA918" s="267" t="str">
        <f t="shared" si="279"/>
        <v/>
      </c>
      <c r="AB918" s="267"/>
      <c r="AC918" s="267"/>
      <c r="AD918" s="267"/>
      <c r="AE918" s="267"/>
      <c r="AF918" s="267"/>
      <c r="AG918" s="269"/>
      <c r="AH918" s="270"/>
      <c r="AI918" s="270"/>
      <c r="AJ918" s="270"/>
      <c r="AK918" s="270"/>
      <c r="AL918" s="273"/>
      <c r="AM918" s="11"/>
      <c r="AN918" s="175" t="str">
        <f t="shared" si="280"/>
        <v/>
      </c>
      <c r="AO918" s="176"/>
      <c r="AP918" s="267" t="str">
        <f t="shared" si="274"/>
        <v/>
      </c>
      <c r="AQ918" s="267"/>
      <c r="AR918" s="267"/>
      <c r="AS918" s="267"/>
      <c r="AT918" s="267"/>
      <c r="AU918" s="267"/>
      <c r="AV918" s="265" t="str">
        <f t="shared" si="281"/>
        <v/>
      </c>
      <c r="AW918" s="266"/>
      <c r="AX918" s="267" t="str">
        <f t="shared" si="275"/>
        <v/>
      </c>
      <c r="AY918" s="267"/>
      <c r="AZ918" s="267"/>
      <c r="BA918" s="267"/>
      <c r="BB918" s="267"/>
      <c r="BC918" s="268"/>
      <c r="BD918" s="11"/>
      <c r="BF918" s="7" t="str">
        <f t="shared" si="276"/>
        <v/>
      </c>
      <c r="BJ918" s="45" t="str">
        <f t="shared" ca="1" si="277"/>
        <v>20/09/2021 08:00</v>
      </c>
      <c r="BK918" s="44" t="str">
        <f>IF($F918="", "", IFERROR(INDEX('Currency Market'!$BE$10:$BL$178, MATCH($BJ918, 'Currency Market'!$BB$10:$BB$178, 0), MATCH($F918, 'Currency Market'!$BE$9:$BL$9, 0)), ""))</f>
        <v/>
      </c>
      <c r="BL918" s="43" t="str">
        <f>IF($F918="", "", IFERROR(INDEX('Currency Market'!$BE$10:$BL$178, MATCH($BJ918, 'Currency Market'!$BB$10:$BB$178, 0), MATCH($N918, 'Currency Market'!$BE$9:$BL$9, 0)), ""))</f>
        <v/>
      </c>
      <c r="BN918" s="68" t="str">
        <f t="shared" si="282"/>
        <v/>
      </c>
      <c r="BO918" s="57" t="str">
        <f t="shared" si="284"/>
        <v/>
      </c>
      <c r="BP918" s="58" t="str">
        <f t="shared" si="284"/>
        <v/>
      </c>
      <c r="BQ918" s="58" t="str">
        <f t="shared" si="284"/>
        <v/>
      </c>
      <c r="BR918" s="58" t="str">
        <f t="shared" si="284"/>
        <v/>
      </c>
      <c r="BS918" s="58" t="str">
        <f t="shared" si="284"/>
        <v/>
      </c>
      <c r="BT918" s="58" t="str">
        <f t="shared" si="284"/>
        <v/>
      </c>
      <c r="BU918" s="58" t="str">
        <f t="shared" si="284"/>
        <v/>
      </c>
      <c r="BV918" s="59" t="str">
        <f t="shared" si="284"/>
        <v/>
      </c>
      <c r="BX918" s="7" t="str">
        <f ca="1">IFERROR(INDEX('Currency Market'!$BX$10:$BX$178, MATCH($BJ918, 'Currency Market'!$BB$10:$BB$178, 0)), "")</f>
        <v/>
      </c>
      <c r="BZ918" s="65" t="str">
        <f t="shared" si="283"/>
        <v/>
      </c>
    </row>
    <row r="919" spans="1:78" x14ac:dyDescent="0.55000000000000004">
      <c r="A919" s="11"/>
      <c r="B919" s="175" t="str">
        <f t="shared" si="272"/>
        <v/>
      </c>
      <c r="C919" s="176"/>
      <c r="D919" s="176"/>
      <c r="E919" s="176"/>
      <c r="F919" s="269"/>
      <c r="G919" s="270"/>
      <c r="H919" s="271"/>
      <c r="I919" s="271"/>
      <c r="J919" s="271"/>
      <c r="K919" s="271"/>
      <c r="L919" s="271"/>
      <c r="M919" s="271"/>
      <c r="N919" s="270"/>
      <c r="O919" s="270"/>
      <c r="P919" s="272" t="str">
        <f t="shared" si="278"/>
        <v/>
      </c>
      <c r="Q919" s="267"/>
      <c r="R919" s="267"/>
      <c r="S919" s="267"/>
      <c r="T919" s="267"/>
      <c r="U919" s="267"/>
      <c r="V919" s="267" t="str">
        <f t="shared" si="273"/>
        <v/>
      </c>
      <c r="W919" s="267"/>
      <c r="X919" s="267"/>
      <c r="Y919" s="267"/>
      <c r="Z919" s="267"/>
      <c r="AA919" s="267" t="str">
        <f t="shared" si="279"/>
        <v/>
      </c>
      <c r="AB919" s="267"/>
      <c r="AC919" s="267"/>
      <c r="AD919" s="267"/>
      <c r="AE919" s="267"/>
      <c r="AF919" s="267"/>
      <c r="AG919" s="269"/>
      <c r="AH919" s="270"/>
      <c r="AI919" s="270"/>
      <c r="AJ919" s="270"/>
      <c r="AK919" s="270"/>
      <c r="AL919" s="273"/>
      <c r="AM919" s="11"/>
      <c r="AN919" s="175" t="str">
        <f t="shared" si="280"/>
        <v/>
      </c>
      <c r="AO919" s="176"/>
      <c r="AP919" s="267" t="str">
        <f t="shared" si="274"/>
        <v/>
      </c>
      <c r="AQ919" s="267"/>
      <c r="AR919" s="267"/>
      <c r="AS919" s="267"/>
      <c r="AT919" s="267"/>
      <c r="AU919" s="267"/>
      <c r="AV919" s="265" t="str">
        <f t="shared" si="281"/>
        <v/>
      </c>
      <c r="AW919" s="266"/>
      <c r="AX919" s="267" t="str">
        <f t="shared" si="275"/>
        <v/>
      </c>
      <c r="AY919" s="267"/>
      <c r="AZ919" s="267"/>
      <c r="BA919" s="267"/>
      <c r="BB919" s="267"/>
      <c r="BC919" s="268"/>
      <c r="BD919" s="11"/>
      <c r="BF919" s="7" t="str">
        <f t="shared" si="276"/>
        <v/>
      </c>
      <c r="BJ919" s="45" t="str">
        <f t="shared" ca="1" si="277"/>
        <v>20/09/2021 08:00</v>
      </c>
      <c r="BK919" s="44" t="str">
        <f>IF($F919="", "", IFERROR(INDEX('Currency Market'!$BE$10:$BL$178, MATCH($BJ919, 'Currency Market'!$BB$10:$BB$178, 0), MATCH($F919, 'Currency Market'!$BE$9:$BL$9, 0)), ""))</f>
        <v/>
      </c>
      <c r="BL919" s="43" t="str">
        <f>IF($F919="", "", IFERROR(INDEX('Currency Market'!$BE$10:$BL$178, MATCH($BJ919, 'Currency Market'!$BB$10:$BB$178, 0), MATCH($N919, 'Currency Market'!$BE$9:$BL$9, 0)), ""))</f>
        <v/>
      </c>
      <c r="BN919" s="68" t="str">
        <f t="shared" si="282"/>
        <v/>
      </c>
      <c r="BO919" s="57" t="str">
        <f t="shared" si="284"/>
        <v/>
      </c>
      <c r="BP919" s="58" t="str">
        <f t="shared" si="284"/>
        <v/>
      </c>
      <c r="BQ919" s="58" t="str">
        <f t="shared" si="284"/>
        <v/>
      </c>
      <c r="BR919" s="58" t="str">
        <f t="shared" si="284"/>
        <v/>
      </c>
      <c r="BS919" s="58" t="str">
        <f t="shared" si="284"/>
        <v/>
      </c>
      <c r="BT919" s="58" t="str">
        <f t="shared" si="284"/>
        <v/>
      </c>
      <c r="BU919" s="58" t="str">
        <f t="shared" si="284"/>
        <v/>
      </c>
      <c r="BV919" s="59" t="str">
        <f t="shared" si="284"/>
        <v/>
      </c>
      <c r="BX919" s="7" t="str">
        <f ca="1">IFERROR(INDEX('Currency Market'!$BX$10:$BX$178, MATCH($BJ919, 'Currency Market'!$BB$10:$BB$178, 0)), "")</f>
        <v/>
      </c>
      <c r="BZ919" s="65" t="str">
        <f t="shared" si="283"/>
        <v/>
      </c>
    </row>
    <row r="920" spans="1:78" x14ac:dyDescent="0.55000000000000004">
      <c r="A920" s="11"/>
      <c r="B920" s="175" t="str">
        <f t="shared" si="272"/>
        <v/>
      </c>
      <c r="C920" s="176"/>
      <c r="D920" s="176"/>
      <c r="E920" s="176"/>
      <c r="F920" s="269"/>
      <c r="G920" s="270"/>
      <c r="H920" s="271"/>
      <c r="I920" s="271"/>
      <c r="J920" s="271"/>
      <c r="K920" s="271"/>
      <c r="L920" s="271"/>
      <c r="M920" s="271"/>
      <c r="N920" s="270"/>
      <c r="O920" s="270"/>
      <c r="P920" s="272" t="str">
        <f t="shared" si="278"/>
        <v/>
      </c>
      <c r="Q920" s="267"/>
      <c r="R920" s="267"/>
      <c r="S920" s="267"/>
      <c r="T920" s="267"/>
      <c r="U920" s="267"/>
      <c r="V920" s="267" t="str">
        <f t="shared" si="273"/>
        <v/>
      </c>
      <c r="W920" s="267"/>
      <c r="X920" s="267"/>
      <c r="Y920" s="267"/>
      <c r="Z920" s="267"/>
      <c r="AA920" s="267" t="str">
        <f t="shared" si="279"/>
        <v/>
      </c>
      <c r="AB920" s="267"/>
      <c r="AC920" s="267"/>
      <c r="AD920" s="267"/>
      <c r="AE920" s="267"/>
      <c r="AF920" s="267"/>
      <c r="AG920" s="269"/>
      <c r="AH920" s="270"/>
      <c r="AI920" s="270"/>
      <c r="AJ920" s="270"/>
      <c r="AK920" s="270"/>
      <c r="AL920" s="273"/>
      <c r="AM920" s="11"/>
      <c r="AN920" s="175" t="str">
        <f t="shared" si="280"/>
        <v/>
      </c>
      <c r="AO920" s="176"/>
      <c r="AP920" s="267" t="str">
        <f t="shared" si="274"/>
        <v/>
      </c>
      <c r="AQ920" s="267"/>
      <c r="AR920" s="267"/>
      <c r="AS920" s="267"/>
      <c r="AT920" s="267"/>
      <c r="AU920" s="267"/>
      <c r="AV920" s="265" t="str">
        <f t="shared" si="281"/>
        <v/>
      </c>
      <c r="AW920" s="266"/>
      <c r="AX920" s="267" t="str">
        <f t="shared" si="275"/>
        <v/>
      </c>
      <c r="AY920" s="267"/>
      <c r="AZ920" s="267"/>
      <c r="BA920" s="267"/>
      <c r="BB920" s="267"/>
      <c r="BC920" s="268"/>
      <c r="BD920" s="11"/>
      <c r="BF920" s="7" t="str">
        <f t="shared" si="276"/>
        <v/>
      </c>
      <c r="BJ920" s="45" t="str">
        <f t="shared" ca="1" si="277"/>
        <v>20/09/2021 08:00</v>
      </c>
      <c r="BK920" s="44" t="str">
        <f>IF($F920="", "", IFERROR(INDEX('Currency Market'!$BE$10:$BL$178, MATCH($BJ920, 'Currency Market'!$BB$10:$BB$178, 0), MATCH($F920, 'Currency Market'!$BE$9:$BL$9, 0)), ""))</f>
        <v/>
      </c>
      <c r="BL920" s="43" t="str">
        <f>IF($F920="", "", IFERROR(INDEX('Currency Market'!$BE$10:$BL$178, MATCH($BJ920, 'Currency Market'!$BB$10:$BB$178, 0), MATCH($N920, 'Currency Market'!$BE$9:$BL$9, 0)), ""))</f>
        <v/>
      </c>
      <c r="BN920" s="68" t="str">
        <f t="shared" si="282"/>
        <v/>
      </c>
      <c r="BO920" s="57" t="str">
        <f t="shared" si="284"/>
        <v/>
      </c>
      <c r="BP920" s="58" t="str">
        <f t="shared" si="284"/>
        <v/>
      </c>
      <c r="BQ920" s="58" t="str">
        <f t="shared" si="284"/>
        <v/>
      </c>
      <c r="BR920" s="58" t="str">
        <f t="shared" si="284"/>
        <v/>
      </c>
      <c r="BS920" s="58" t="str">
        <f t="shared" si="284"/>
        <v/>
      </c>
      <c r="BT920" s="58" t="str">
        <f t="shared" si="284"/>
        <v/>
      </c>
      <c r="BU920" s="58" t="str">
        <f t="shared" si="284"/>
        <v/>
      </c>
      <c r="BV920" s="59" t="str">
        <f t="shared" si="284"/>
        <v/>
      </c>
      <c r="BX920" s="7" t="str">
        <f ca="1">IFERROR(INDEX('Currency Market'!$BX$10:$BX$178, MATCH($BJ920, 'Currency Market'!$BB$10:$BB$178, 0)), "")</f>
        <v/>
      </c>
      <c r="BZ920" s="65" t="str">
        <f t="shared" si="283"/>
        <v/>
      </c>
    </row>
    <row r="921" spans="1:78" x14ac:dyDescent="0.55000000000000004">
      <c r="A921" s="11"/>
      <c r="B921" s="175" t="str">
        <f t="shared" si="272"/>
        <v/>
      </c>
      <c r="C921" s="176"/>
      <c r="D921" s="176"/>
      <c r="E921" s="176"/>
      <c r="F921" s="269"/>
      <c r="G921" s="270"/>
      <c r="H921" s="271"/>
      <c r="I921" s="271"/>
      <c r="J921" s="271"/>
      <c r="K921" s="271"/>
      <c r="L921" s="271"/>
      <c r="M921" s="271"/>
      <c r="N921" s="270"/>
      <c r="O921" s="270"/>
      <c r="P921" s="272" t="str">
        <f t="shared" si="278"/>
        <v/>
      </c>
      <c r="Q921" s="267"/>
      <c r="R921" s="267"/>
      <c r="S921" s="267"/>
      <c r="T921" s="267"/>
      <c r="U921" s="267"/>
      <c r="V921" s="267" t="str">
        <f t="shared" si="273"/>
        <v/>
      </c>
      <c r="W921" s="267"/>
      <c r="X921" s="267"/>
      <c r="Y921" s="267"/>
      <c r="Z921" s="267"/>
      <c r="AA921" s="267" t="str">
        <f t="shared" si="279"/>
        <v/>
      </c>
      <c r="AB921" s="267"/>
      <c r="AC921" s="267"/>
      <c r="AD921" s="267"/>
      <c r="AE921" s="267"/>
      <c r="AF921" s="267"/>
      <c r="AG921" s="269"/>
      <c r="AH921" s="270"/>
      <c r="AI921" s="270"/>
      <c r="AJ921" s="270"/>
      <c r="AK921" s="270"/>
      <c r="AL921" s="273"/>
      <c r="AM921" s="11"/>
      <c r="AN921" s="175" t="str">
        <f t="shared" si="280"/>
        <v/>
      </c>
      <c r="AO921" s="176"/>
      <c r="AP921" s="267" t="str">
        <f t="shared" si="274"/>
        <v/>
      </c>
      <c r="AQ921" s="267"/>
      <c r="AR921" s="267"/>
      <c r="AS921" s="267"/>
      <c r="AT921" s="267"/>
      <c r="AU921" s="267"/>
      <c r="AV921" s="265" t="str">
        <f t="shared" si="281"/>
        <v/>
      </c>
      <c r="AW921" s="266"/>
      <c r="AX921" s="267" t="str">
        <f t="shared" si="275"/>
        <v/>
      </c>
      <c r="AY921" s="267"/>
      <c r="AZ921" s="267"/>
      <c r="BA921" s="267"/>
      <c r="BB921" s="267"/>
      <c r="BC921" s="268"/>
      <c r="BD921" s="11"/>
      <c r="BF921" s="7" t="str">
        <f t="shared" si="276"/>
        <v/>
      </c>
      <c r="BJ921" s="45" t="str">
        <f t="shared" ca="1" si="277"/>
        <v>20/09/2021 08:00</v>
      </c>
      <c r="BK921" s="44" t="str">
        <f>IF($F921="", "", IFERROR(INDEX('Currency Market'!$BE$10:$BL$178, MATCH($BJ921, 'Currency Market'!$BB$10:$BB$178, 0), MATCH($F921, 'Currency Market'!$BE$9:$BL$9, 0)), ""))</f>
        <v/>
      </c>
      <c r="BL921" s="43" t="str">
        <f>IF($F921="", "", IFERROR(INDEX('Currency Market'!$BE$10:$BL$178, MATCH($BJ921, 'Currency Market'!$BB$10:$BB$178, 0), MATCH($N921, 'Currency Market'!$BE$9:$BL$9, 0)), ""))</f>
        <v/>
      </c>
      <c r="BN921" s="68" t="str">
        <f t="shared" si="282"/>
        <v/>
      </c>
      <c r="BO921" s="57" t="str">
        <f t="shared" si="284"/>
        <v/>
      </c>
      <c r="BP921" s="58" t="str">
        <f t="shared" si="284"/>
        <v/>
      </c>
      <c r="BQ921" s="58" t="str">
        <f t="shared" si="284"/>
        <v/>
      </c>
      <c r="BR921" s="58" t="str">
        <f t="shared" si="284"/>
        <v/>
      </c>
      <c r="BS921" s="58" t="str">
        <f t="shared" si="284"/>
        <v/>
      </c>
      <c r="BT921" s="58" t="str">
        <f t="shared" si="284"/>
        <v/>
      </c>
      <c r="BU921" s="58" t="str">
        <f t="shared" si="284"/>
        <v/>
      </c>
      <c r="BV921" s="59" t="str">
        <f t="shared" si="284"/>
        <v/>
      </c>
      <c r="BX921" s="7" t="str">
        <f ca="1">IFERROR(INDEX('Currency Market'!$BX$10:$BX$178, MATCH($BJ921, 'Currency Market'!$BB$10:$BB$178, 0)), "")</f>
        <v/>
      </c>
      <c r="BZ921" s="65" t="str">
        <f t="shared" si="283"/>
        <v/>
      </c>
    </row>
    <row r="922" spans="1:78" x14ac:dyDescent="0.55000000000000004">
      <c r="A922" s="11"/>
      <c r="B922" s="175" t="str">
        <f t="shared" si="272"/>
        <v/>
      </c>
      <c r="C922" s="176"/>
      <c r="D922" s="176"/>
      <c r="E922" s="176"/>
      <c r="F922" s="269"/>
      <c r="G922" s="270"/>
      <c r="H922" s="271"/>
      <c r="I922" s="271"/>
      <c r="J922" s="271"/>
      <c r="K922" s="271"/>
      <c r="L922" s="271"/>
      <c r="M922" s="271"/>
      <c r="N922" s="270"/>
      <c r="O922" s="270"/>
      <c r="P922" s="272" t="str">
        <f t="shared" si="278"/>
        <v/>
      </c>
      <c r="Q922" s="267"/>
      <c r="R922" s="267"/>
      <c r="S922" s="267"/>
      <c r="T922" s="267"/>
      <c r="U922" s="267"/>
      <c r="V922" s="267" t="str">
        <f t="shared" si="273"/>
        <v/>
      </c>
      <c r="W922" s="267"/>
      <c r="X922" s="267"/>
      <c r="Y922" s="267"/>
      <c r="Z922" s="267"/>
      <c r="AA922" s="267" t="str">
        <f t="shared" si="279"/>
        <v/>
      </c>
      <c r="AB922" s="267"/>
      <c r="AC922" s="267"/>
      <c r="AD922" s="267"/>
      <c r="AE922" s="267"/>
      <c r="AF922" s="267"/>
      <c r="AG922" s="269"/>
      <c r="AH922" s="270"/>
      <c r="AI922" s="270"/>
      <c r="AJ922" s="270"/>
      <c r="AK922" s="270"/>
      <c r="AL922" s="273"/>
      <c r="AM922" s="11"/>
      <c r="AN922" s="175" t="str">
        <f t="shared" si="280"/>
        <v/>
      </c>
      <c r="AO922" s="176"/>
      <c r="AP922" s="267" t="str">
        <f t="shared" si="274"/>
        <v/>
      </c>
      <c r="AQ922" s="267"/>
      <c r="AR922" s="267"/>
      <c r="AS922" s="267"/>
      <c r="AT922" s="267"/>
      <c r="AU922" s="267"/>
      <c r="AV922" s="265" t="str">
        <f t="shared" si="281"/>
        <v/>
      </c>
      <c r="AW922" s="266"/>
      <c r="AX922" s="267" t="str">
        <f t="shared" si="275"/>
        <v/>
      </c>
      <c r="AY922" s="267"/>
      <c r="AZ922" s="267"/>
      <c r="BA922" s="267"/>
      <c r="BB922" s="267"/>
      <c r="BC922" s="268"/>
      <c r="BD922" s="11"/>
      <c r="BF922" s="7" t="str">
        <f t="shared" si="276"/>
        <v/>
      </c>
      <c r="BJ922" s="45" t="str">
        <f t="shared" ca="1" si="277"/>
        <v>20/09/2021 08:00</v>
      </c>
      <c r="BK922" s="44" t="str">
        <f>IF($F922="", "", IFERROR(INDEX('Currency Market'!$BE$10:$BL$178, MATCH($BJ922, 'Currency Market'!$BB$10:$BB$178, 0), MATCH($F922, 'Currency Market'!$BE$9:$BL$9, 0)), ""))</f>
        <v/>
      </c>
      <c r="BL922" s="43" t="str">
        <f>IF($F922="", "", IFERROR(INDEX('Currency Market'!$BE$10:$BL$178, MATCH($BJ922, 'Currency Market'!$BB$10:$BB$178, 0), MATCH($N922, 'Currency Market'!$BE$9:$BL$9, 0)), ""))</f>
        <v/>
      </c>
      <c r="BN922" s="68" t="str">
        <f t="shared" si="282"/>
        <v/>
      </c>
      <c r="BO922" s="57" t="str">
        <f t="shared" si="284"/>
        <v/>
      </c>
      <c r="BP922" s="58" t="str">
        <f t="shared" si="284"/>
        <v/>
      </c>
      <c r="BQ922" s="58" t="str">
        <f t="shared" si="284"/>
        <v/>
      </c>
      <c r="BR922" s="58" t="str">
        <f t="shared" si="284"/>
        <v/>
      </c>
      <c r="BS922" s="58" t="str">
        <f t="shared" si="284"/>
        <v/>
      </c>
      <c r="BT922" s="58" t="str">
        <f t="shared" si="284"/>
        <v/>
      </c>
      <c r="BU922" s="58" t="str">
        <f t="shared" si="284"/>
        <v/>
      </c>
      <c r="BV922" s="59" t="str">
        <f t="shared" si="284"/>
        <v/>
      </c>
      <c r="BX922" s="7" t="str">
        <f ca="1">IFERROR(INDEX('Currency Market'!$BX$10:$BX$178, MATCH($BJ922, 'Currency Market'!$BB$10:$BB$178, 0)), "")</f>
        <v/>
      </c>
      <c r="BZ922" s="65" t="str">
        <f t="shared" si="283"/>
        <v/>
      </c>
    </row>
    <row r="923" spans="1:78" x14ac:dyDescent="0.55000000000000004">
      <c r="A923" s="11"/>
      <c r="B923" s="175" t="str">
        <f t="shared" si="272"/>
        <v/>
      </c>
      <c r="C923" s="176"/>
      <c r="D923" s="176"/>
      <c r="E923" s="176"/>
      <c r="F923" s="269"/>
      <c r="G923" s="270"/>
      <c r="H923" s="271"/>
      <c r="I923" s="271"/>
      <c r="J923" s="271"/>
      <c r="K923" s="271"/>
      <c r="L923" s="271"/>
      <c r="M923" s="271"/>
      <c r="N923" s="270"/>
      <c r="O923" s="270"/>
      <c r="P923" s="272" t="str">
        <f t="shared" si="278"/>
        <v/>
      </c>
      <c r="Q923" s="267"/>
      <c r="R923" s="267"/>
      <c r="S923" s="267"/>
      <c r="T923" s="267"/>
      <c r="U923" s="267"/>
      <c r="V923" s="267" t="str">
        <f t="shared" si="273"/>
        <v/>
      </c>
      <c r="W923" s="267"/>
      <c r="X923" s="267"/>
      <c r="Y923" s="267"/>
      <c r="Z923" s="267"/>
      <c r="AA923" s="267" t="str">
        <f t="shared" si="279"/>
        <v/>
      </c>
      <c r="AB923" s="267"/>
      <c r="AC923" s="267"/>
      <c r="AD923" s="267"/>
      <c r="AE923" s="267"/>
      <c r="AF923" s="267"/>
      <c r="AG923" s="269"/>
      <c r="AH923" s="270"/>
      <c r="AI923" s="270"/>
      <c r="AJ923" s="270"/>
      <c r="AK923" s="270"/>
      <c r="AL923" s="273"/>
      <c r="AM923" s="11"/>
      <c r="AN923" s="175" t="str">
        <f t="shared" si="280"/>
        <v/>
      </c>
      <c r="AO923" s="176"/>
      <c r="AP923" s="267" t="str">
        <f t="shared" si="274"/>
        <v/>
      </c>
      <c r="AQ923" s="267"/>
      <c r="AR923" s="267"/>
      <c r="AS923" s="267"/>
      <c r="AT923" s="267"/>
      <c r="AU923" s="267"/>
      <c r="AV923" s="265" t="str">
        <f t="shared" si="281"/>
        <v/>
      </c>
      <c r="AW923" s="266"/>
      <c r="AX923" s="267" t="str">
        <f t="shared" si="275"/>
        <v/>
      </c>
      <c r="AY923" s="267"/>
      <c r="AZ923" s="267"/>
      <c r="BA923" s="267"/>
      <c r="BB923" s="267"/>
      <c r="BC923" s="268"/>
      <c r="BD923" s="11"/>
      <c r="BF923" s="7" t="str">
        <f t="shared" si="276"/>
        <v/>
      </c>
      <c r="BJ923" s="45" t="str">
        <f t="shared" ca="1" si="277"/>
        <v>20/09/2021 08:00</v>
      </c>
      <c r="BK923" s="44" t="str">
        <f>IF($F923="", "", IFERROR(INDEX('Currency Market'!$BE$10:$BL$178, MATCH($BJ923, 'Currency Market'!$BB$10:$BB$178, 0), MATCH($F923, 'Currency Market'!$BE$9:$BL$9, 0)), ""))</f>
        <v/>
      </c>
      <c r="BL923" s="43" t="str">
        <f>IF($F923="", "", IFERROR(INDEX('Currency Market'!$BE$10:$BL$178, MATCH($BJ923, 'Currency Market'!$BB$10:$BB$178, 0), MATCH($N923, 'Currency Market'!$BE$9:$BL$9, 0)), ""))</f>
        <v/>
      </c>
      <c r="BN923" s="68" t="str">
        <f t="shared" si="282"/>
        <v/>
      </c>
      <c r="BO923" s="57" t="str">
        <f t="shared" ref="BO923:BV932" si="285">IF($B923=$BF$4, IF($F923=BO$2, $H923*-1, IF($N923=BO$2, $AA923, "")), "")</f>
        <v/>
      </c>
      <c r="BP923" s="58" t="str">
        <f t="shared" si="285"/>
        <v/>
      </c>
      <c r="BQ923" s="58" t="str">
        <f t="shared" si="285"/>
        <v/>
      </c>
      <c r="BR923" s="58" t="str">
        <f t="shared" si="285"/>
        <v/>
      </c>
      <c r="BS923" s="58" t="str">
        <f t="shared" si="285"/>
        <v/>
      </c>
      <c r="BT923" s="58" t="str">
        <f t="shared" si="285"/>
        <v/>
      </c>
      <c r="BU923" s="58" t="str">
        <f t="shared" si="285"/>
        <v/>
      </c>
      <c r="BV923" s="59" t="str">
        <f t="shared" si="285"/>
        <v/>
      </c>
      <c r="BX923" s="7" t="str">
        <f ca="1">IFERROR(INDEX('Currency Market'!$BX$10:$BX$178, MATCH($BJ923, 'Currency Market'!$BB$10:$BB$178, 0)), "")</f>
        <v/>
      </c>
      <c r="BZ923" s="65" t="str">
        <f t="shared" si="283"/>
        <v/>
      </c>
    </row>
    <row r="924" spans="1:78" x14ac:dyDescent="0.55000000000000004">
      <c r="A924" s="11"/>
      <c r="B924" s="175" t="str">
        <f t="shared" si="272"/>
        <v/>
      </c>
      <c r="C924" s="176"/>
      <c r="D924" s="176"/>
      <c r="E924" s="176"/>
      <c r="F924" s="269"/>
      <c r="G924" s="270"/>
      <c r="H924" s="271"/>
      <c r="I924" s="271"/>
      <c r="J924" s="271"/>
      <c r="K924" s="271"/>
      <c r="L924" s="271"/>
      <c r="M924" s="271"/>
      <c r="N924" s="270"/>
      <c r="O924" s="270"/>
      <c r="P924" s="272" t="str">
        <f t="shared" si="278"/>
        <v/>
      </c>
      <c r="Q924" s="267"/>
      <c r="R924" s="267"/>
      <c r="S924" s="267"/>
      <c r="T924" s="267"/>
      <c r="U924" s="267"/>
      <c r="V924" s="267" t="str">
        <f t="shared" si="273"/>
        <v/>
      </c>
      <c r="W924" s="267"/>
      <c r="X924" s="267"/>
      <c r="Y924" s="267"/>
      <c r="Z924" s="267"/>
      <c r="AA924" s="267" t="str">
        <f t="shared" si="279"/>
        <v/>
      </c>
      <c r="AB924" s="267"/>
      <c r="AC924" s="267"/>
      <c r="AD924" s="267"/>
      <c r="AE924" s="267"/>
      <c r="AF924" s="267"/>
      <c r="AG924" s="269"/>
      <c r="AH924" s="270"/>
      <c r="AI924" s="270"/>
      <c r="AJ924" s="270"/>
      <c r="AK924" s="270"/>
      <c r="AL924" s="273"/>
      <c r="AM924" s="11"/>
      <c r="AN924" s="175" t="str">
        <f t="shared" si="280"/>
        <v/>
      </c>
      <c r="AO924" s="176"/>
      <c r="AP924" s="267" t="str">
        <f t="shared" si="274"/>
        <v/>
      </c>
      <c r="AQ924" s="267"/>
      <c r="AR924" s="267"/>
      <c r="AS924" s="267"/>
      <c r="AT924" s="267"/>
      <c r="AU924" s="267"/>
      <c r="AV924" s="265" t="str">
        <f t="shared" si="281"/>
        <v/>
      </c>
      <c r="AW924" s="266"/>
      <c r="AX924" s="267" t="str">
        <f t="shared" si="275"/>
        <v/>
      </c>
      <c r="AY924" s="267"/>
      <c r="AZ924" s="267"/>
      <c r="BA924" s="267"/>
      <c r="BB924" s="267"/>
      <c r="BC924" s="268"/>
      <c r="BD924" s="11"/>
      <c r="BF924" s="7" t="str">
        <f t="shared" si="276"/>
        <v/>
      </c>
      <c r="BJ924" s="45" t="str">
        <f t="shared" ca="1" si="277"/>
        <v>20/09/2021 08:00</v>
      </c>
      <c r="BK924" s="44" t="str">
        <f>IF($F924="", "", IFERROR(INDEX('Currency Market'!$BE$10:$BL$178, MATCH($BJ924, 'Currency Market'!$BB$10:$BB$178, 0), MATCH($F924, 'Currency Market'!$BE$9:$BL$9, 0)), ""))</f>
        <v/>
      </c>
      <c r="BL924" s="43" t="str">
        <f>IF($F924="", "", IFERROR(INDEX('Currency Market'!$BE$10:$BL$178, MATCH($BJ924, 'Currency Market'!$BB$10:$BB$178, 0), MATCH($N924, 'Currency Market'!$BE$9:$BL$9, 0)), ""))</f>
        <v/>
      </c>
      <c r="BN924" s="68" t="str">
        <f t="shared" si="282"/>
        <v/>
      </c>
      <c r="BO924" s="57" t="str">
        <f t="shared" si="285"/>
        <v/>
      </c>
      <c r="BP924" s="58" t="str">
        <f t="shared" si="285"/>
        <v/>
      </c>
      <c r="BQ924" s="58" t="str">
        <f t="shared" si="285"/>
        <v/>
      </c>
      <c r="BR924" s="58" t="str">
        <f t="shared" si="285"/>
        <v/>
      </c>
      <c r="BS924" s="58" t="str">
        <f t="shared" si="285"/>
        <v/>
      </c>
      <c r="BT924" s="58" t="str">
        <f t="shared" si="285"/>
        <v/>
      </c>
      <c r="BU924" s="58" t="str">
        <f t="shared" si="285"/>
        <v/>
      </c>
      <c r="BV924" s="59" t="str">
        <f t="shared" si="285"/>
        <v/>
      </c>
      <c r="BX924" s="7" t="str">
        <f ca="1">IFERROR(INDEX('Currency Market'!$BX$10:$BX$178, MATCH($BJ924, 'Currency Market'!$BB$10:$BB$178, 0)), "")</f>
        <v/>
      </c>
      <c r="BZ924" s="65" t="str">
        <f t="shared" si="283"/>
        <v/>
      </c>
    </row>
    <row r="925" spans="1:78" x14ac:dyDescent="0.55000000000000004">
      <c r="A925" s="11"/>
      <c r="B925" s="175" t="str">
        <f t="shared" si="272"/>
        <v/>
      </c>
      <c r="C925" s="176"/>
      <c r="D925" s="176"/>
      <c r="E925" s="176"/>
      <c r="F925" s="269"/>
      <c r="G925" s="270"/>
      <c r="H925" s="271"/>
      <c r="I925" s="271"/>
      <c r="J925" s="271"/>
      <c r="K925" s="271"/>
      <c r="L925" s="271"/>
      <c r="M925" s="271"/>
      <c r="N925" s="270"/>
      <c r="O925" s="270"/>
      <c r="P925" s="272" t="str">
        <f t="shared" si="278"/>
        <v/>
      </c>
      <c r="Q925" s="267"/>
      <c r="R925" s="267"/>
      <c r="S925" s="267"/>
      <c r="T925" s="267"/>
      <c r="U925" s="267"/>
      <c r="V925" s="267" t="str">
        <f t="shared" si="273"/>
        <v/>
      </c>
      <c r="W925" s="267"/>
      <c r="X925" s="267"/>
      <c r="Y925" s="267"/>
      <c r="Z925" s="267"/>
      <c r="AA925" s="267" t="str">
        <f t="shared" si="279"/>
        <v/>
      </c>
      <c r="AB925" s="267"/>
      <c r="AC925" s="267"/>
      <c r="AD925" s="267"/>
      <c r="AE925" s="267"/>
      <c r="AF925" s="267"/>
      <c r="AG925" s="269"/>
      <c r="AH925" s="270"/>
      <c r="AI925" s="270"/>
      <c r="AJ925" s="270"/>
      <c r="AK925" s="270"/>
      <c r="AL925" s="273"/>
      <c r="AM925" s="11"/>
      <c r="AN925" s="175" t="str">
        <f t="shared" si="280"/>
        <v/>
      </c>
      <c r="AO925" s="176"/>
      <c r="AP925" s="267" t="str">
        <f t="shared" si="274"/>
        <v/>
      </c>
      <c r="AQ925" s="267"/>
      <c r="AR925" s="267"/>
      <c r="AS925" s="267"/>
      <c r="AT925" s="267"/>
      <c r="AU925" s="267"/>
      <c r="AV925" s="265" t="str">
        <f t="shared" si="281"/>
        <v/>
      </c>
      <c r="AW925" s="266"/>
      <c r="AX925" s="267" t="str">
        <f t="shared" si="275"/>
        <v/>
      </c>
      <c r="AY925" s="267"/>
      <c r="AZ925" s="267"/>
      <c r="BA925" s="267"/>
      <c r="BB925" s="267"/>
      <c r="BC925" s="268"/>
      <c r="BD925" s="11"/>
      <c r="BF925" s="7" t="str">
        <f t="shared" si="276"/>
        <v/>
      </c>
      <c r="BJ925" s="45" t="str">
        <f t="shared" ca="1" si="277"/>
        <v>20/09/2021 08:00</v>
      </c>
      <c r="BK925" s="44" t="str">
        <f>IF($F925="", "", IFERROR(INDEX('Currency Market'!$BE$10:$BL$178, MATCH($BJ925, 'Currency Market'!$BB$10:$BB$178, 0), MATCH($F925, 'Currency Market'!$BE$9:$BL$9, 0)), ""))</f>
        <v/>
      </c>
      <c r="BL925" s="43" t="str">
        <f>IF($F925="", "", IFERROR(INDEX('Currency Market'!$BE$10:$BL$178, MATCH($BJ925, 'Currency Market'!$BB$10:$BB$178, 0), MATCH($N925, 'Currency Market'!$BE$9:$BL$9, 0)), ""))</f>
        <v/>
      </c>
      <c r="BN925" s="68" t="str">
        <f t="shared" si="282"/>
        <v/>
      </c>
      <c r="BO925" s="57" t="str">
        <f t="shared" si="285"/>
        <v/>
      </c>
      <c r="BP925" s="58" t="str">
        <f t="shared" si="285"/>
        <v/>
      </c>
      <c r="BQ925" s="58" t="str">
        <f t="shared" si="285"/>
        <v/>
      </c>
      <c r="BR925" s="58" t="str">
        <f t="shared" si="285"/>
        <v/>
      </c>
      <c r="BS925" s="58" t="str">
        <f t="shared" si="285"/>
        <v/>
      </c>
      <c r="BT925" s="58" t="str">
        <f t="shared" si="285"/>
        <v/>
      </c>
      <c r="BU925" s="58" t="str">
        <f t="shared" si="285"/>
        <v/>
      </c>
      <c r="BV925" s="59" t="str">
        <f t="shared" si="285"/>
        <v/>
      </c>
      <c r="BX925" s="7" t="str">
        <f ca="1">IFERROR(INDEX('Currency Market'!$BX$10:$BX$178, MATCH($BJ925, 'Currency Market'!$BB$10:$BB$178, 0)), "")</f>
        <v/>
      </c>
      <c r="BZ925" s="65" t="str">
        <f t="shared" si="283"/>
        <v/>
      </c>
    </row>
    <row r="926" spans="1:78" x14ac:dyDescent="0.55000000000000004">
      <c r="A926" s="11"/>
      <c r="B926" s="175" t="str">
        <f t="shared" si="272"/>
        <v/>
      </c>
      <c r="C926" s="176"/>
      <c r="D926" s="176"/>
      <c r="E926" s="176"/>
      <c r="F926" s="269"/>
      <c r="G926" s="270"/>
      <c r="H926" s="271"/>
      <c r="I926" s="271"/>
      <c r="J926" s="271"/>
      <c r="K926" s="271"/>
      <c r="L926" s="271"/>
      <c r="M926" s="271"/>
      <c r="N926" s="270"/>
      <c r="O926" s="270"/>
      <c r="P926" s="272" t="str">
        <f t="shared" si="278"/>
        <v/>
      </c>
      <c r="Q926" s="267"/>
      <c r="R926" s="267"/>
      <c r="S926" s="267"/>
      <c r="T926" s="267"/>
      <c r="U926" s="267"/>
      <c r="V926" s="267" t="str">
        <f t="shared" si="273"/>
        <v/>
      </c>
      <c r="W926" s="267"/>
      <c r="X926" s="267"/>
      <c r="Y926" s="267"/>
      <c r="Z926" s="267"/>
      <c r="AA926" s="267" t="str">
        <f t="shared" si="279"/>
        <v/>
      </c>
      <c r="AB926" s="267"/>
      <c r="AC926" s="267"/>
      <c r="AD926" s="267"/>
      <c r="AE926" s="267"/>
      <c r="AF926" s="267"/>
      <c r="AG926" s="269"/>
      <c r="AH926" s="270"/>
      <c r="AI926" s="270"/>
      <c r="AJ926" s="270"/>
      <c r="AK926" s="270"/>
      <c r="AL926" s="273"/>
      <c r="AM926" s="11"/>
      <c r="AN926" s="175" t="str">
        <f t="shared" si="280"/>
        <v/>
      </c>
      <c r="AO926" s="176"/>
      <c r="AP926" s="267" t="str">
        <f t="shared" si="274"/>
        <v/>
      </c>
      <c r="AQ926" s="267"/>
      <c r="AR926" s="267"/>
      <c r="AS926" s="267"/>
      <c r="AT926" s="267"/>
      <c r="AU926" s="267"/>
      <c r="AV926" s="265" t="str">
        <f t="shared" si="281"/>
        <v/>
      </c>
      <c r="AW926" s="266"/>
      <c r="AX926" s="267" t="str">
        <f t="shared" si="275"/>
        <v/>
      </c>
      <c r="AY926" s="267"/>
      <c r="AZ926" s="267"/>
      <c r="BA926" s="267"/>
      <c r="BB926" s="267"/>
      <c r="BC926" s="268"/>
      <c r="BD926" s="11"/>
      <c r="BF926" s="7" t="str">
        <f t="shared" si="276"/>
        <v/>
      </c>
      <c r="BJ926" s="45" t="str">
        <f t="shared" ca="1" si="277"/>
        <v>20/09/2021 08:00</v>
      </c>
      <c r="BK926" s="44" t="str">
        <f>IF($F926="", "", IFERROR(INDEX('Currency Market'!$BE$10:$BL$178, MATCH($BJ926, 'Currency Market'!$BB$10:$BB$178, 0), MATCH($F926, 'Currency Market'!$BE$9:$BL$9, 0)), ""))</f>
        <v/>
      </c>
      <c r="BL926" s="43" t="str">
        <f>IF($F926="", "", IFERROR(INDEX('Currency Market'!$BE$10:$BL$178, MATCH($BJ926, 'Currency Market'!$BB$10:$BB$178, 0), MATCH($N926, 'Currency Market'!$BE$9:$BL$9, 0)), ""))</f>
        <v/>
      </c>
      <c r="BN926" s="68" t="str">
        <f t="shared" si="282"/>
        <v/>
      </c>
      <c r="BO926" s="57" t="str">
        <f t="shared" si="285"/>
        <v/>
      </c>
      <c r="BP926" s="58" t="str">
        <f t="shared" si="285"/>
        <v/>
      </c>
      <c r="BQ926" s="58" t="str">
        <f t="shared" si="285"/>
        <v/>
      </c>
      <c r="BR926" s="58" t="str">
        <f t="shared" si="285"/>
        <v/>
      </c>
      <c r="BS926" s="58" t="str">
        <f t="shared" si="285"/>
        <v/>
      </c>
      <c r="BT926" s="58" t="str">
        <f t="shared" si="285"/>
        <v/>
      </c>
      <c r="BU926" s="58" t="str">
        <f t="shared" si="285"/>
        <v/>
      </c>
      <c r="BV926" s="59" t="str">
        <f t="shared" si="285"/>
        <v/>
      </c>
      <c r="BX926" s="7" t="str">
        <f ca="1">IFERROR(INDEX('Currency Market'!$BX$10:$BX$178, MATCH($BJ926, 'Currency Market'!$BB$10:$BB$178, 0)), "")</f>
        <v/>
      </c>
      <c r="BZ926" s="65" t="str">
        <f t="shared" si="283"/>
        <v/>
      </c>
    </row>
    <row r="927" spans="1:78" x14ac:dyDescent="0.55000000000000004">
      <c r="A927" s="11"/>
      <c r="B927" s="175" t="str">
        <f t="shared" si="272"/>
        <v/>
      </c>
      <c r="C927" s="176"/>
      <c r="D927" s="176"/>
      <c r="E927" s="176"/>
      <c r="F927" s="269"/>
      <c r="G927" s="270"/>
      <c r="H927" s="271"/>
      <c r="I927" s="271"/>
      <c r="J927" s="271"/>
      <c r="K927" s="271"/>
      <c r="L927" s="271"/>
      <c r="M927" s="271"/>
      <c r="N927" s="270"/>
      <c r="O927" s="270"/>
      <c r="P927" s="272" t="str">
        <f t="shared" si="278"/>
        <v/>
      </c>
      <c r="Q927" s="267"/>
      <c r="R927" s="267"/>
      <c r="S927" s="267"/>
      <c r="T927" s="267"/>
      <c r="U927" s="267"/>
      <c r="V927" s="267" t="str">
        <f t="shared" si="273"/>
        <v/>
      </c>
      <c r="W927" s="267"/>
      <c r="X927" s="267"/>
      <c r="Y927" s="267"/>
      <c r="Z927" s="267"/>
      <c r="AA927" s="267" t="str">
        <f t="shared" si="279"/>
        <v/>
      </c>
      <c r="AB927" s="267"/>
      <c r="AC927" s="267"/>
      <c r="AD927" s="267"/>
      <c r="AE927" s="267"/>
      <c r="AF927" s="267"/>
      <c r="AG927" s="269"/>
      <c r="AH927" s="270"/>
      <c r="AI927" s="270"/>
      <c r="AJ927" s="270"/>
      <c r="AK927" s="270"/>
      <c r="AL927" s="273"/>
      <c r="AM927" s="11"/>
      <c r="AN927" s="175" t="str">
        <f t="shared" si="280"/>
        <v/>
      </c>
      <c r="AO927" s="176"/>
      <c r="AP927" s="267" t="str">
        <f t="shared" si="274"/>
        <v/>
      </c>
      <c r="AQ927" s="267"/>
      <c r="AR927" s="267"/>
      <c r="AS927" s="267"/>
      <c r="AT927" s="267"/>
      <c r="AU927" s="267"/>
      <c r="AV927" s="265" t="str">
        <f t="shared" si="281"/>
        <v/>
      </c>
      <c r="AW927" s="266"/>
      <c r="AX927" s="267" t="str">
        <f t="shared" si="275"/>
        <v/>
      </c>
      <c r="AY927" s="267"/>
      <c r="AZ927" s="267"/>
      <c r="BA927" s="267"/>
      <c r="BB927" s="267"/>
      <c r="BC927" s="268"/>
      <c r="BD927" s="11"/>
      <c r="BF927" s="7" t="str">
        <f t="shared" si="276"/>
        <v/>
      </c>
      <c r="BJ927" s="45" t="str">
        <f t="shared" ca="1" si="277"/>
        <v>20/09/2021 08:00</v>
      </c>
      <c r="BK927" s="44" t="str">
        <f>IF($F927="", "", IFERROR(INDEX('Currency Market'!$BE$10:$BL$178, MATCH($BJ927, 'Currency Market'!$BB$10:$BB$178, 0), MATCH($F927, 'Currency Market'!$BE$9:$BL$9, 0)), ""))</f>
        <v/>
      </c>
      <c r="BL927" s="43" t="str">
        <f>IF($F927="", "", IFERROR(INDEX('Currency Market'!$BE$10:$BL$178, MATCH($BJ927, 'Currency Market'!$BB$10:$BB$178, 0), MATCH($N927, 'Currency Market'!$BE$9:$BL$9, 0)), ""))</f>
        <v/>
      </c>
      <c r="BN927" s="68" t="str">
        <f t="shared" si="282"/>
        <v/>
      </c>
      <c r="BO927" s="57" t="str">
        <f t="shared" si="285"/>
        <v/>
      </c>
      <c r="BP927" s="58" t="str">
        <f t="shared" si="285"/>
        <v/>
      </c>
      <c r="BQ927" s="58" t="str">
        <f t="shared" si="285"/>
        <v/>
      </c>
      <c r="BR927" s="58" t="str">
        <f t="shared" si="285"/>
        <v/>
      </c>
      <c r="BS927" s="58" t="str">
        <f t="shared" si="285"/>
        <v/>
      </c>
      <c r="BT927" s="58" t="str">
        <f t="shared" si="285"/>
        <v/>
      </c>
      <c r="BU927" s="58" t="str">
        <f t="shared" si="285"/>
        <v/>
      </c>
      <c r="BV927" s="59" t="str">
        <f t="shared" si="285"/>
        <v/>
      </c>
      <c r="BX927" s="7" t="str">
        <f ca="1">IFERROR(INDEX('Currency Market'!$BX$10:$BX$178, MATCH($BJ927, 'Currency Market'!$BB$10:$BB$178, 0)), "")</f>
        <v/>
      </c>
      <c r="BZ927" s="65" t="str">
        <f t="shared" si="283"/>
        <v/>
      </c>
    </row>
    <row r="928" spans="1:78" x14ac:dyDescent="0.55000000000000004">
      <c r="A928" s="11"/>
      <c r="B928" s="175" t="str">
        <f t="shared" si="272"/>
        <v/>
      </c>
      <c r="C928" s="176"/>
      <c r="D928" s="176"/>
      <c r="E928" s="176"/>
      <c r="F928" s="269"/>
      <c r="G928" s="270"/>
      <c r="H928" s="271"/>
      <c r="I928" s="271"/>
      <c r="J928" s="271"/>
      <c r="K928" s="271"/>
      <c r="L928" s="271"/>
      <c r="M928" s="271"/>
      <c r="N928" s="270"/>
      <c r="O928" s="270"/>
      <c r="P928" s="272" t="str">
        <f t="shared" si="278"/>
        <v/>
      </c>
      <c r="Q928" s="267"/>
      <c r="R928" s="267"/>
      <c r="S928" s="267"/>
      <c r="T928" s="267"/>
      <c r="U928" s="267"/>
      <c r="V928" s="267" t="str">
        <f t="shared" si="273"/>
        <v/>
      </c>
      <c r="W928" s="267"/>
      <c r="X928" s="267"/>
      <c r="Y928" s="267"/>
      <c r="Z928" s="267"/>
      <c r="AA928" s="267" t="str">
        <f t="shared" si="279"/>
        <v/>
      </c>
      <c r="AB928" s="267"/>
      <c r="AC928" s="267"/>
      <c r="AD928" s="267"/>
      <c r="AE928" s="267"/>
      <c r="AF928" s="267"/>
      <c r="AG928" s="269"/>
      <c r="AH928" s="270"/>
      <c r="AI928" s="270"/>
      <c r="AJ928" s="270"/>
      <c r="AK928" s="270"/>
      <c r="AL928" s="273"/>
      <c r="AM928" s="11"/>
      <c r="AN928" s="175" t="str">
        <f t="shared" si="280"/>
        <v/>
      </c>
      <c r="AO928" s="176"/>
      <c r="AP928" s="267" t="str">
        <f t="shared" si="274"/>
        <v/>
      </c>
      <c r="AQ928" s="267"/>
      <c r="AR928" s="267"/>
      <c r="AS928" s="267"/>
      <c r="AT928" s="267"/>
      <c r="AU928" s="267"/>
      <c r="AV928" s="265" t="str">
        <f t="shared" si="281"/>
        <v/>
      </c>
      <c r="AW928" s="266"/>
      <c r="AX928" s="267" t="str">
        <f t="shared" si="275"/>
        <v/>
      </c>
      <c r="AY928" s="267"/>
      <c r="AZ928" s="267"/>
      <c r="BA928" s="267"/>
      <c r="BB928" s="267"/>
      <c r="BC928" s="268"/>
      <c r="BD928" s="11"/>
      <c r="BF928" s="7" t="str">
        <f t="shared" si="276"/>
        <v/>
      </c>
      <c r="BJ928" s="45" t="str">
        <f t="shared" ca="1" si="277"/>
        <v>20/09/2021 08:00</v>
      </c>
      <c r="BK928" s="44" t="str">
        <f>IF($F928="", "", IFERROR(INDEX('Currency Market'!$BE$10:$BL$178, MATCH($BJ928, 'Currency Market'!$BB$10:$BB$178, 0), MATCH($F928, 'Currency Market'!$BE$9:$BL$9, 0)), ""))</f>
        <v/>
      </c>
      <c r="BL928" s="43" t="str">
        <f>IF($F928="", "", IFERROR(INDEX('Currency Market'!$BE$10:$BL$178, MATCH($BJ928, 'Currency Market'!$BB$10:$BB$178, 0), MATCH($N928, 'Currency Market'!$BE$9:$BL$9, 0)), ""))</f>
        <v/>
      </c>
      <c r="BN928" s="68" t="str">
        <f t="shared" si="282"/>
        <v/>
      </c>
      <c r="BO928" s="57" t="str">
        <f t="shared" si="285"/>
        <v/>
      </c>
      <c r="BP928" s="58" t="str">
        <f t="shared" si="285"/>
        <v/>
      </c>
      <c r="BQ928" s="58" t="str">
        <f t="shared" si="285"/>
        <v/>
      </c>
      <c r="BR928" s="58" t="str">
        <f t="shared" si="285"/>
        <v/>
      </c>
      <c r="BS928" s="58" t="str">
        <f t="shared" si="285"/>
        <v/>
      </c>
      <c r="BT928" s="58" t="str">
        <f t="shared" si="285"/>
        <v/>
      </c>
      <c r="BU928" s="58" t="str">
        <f t="shared" si="285"/>
        <v/>
      </c>
      <c r="BV928" s="59" t="str">
        <f t="shared" si="285"/>
        <v/>
      </c>
      <c r="BX928" s="7" t="str">
        <f ca="1">IFERROR(INDEX('Currency Market'!$BX$10:$BX$178, MATCH($BJ928, 'Currency Market'!$BB$10:$BB$178, 0)), "")</f>
        <v/>
      </c>
      <c r="BZ928" s="65" t="str">
        <f t="shared" si="283"/>
        <v/>
      </c>
    </row>
    <row r="929" spans="1:78" x14ac:dyDescent="0.55000000000000004">
      <c r="A929" s="11"/>
      <c r="B929" s="175" t="str">
        <f t="shared" si="272"/>
        <v/>
      </c>
      <c r="C929" s="176"/>
      <c r="D929" s="176"/>
      <c r="E929" s="176"/>
      <c r="F929" s="269"/>
      <c r="G929" s="270"/>
      <c r="H929" s="271"/>
      <c r="I929" s="271"/>
      <c r="J929" s="271"/>
      <c r="K929" s="271"/>
      <c r="L929" s="271"/>
      <c r="M929" s="271"/>
      <c r="N929" s="270"/>
      <c r="O929" s="270"/>
      <c r="P929" s="272" t="str">
        <f t="shared" si="278"/>
        <v/>
      </c>
      <c r="Q929" s="267"/>
      <c r="R929" s="267"/>
      <c r="S929" s="267"/>
      <c r="T929" s="267"/>
      <c r="U929" s="267"/>
      <c r="V929" s="267" t="str">
        <f t="shared" si="273"/>
        <v/>
      </c>
      <c r="W929" s="267"/>
      <c r="X929" s="267"/>
      <c r="Y929" s="267"/>
      <c r="Z929" s="267"/>
      <c r="AA929" s="267" t="str">
        <f t="shared" si="279"/>
        <v/>
      </c>
      <c r="AB929" s="267"/>
      <c r="AC929" s="267"/>
      <c r="AD929" s="267"/>
      <c r="AE929" s="267"/>
      <c r="AF929" s="267"/>
      <c r="AG929" s="269"/>
      <c r="AH929" s="270"/>
      <c r="AI929" s="270"/>
      <c r="AJ929" s="270"/>
      <c r="AK929" s="270"/>
      <c r="AL929" s="273"/>
      <c r="AM929" s="11"/>
      <c r="AN929" s="175" t="str">
        <f t="shared" si="280"/>
        <v/>
      </c>
      <c r="AO929" s="176"/>
      <c r="AP929" s="267" t="str">
        <f t="shared" si="274"/>
        <v/>
      </c>
      <c r="AQ929" s="267"/>
      <c r="AR929" s="267"/>
      <c r="AS929" s="267"/>
      <c r="AT929" s="267"/>
      <c r="AU929" s="267"/>
      <c r="AV929" s="265" t="str">
        <f t="shared" si="281"/>
        <v/>
      </c>
      <c r="AW929" s="266"/>
      <c r="AX929" s="267" t="str">
        <f t="shared" si="275"/>
        <v/>
      </c>
      <c r="AY929" s="267"/>
      <c r="AZ929" s="267"/>
      <c r="BA929" s="267"/>
      <c r="BB929" s="267"/>
      <c r="BC929" s="268"/>
      <c r="BD929" s="11"/>
      <c r="BF929" s="7" t="str">
        <f t="shared" si="276"/>
        <v/>
      </c>
      <c r="BJ929" s="45" t="str">
        <f t="shared" ca="1" si="277"/>
        <v>20/09/2021 08:00</v>
      </c>
      <c r="BK929" s="44" t="str">
        <f>IF($F929="", "", IFERROR(INDEX('Currency Market'!$BE$10:$BL$178, MATCH($BJ929, 'Currency Market'!$BB$10:$BB$178, 0), MATCH($F929, 'Currency Market'!$BE$9:$BL$9, 0)), ""))</f>
        <v/>
      </c>
      <c r="BL929" s="43" t="str">
        <f>IF($F929="", "", IFERROR(INDEX('Currency Market'!$BE$10:$BL$178, MATCH($BJ929, 'Currency Market'!$BB$10:$BB$178, 0), MATCH($N929, 'Currency Market'!$BE$9:$BL$9, 0)), ""))</f>
        <v/>
      </c>
      <c r="BN929" s="68" t="str">
        <f t="shared" si="282"/>
        <v/>
      </c>
      <c r="BO929" s="57" t="str">
        <f t="shared" si="285"/>
        <v/>
      </c>
      <c r="BP929" s="58" t="str">
        <f t="shared" si="285"/>
        <v/>
      </c>
      <c r="BQ929" s="58" t="str">
        <f t="shared" si="285"/>
        <v/>
      </c>
      <c r="BR929" s="58" t="str">
        <f t="shared" si="285"/>
        <v/>
      </c>
      <c r="BS929" s="58" t="str">
        <f t="shared" si="285"/>
        <v/>
      </c>
      <c r="BT929" s="58" t="str">
        <f t="shared" si="285"/>
        <v/>
      </c>
      <c r="BU929" s="58" t="str">
        <f t="shared" si="285"/>
        <v/>
      </c>
      <c r="BV929" s="59" t="str">
        <f t="shared" si="285"/>
        <v/>
      </c>
      <c r="BX929" s="7" t="str">
        <f ca="1">IFERROR(INDEX('Currency Market'!$BX$10:$BX$178, MATCH($BJ929, 'Currency Market'!$BB$10:$BB$178, 0)), "")</f>
        <v/>
      </c>
      <c r="BZ929" s="65" t="str">
        <f t="shared" si="283"/>
        <v/>
      </c>
    </row>
    <row r="930" spans="1:78" x14ac:dyDescent="0.55000000000000004">
      <c r="A930" s="11"/>
      <c r="B930" s="175" t="str">
        <f t="shared" si="272"/>
        <v/>
      </c>
      <c r="C930" s="176"/>
      <c r="D930" s="176"/>
      <c r="E930" s="176"/>
      <c r="F930" s="269"/>
      <c r="G930" s="270"/>
      <c r="H930" s="271"/>
      <c r="I930" s="271"/>
      <c r="J930" s="271"/>
      <c r="K930" s="271"/>
      <c r="L930" s="271"/>
      <c r="M930" s="271"/>
      <c r="N930" s="270"/>
      <c r="O930" s="270"/>
      <c r="P930" s="272" t="str">
        <f t="shared" si="278"/>
        <v/>
      </c>
      <c r="Q930" s="267"/>
      <c r="R930" s="267"/>
      <c r="S930" s="267"/>
      <c r="T930" s="267"/>
      <c r="U930" s="267"/>
      <c r="V930" s="267" t="str">
        <f t="shared" si="273"/>
        <v/>
      </c>
      <c r="W930" s="267"/>
      <c r="X930" s="267"/>
      <c r="Y930" s="267"/>
      <c r="Z930" s="267"/>
      <c r="AA930" s="267" t="str">
        <f t="shared" si="279"/>
        <v/>
      </c>
      <c r="AB930" s="267"/>
      <c r="AC930" s="267"/>
      <c r="AD930" s="267"/>
      <c r="AE930" s="267"/>
      <c r="AF930" s="267"/>
      <c r="AG930" s="269"/>
      <c r="AH930" s="270"/>
      <c r="AI930" s="270"/>
      <c r="AJ930" s="270"/>
      <c r="AK930" s="270"/>
      <c r="AL930" s="273"/>
      <c r="AM930" s="11"/>
      <c r="AN930" s="175" t="str">
        <f t="shared" si="280"/>
        <v/>
      </c>
      <c r="AO930" s="176"/>
      <c r="AP930" s="267" t="str">
        <f t="shared" si="274"/>
        <v/>
      </c>
      <c r="AQ930" s="267"/>
      <c r="AR930" s="267"/>
      <c r="AS930" s="267"/>
      <c r="AT930" s="267"/>
      <c r="AU930" s="267"/>
      <c r="AV930" s="265" t="str">
        <f t="shared" si="281"/>
        <v/>
      </c>
      <c r="AW930" s="266"/>
      <c r="AX930" s="267" t="str">
        <f t="shared" si="275"/>
        <v/>
      </c>
      <c r="AY930" s="267"/>
      <c r="AZ930" s="267"/>
      <c r="BA930" s="267"/>
      <c r="BB930" s="267"/>
      <c r="BC930" s="268"/>
      <c r="BD930" s="11"/>
      <c r="BF930" s="7" t="str">
        <f t="shared" si="276"/>
        <v/>
      </c>
      <c r="BJ930" s="45" t="str">
        <f t="shared" ca="1" si="277"/>
        <v>20/09/2021 08:00</v>
      </c>
      <c r="BK930" s="44" t="str">
        <f>IF($F930="", "", IFERROR(INDEX('Currency Market'!$BE$10:$BL$178, MATCH($BJ930, 'Currency Market'!$BB$10:$BB$178, 0), MATCH($F930, 'Currency Market'!$BE$9:$BL$9, 0)), ""))</f>
        <v/>
      </c>
      <c r="BL930" s="43" t="str">
        <f>IF($F930="", "", IFERROR(INDEX('Currency Market'!$BE$10:$BL$178, MATCH($BJ930, 'Currency Market'!$BB$10:$BB$178, 0), MATCH($N930, 'Currency Market'!$BE$9:$BL$9, 0)), ""))</f>
        <v/>
      </c>
      <c r="BN930" s="68" t="str">
        <f t="shared" si="282"/>
        <v/>
      </c>
      <c r="BO930" s="57" t="str">
        <f t="shared" si="285"/>
        <v/>
      </c>
      <c r="BP930" s="58" t="str">
        <f t="shared" si="285"/>
        <v/>
      </c>
      <c r="BQ930" s="58" t="str">
        <f t="shared" si="285"/>
        <v/>
      </c>
      <c r="BR930" s="58" t="str">
        <f t="shared" si="285"/>
        <v/>
      </c>
      <c r="BS930" s="58" t="str">
        <f t="shared" si="285"/>
        <v/>
      </c>
      <c r="BT930" s="58" t="str">
        <f t="shared" si="285"/>
        <v/>
      </c>
      <c r="BU930" s="58" t="str">
        <f t="shared" si="285"/>
        <v/>
      </c>
      <c r="BV930" s="59" t="str">
        <f t="shared" si="285"/>
        <v/>
      </c>
      <c r="BX930" s="7" t="str">
        <f ca="1">IFERROR(INDEX('Currency Market'!$BX$10:$BX$178, MATCH($BJ930, 'Currency Market'!$BB$10:$BB$178, 0)), "")</f>
        <v/>
      </c>
      <c r="BZ930" s="65" t="str">
        <f t="shared" si="283"/>
        <v/>
      </c>
    </row>
    <row r="931" spans="1:78" x14ac:dyDescent="0.55000000000000004">
      <c r="A931" s="11"/>
      <c r="B931" s="175" t="str">
        <f t="shared" si="272"/>
        <v/>
      </c>
      <c r="C931" s="176"/>
      <c r="D931" s="176"/>
      <c r="E931" s="176"/>
      <c r="F931" s="269"/>
      <c r="G931" s="270"/>
      <c r="H931" s="271"/>
      <c r="I931" s="271"/>
      <c r="J931" s="271"/>
      <c r="K931" s="271"/>
      <c r="L931" s="271"/>
      <c r="M931" s="271"/>
      <c r="N931" s="270"/>
      <c r="O931" s="270"/>
      <c r="P931" s="272" t="str">
        <f t="shared" si="278"/>
        <v/>
      </c>
      <c r="Q931" s="267"/>
      <c r="R931" s="267"/>
      <c r="S931" s="267"/>
      <c r="T931" s="267"/>
      <c r="U931" s="267"/>
      <c r="V931" s="267" t="str">
        <f t="shared" si="273"/>
        <v/>
      </c>
      <c r="W931" s="267"/>
      <c r="X931" s="267"/>
      <c r="Y931" s="267"/>
      <c r="Z931" s="267"/>
      <c r="AA931" s="267" t="str">
        <f t="shared" si="279"/>
        <v/>
      </c>
      <c r="AB931" s="267"/>
      <c r="AC931" s="267"/>
      <c r="AD931" s="267"/>
      <c r="AE931" s="267"/>
      <c r="AF931" s="267"/>
      <c r="AG931" s="269"/>
      <c r="AH931" s="270"/>
      <c r="AI931" s="270"/>
      <c r="AJ931" s="270"/>
      <c r="AK931" s="270"/>
      <c r="AL931" s="273"/>
      <c r="AM931" s="11"/>
      <c r="AN931" s="175" t="str">
        <f t="shared" si="280"/>
        <v/>
      </c>
      <c r="AO931" s="176"/>
      <c r="AP931" s="267" t="str">
        <f t="shared" si="274"/>
        <v/>
      </c>
      <c r="AQ931" s="267"/>
      <c r="AR931" s="267"/>
      <c r="AS931" s="267"/>
      <c r="AT931" s="267"/>
      <c r="AU931" s="267"/>
      <c r="AV931" s="265" t="str">
        <f t="shared" si="281"/>
        <v/>
      </c>
      <c r="AW931" s="266"/>
      <c r="AX931" s="267" t="str">
        <f t="shared" si="275"/>
        <v/>
      </c>
      <c r="AY931" s="267"/>
      <c r="AZ931" s="267"/>
      <c r="BA931" s="267"/>
      <c r="BB931" s="267"/>
      <c r="BC931" s="268"/>
      <c r="BD931" s="11"/>
      <c r="BF931" s="7" t="str">
        <f t="shared" si="276"/>
        <v/>
      </c>
      <c r="BJ931" s="45" t="str">
        <f t="shared" ca="1" si="277"/>
        <v>20/09/2021 08:00</v>
      </c>
      <c r="BK931" s="44" t="str">
        <f>IF($F931="", "", IFERROR(INDEX('Currency Market'!$BE$10:$BL$178, MATCH($BJ931, 'Currency Market'!$BB$10:$BB$178, 0), MATCH($F931, 'Currency Market'!$BE$9:$BL$9, 0)), ""))</f>
        <v/>
      </c>
      <c r="BL931" s="43" t="str">
        <f>IF($F931="", "", IFERROR(INDEX('Currency Market'!$BE$10:$BL$178, MATCH($BJ931, 'Currency Market'!$BB$10:$BB$178, 0), MATCH($N931, 'Currency Market'!$BE$9:$BL$9, 0)), ""))</f>
        <v/>
      </c>
      <c r="BN931" s="68" t="str">
        <f t="shared" si="282"/>
        <v/>
      </c>
      <c r="BO931" s="57" t="str">
        <f t="shared" si="285"/>
        <v/>
      </c>
      <c r="BP931" s="58" t="str">
        <f t="shared" si="285"/>
        <v/>
      </c>
      <c r="BQ931" s="58" t="str">
        <f t="shared" si="285"/>
        <v/>
      </c>
      <c r="BR931" s="58" t="str">
        <f t="shared" si="285"/>
        <v/>
      </c>
      <c r="BS931" s="58" t="str">
        <f t="shared" si="285"/>
        <v/>
      </c>
      <c r="BT931" s="58" t="str">
        <f t="shared" si="285"/>
        <v/>
      </c>
      <c r="BU931" s="58" t="str">
        <f t="shared" si="285"/>
        <v/>
      </c>
      <c r="BV931" s="59" t="str">
        <f t="shared" si="285"/>
        <v/>
      </c>
      <c r="BX931" s="7" t="str">
        <f ca="1">IFERROR(INDEX('Currency Market'!$BX$10:$BX$178, MATCH($BJ931, 'Currency Market'!$BB$10:$BB$178, 0)), "")</f>
        <v/>
      </c>
      <c r="BZ931" s="65" t="str">
        <f t="shared" si="283"/>
        <v/>
      </c>
    </row>
    <row r="932" spans="1:78" x14ac:dyDescent="0.55000000000000004">
      <c r="A932" s="11"/>
      <c r="B932" s="175" t="str">
        <f t="shared" si="272"/>
        <v/>
      </c>
      <c r="C932" s="176"/>
      <c r="D932" s="176"/>
      <c r="E932" s="176"/>
      <c r="F932" s="269"/>
      <c r="G932" s="270"/>
      <c r="H932" s="271"/>
      <c r="I932" s="271"/>
      <c r="J932" s="271"/>
      <c r="K932" s="271"/>
      <c r="L932" s="271"/>
      <c r="M932" s="271"/>
      <c r="N932" s="270"/>
      <c r="O932" s="270"/>
      <c r="P932" s="272" t="str">
        <f t="shared" si="278"/>
        <v/>
      </c>
      <c r="Q932" s="267"/>
      <c r="R932" s="267"/>
      <c r="S932" s="267"/>
      <c r="T932" s="267"/>
      <c r="U932" s="267"/>
      <c r="V932" s="267" t="str">
        <f t="shared" si="273"/>
        <v/>
      </c>
      <c r="W932" s="267"/>
      <c r="X932" s="267"/>
      <c r="Y932" s="267"/>
      <c r="Z932" s="267"/>
      <c r="AA932" s="267" t="str">
        <f t="shared" si="279"/>
        <v/>
      </c>
      <c r="AB932" s="267"/>
      <c r="AC932" s="267"/>
      <c r="AD932" s="267"/>
      <c r="AE932" s="267"/>
      <c r="AF932" s="267"/>
      <c r="AG932" s="269"/>
      <c r="AH932" s="270"/>
      <c r="AI932" s="270"/>
      <c r="AJ932" s="270"/>
      <c r="AK932" s="270"/>
      <c r="AL932" s="273"/>
      <c r="AM932" s="11"/>
      <c r="AN932" s="175" t="str">
        <f t="shared" si="280"/>
        <v/>
      </c>
      <c r="AO932" s="176"/>
      <c r="AP932" s="267" t="str">
        <f t="shared" si="274"/>
        <v/>
      </c>
      <c r="AQ932" s="267"/>
      <c r="AR932" s="267"/>
      <c r="AS932" s="267"/>
      <c r="AT932" s="267"/>
      <c r="AU932" s="267"/>
      <c r="AV932" s="265" t="str">
        <f t="shared" si="281"/>
        <v/>
      </c>
      <c r="AW932" s="266"/>
      <c r="AX932" s="267" t="str">
        <f t="shared" si="275"/>
        <v/>
      </c>
      <c r="AY932" s="267"/>
      <c r="AZ932" s="267"/>
      <c r="BA932" s="267"/>
      <c r="BB932" s="267"/>
      <c r="BC932" s="268"/>
      <c r="BD932" s="11"/>
      <c r="BF932" s="7" t="str">
        <f t="shared" si="276"/>
        <v/>
      </c>
      <c r="BJ932" s="45" t="str">
        <f t="shared" ca="1" si="277"/>
        <v>20/09/2021 08:00</v>
      </c>
      <c r="BK932" s="44" t="str">
        <f>IF($F932="", "", IFERROR(INDEX('Currency Market'!$BE$10:$BL$178, MATCH($BJ932, 'Currency Market'!$BB$10:$BB$178, 0), MATCH($F932, 'Currency Market'!$BE$9:$BL$9, 0)), ""))</f>
        <v/>
      </c>
      <c r="BL932" s="43" t="str">
        <f>IF($F932="", "", IFERROR(INDEX('Currency Market'!$BE$10:$BL$178, MATCH($BJ932, 'Currency Market'!$BB$10:$BB$178, 0), MATCH($N932, 'Currency Market'!$BE$9:$BL$9, 0)), ""))</f>
        <v/>
      </c>
      <c r="BN932" s="68" t="str">
        <f t="shared" si="282"/>
        <v/>
      </c>
      <c r="BO932" s="57" t="str">
        <f t="shared" si="285"/>
        <v/>
      </c>
      <c r="BP932" s="58" t="str">
        <f t="shared" si="285"/>
        <v/>
      </c>
      <c r="BQ932" s="58" t="str">
        <f t="shared" si="285"/>
        <v/>
      </c>
      <c r="BR932" s="58" t="str">
        <f t="shared" si="285"/>
        <v/>
      </c>
      <c r="BS932" s="58" t="str">
        <f t="shared" si="285"/>
        <v/>
      </c>
      <c r="BT932" s="58" t="str">
        <f t="shared" si="285"/>
        <v/>
      </c>
      <c r="BU932" s="58" t="str">
        <f t="shared" si="285"/>
        <v/>
      </c>
      <c r="BV932" s="59" t="str">
        <f t="shared" si="285"/>
        <v/>
      </c>
      <c r="BX932" s="7" t="str">
        <f ca="1">IFERROR(INDEX('Currency Market'!$BX$10:$BX$178, MATCH($BJ932, 'Currency Market'!$BB$10:$BB$178, 0)), "")</f>
        <v/>
      </c>
      <c r="BZ932" s="65" t="str">
        <f t="shared" si="283"/>
        <v/>
      </c>
    </row>
    <row r="933" spans="1:78" x14ac:dyDescent="0.55000000000000004">
      <c r="A933" s="11"/>
      <c r="B933" s="175" t="str">
        <f t="shared" si="272"/>
        <v/>
      </c>
      <c r="C933" s="176"/>
      <c r="D933" s="176"/>
      <c r="E933" s="176"/>
      <c r="F933" s="269"/>
      <c r="G933" s="270"/>
      <c r="H933" s="271"/>
      <c r="I933" s="271"/>
      <c r="J933" s="271"/>
      <c r="K933" s="271"/>
      <c r="L933" s="271"/>
      <c r="M933" s="271"/>
      <c r="N933" s="270"/>
      <c r="O933" s="270"/>
      <c r="P933" s="272" t="str">
        <f t="shared" si="278"/>
        <v/>
      </c>
      <c r="Q933" s="267"/>
      <c r="R933" s="267"/>
      <c r="S933" s="267"/>
      <c r="T933" s="267"/>
      <c r="U933" s="267"/>
      <c r="V933" s="267" t="str">
        <f t="shared" si="273"/>
        <v/>
      </c>
      <c r="W933" s="267"/>
      <c r="X933" s="267"/>
      <c r="Y933" s="267"/>
      <c r="Z933" s="267"/>
      <c r="AA933" s="267" t="str">
        <f t="shared" si="279"/>
        <v/>
      </c>
      <c r="AB933" s="267"/>
      <c r="AC933" s="267"/>
      <c r="AD933" s="267"/>
      <c r="AE933" s="267"/>
      <c r="AF933" s="267"/>
      <c r="AG933" s="269"/>
      <c r="AH933" s="270"/>
      <c r="AI933" s="270"/>
      <c r="AJ933" s="270"/>
      <c r="AK933" s="270"/>
      <c r="AL933" s="273"/>
      <c r="AM933" s="11"/>
      <c r="AN933" s="175" t="str">
        <f t="shared" si="280"/>
        <v/>
      </c>
      <c r="AO933" s="176"/>
      <c r="AP933" s="267" t="str">
        <f t="shared" si="274"/>
        <v/>
      </c>
      <c r="AQ933" s="267"/>
      <c r="AR933" s="267"/>
      <c r="AS933" s="267"/>
      <c r="AT933" s="267"/>
      <c r="AU933" s="267"/>
      <c r="AV933" s="265" t="str">
        <f t="shared" si="281"/>
        <v/>
      </c>
      <c r="AW933" s="266"/>
      <c r="AX933" s="267" t="str">
        <f t="shared" si="275"/>
        <v/>
      </c>
      <c r="AY933" s="267"/>
      <c r="AZ933" s="267"/>
      <c r="BA933" s="267"/>
      <c r="BB933" s="267"/>
      <c r="BC933" s="268"/>
      <c r="BD933" s="11"/>
      <c r="BF933" s="7" t="str">
        <f t="shared" si="276"/>
        <v/>
      </c>
      <c r="BJ933" s="45" t="str">
        <f t="shared" ca="1" si="277"/>
        <v>20/09/2021 08:00</v>
      </c>
      <c r="BK933" s="44" t="str">
        <f>IF($F933="", "", IFERROR(INDEX('Currency Market'!$BE$10:$BL$178, MATCH($BJ933, 'Currency Market'!$BB$10:$BB$178, 0), MATCH($F933, 'Currency Market'!$BE$9:$BL$9, 0)), ""))</f>
        <v/>
      </c>
      <c r="BL933" s="43" t="str">
        <f>IF($F933="", "", IFERROR(INDEX('Currency Market'!$BE$10:$BL$178, MATCH($BJ933, 'Currency Market'!$BB$10:$BB$178, 0), MATCH($N933, 'Currency Market'!$BE$9:$BL$9, 0)), ""))</f>
        <v/>
      </c>
      <c r="BN933" s="68" t="str">
        <f t="shared" si="282"/>
        <v/>
      </c>
      <c r="BO933" s="57" t="str">
        <f t="shared" ref="BO933:BV942" si="286">IF($B933=$BF$4, IF($F933=BO$2, $H933*-1, IF($N933=BO$2, $AA933, "")), "")</f>
        <v/>
      </c>
      <c r="BP933" s="58" t="str">
        <f t="shared" si="286"/>
        <v/>
      </c>
      <c r="BQ933" s="58" t="str">
        <f t="shared" si="286"/>
        <v/>
      </c>
      <c r="BR933" s="58" t="str">
        <f t="shared" si="286"/>
        <v/>
      </c>
      <c r="BS933" s="58" t="str">
        <f t="shared" si="286"/>
        <v/>
      </c>
      <c r="BT933" s="58" t="str">
        <f t="shared" si="286"/>
        <v/>
      </c>
      <c r="BU933" s="58" t="str">
        <f t="shared" si="286"/>
        <v/>
      </c>
      <c r="BV933" s="59" t="str">
        <f t="shared" si="286"/>
        <v/>
      </c>
      <c r="BX933" s="7" t="str">
        <f ca="1">IFERROR(INDEX('Currency Market'!$BX$10:$BX$178, MATCH($BJ933, 'Currency Market'!$BB$10:$BB$178, 0)), "")</f>
        <v/>
      </c>
      <c r="BZ933" s="65" t="str">
        <f t="shared" si="283"/>
        <v/>
      </c>
    </row>
    <row r="934" spans="1:78" x14ac:dyDescent="0.55000000000000004">
      <c r="A934" s="11"/>
      <c r="B934" s="175" t="str">
        <f t="shared" si="272"/>
        <v/>
      </c>
      <c r="C934" s="176"/>
      <c r="D934" s="176"/>
      <c r="E934" s="176"/>
      <c r="F934" s="269"/>
      <c r="G934" s="270"/>
      <c r="H934" s="271"/>
      <c r="I934" s="271"/>
      <c r="J934" s="271"/>
      <c r="K934" s="271"/>
      <c r="L934" s="271"/>
      <c r="M934" s="271"/>
      <c r="N934" s="270"/>
      <c r="O934" s="270"/>
      <c r="P934" s="272" t="str">
        <f t="shared" si="278"/>
        <v/>
      </c>
      <c r="Q934" s="267"/>
      <c r="R934" s="267"/>
      <c r="S934" s="267"/>
      <c r="T934" s="267"/>
      <c r="U934" s="267"/>
      <c r="V934" s="267" t="str">
        <f t="shared" si="273"/>
        <v/>
      </c>
      <c r="W934" s="267"/>
      <c r="X934" s="267"/>
      <c r="Y934" s="267"/>
      <c r="Z934" s="267"/>
      <c r="AA934" s="267" t="str">
        <f t="shared" si="279"/>
        <v/>
      </c>
      <c r="AB934" s="267"/>
      <c r="AC934" s="267"/>
      <c r="AD934" s="267"/>
      <c r="AE934" s="267"/>
      <c r="AF934" s="267"/>
      <c r="AG934" s="269"/>
      <c r="AH934" s="270"/>
      <c r="AI934" s="270"/>
      <c r="AJ934" s="270"/>
      <c r="AK934" s="270"/>
      <c r="AL934" s="273"/>
      <c r="AM934" s="11"/>
      <c r="AN934" s="175" t="str">
        <f t="shared" si="280"/>
        <v/>
      </c>
      <c r="AO934" s="176"/>
      <c r="AP934" s="267" t="str">
        <f t="shared" si="274"/>
        <v/>
      </c>
      <c r="AQ934" s="267"/>
      <c r="AR934" s="267"/>
      <c r="AS934" s="267"/>
      <c r="AT934" s="267"/>
      <c r="AU934" s="267"/>
      <c r="AV934" s="265" t="str">
        <f t="shared" si="281"/>
        <v/>
      </c>
      <c r="AW934" s="266"/>
      <c r="AX934" s="267" t="str">
        <f t="shared" si="275"/>
        <v/>
      </c>
      <c r="AY934" s="267"/>
      <c r="AZ934" s="267"/>
      <c r="BA934" s="267"/>
      <c r="BB934" s="267"/>
      <c r="BC934" s="268"/>
      <c r="BD934" s="11"/>
      <c r="BF934" s="7" t="str">
        <f t="shared" si="276"/>
        <v/>
      </c>
      <c r="BJ934" s="45" t="str">
        <f t="shared" ca="1" si="277"/>
        <v>20/09/2021 08:00</v>
      </c>
      <c r="BK934" s="44" t="str">
        <f>IF($F934="", "", IFERROR(INDEX('Currency Market'!$BE$10:$BL$178, MATCH($BJ934, 'Currency Market'!$BB$10:$BB$178, 0), MATCH($F934, 'Currency Market'!$BE$9:$BL$9, 0)), ""))</f>
        <v/>
      </c>
      <c r="BL934" s="43" t="str">
        <f>IF($F934="", "", IFERROR(INDEX('Currency Market'!$BE$10:$BL$178, MATCH($BJ934, 'Currency Market'!$BB$10:$BB$178, 0), MATCH($N934, 'Currency Market'!$BE$9:$BL$9, 0)), ""))</f>
        <v/>
      </c>
      <c r="BN934" s="68" t="str">
        <f t="shared" si="282"/>
        <v/>
      </c>
      <c r="BO934" s="57" t="str">
        <f t="shared" si="286"/>
        <v/>
      </c>
      <c r="BP934" s="58" t="str">
        <f t="shared" si="286"/>
        <v/>
      </c>
      <c r="BQ934" s="58" t="str">
        <f t="shared" si="286"/>
        <v/>
      </c>
      <c r="BR934" s="58" t="str">
        <f t="shared" si="286"/>
        <v/>
      </c>
      <c r="BS934" s="58" t="str">
        <f t="shared" si="286"/>
        <v/>
      </c>
      <c r="BT934" s="58" t="str">
        <f t="shared" si="286"/>
        <v/>
      </c>
      <c r="BU934" s="58" t="str">
        <f t="shared" si="286"/>
        <v/>
      </c>
      <c r="BV934" s="59" t="str">
        <f t="shared" si="286"/>
        <v/>
      </c>
      <c r="BX934" s="7" t="str">
        <f ca="1">IFERROR(INDEX('Currency Market'!$BX$10:$BX$178, MATCH($BJ934, 'Currency Market'!$BB$10:$BB$178, 0)), "")</f>
        <v/>
      </c>
      <c r="BZ934" s="65" t="str">
        <f t="shared" si="283"/>
        <v/>
      </c>
    </row>
    <row r="935" spans="1:78" x14ac:dyDescent="0.55000000000000004">
      <c r="A935" s="11"/>
      <c r="B935" s="175" t="str">
        <f t="shared" si="272"/>
        <v/>
      </c>
      <c r="C935" s="176"/>
      <c r="D935" s="176"/>
      <c r="E935" s="176"/>
      <c r="F935" s="269"/>
      <c r="G935" s="270"/>
      <c r="H935" s="271"/>
      <c r="I935" s="271"/>
      <c r="J935" s="271"/>
      <c r="K935" s="271"/>
      <c r="L935" s="271"/>
      <c r="M935" s="271"/>
      <c r="N935" s="270"/>
      <c r="O935" s="270"/>
      <c r="P935" s="272" t="str">
        <f t="shared" si="278"/>
        <v/>
      </c>
      <c r="Q935" s="267"/>
      <c r="R935" s="267"/>
      <c r="S935" s="267"/>
      <c r="T935" s="267"/>
      <c r="U935" s="267"/>
      <c r="V935" s="267" t="str">
        <f t="shared" si="273"/>
        <v/>
      </c>
      <c r="W935" s="267"/>
      <c r="X935" s="267"/>
      <c r="Y935" s="267"/>
      <c r="Z935" s="267"/>
      <c r="AA935" s="267" t="str">
        <f t="shared" si="279"/>
        <v/>
      </c>
      <c r="AB935" s="267"/>
      <c r="AC935" s="267"/>
      <c r="AD935" s="267"/>
      <c r="AE935" s="267"/>
      <c r="AF935" s="267"/>
      <c r="AG935" s="269"/>
      <c r="AH935" s="270"/>
      <c r="AI935" s="270"/>
      <c r="AJ935" s="270"/>
      <c r="AK935" s="270"/>
      <c r="AL935" s="273"/>
      <c r="AM935" s="11"/>
      <c r="AN935" s="175" t="str">
        <f t="shared" si="280"/>
        <v/>
      </c>
      <c r="AO935" s="176"/>
      <c r="AP935" s="267" t="str">
        <f t="shared" si="274"/>
        <v/>
      </c>
      <c r="AQ935" s="267"/>
      <c r="AR935" s="267"/>
      <c r="AS935" s="267"/>
      <c r="AT935" s="267"/>
      <c r="AU935" s="267"/>
      <c r="AV935" s="265" t="str">
        <f t="shared" si="281"/>
        <v/>
      </c>
      <c r="AW935" s="266"/>
      <c r="AX935" s="267" t="str">
        <f t="shared" si="275"/>
        <v/>
      </c>
      <c r="AY935" s="267"/>
      <c r="AZ935" s="267"/>
      <c r="BA935" s="267"/>
      <c r="BB935" s="267"/>
      <c r="BC935" s="268"/>
      <c r="BD935" s="11"/>
      <c r="BF935" s="7" t="str">
        <f t="shared" si="276"/>
        <v/>
      </c>
      <c r="BJ935" s="45" t="str">
        <f t="shared" ca="1" si="277"/>
        <v>20/09/2021 08:00</v>
      </c>
      <c r="BK935" s="44" t="str">
        <f>IF($F935="", "", IFERROR(INDEX('Currency Market'!$BE$10:$BL$178, MATCH($BJ935, 'Currency Market'!$BB$10:$BB$178, 0), MATCH($F935, 'Currency Market'!$BE$9:$BL$9, 0)), ""))</f>
        <v/>
      </c>
      <c r="BL935" s="43" t="str">
        <f>IF($F935="", "", IFERROR(INDEX('Currency Market'!$BE$10:$BL$178, MATCH($BJ935, 'Currency Market'!$BB$10:$BB$178, 0), MATCH($N935, 'Currency Market'!$BE$9:$BL$9, 0)), ""))</f>
        <v/>
      </c>
      <c r="BN935" s="68" t="str">
        <f t="shared" si="282"/>
        <v/>
      </c>
      <c r="BO935" s="57" t="str">
        <f t="shared" si="286"/>
        <v/>
      </c>
      <c r="BP935" s="58" t="str">
        <f t="shared" si="286"/>
        <v/>
      </c>
      <c r="BQ935" s="58" t="str">
        <f t="shared" si="286"/>
        <v/>
      </c>
      <c r="BR935" s="58" t="str">
        <f t="shared" si="286"/>
        <v/>
      </c>
      <c r="BS935" s="58" t="str">
        <f t="shared" si="286"/>
        <v/>
      </c>
      <c r="BT935" s="58" t="str">
        <f t="shared" si="286"/>
        <v/>
      </c>
      <c r="BU935" s="58" t="str">
        <f t="shared" si="286"/>
        <v/>
      </c>
      <c r="BV935" s="59" t="str">
        <f t="shared" si="286"/>
        <v/>
      </c>
      <c r="BX935" s="7" t="str">
        <f ca="1">IFERROR(INDEX('Currency Market'!$BX$10:$BX$178, MATCH($BJ935, 'Currency Market'!$BB$10:$BB$178, 0)), "")</f>
        <v/>
      </c>
      <c r="BZ935" s="65" t="str">
        <f t="shared" si="283"/>
        <v/>
      </c>
    </row>
    <row r="936" spans="1:78" x14ac:dyDescent="0.55000000000000004">
      <c r="A936" s="11"/>
      <c r="B936" s="175" t="str">
        <f t="shared" si="272"/>
        <v/>
      </c>
      <c r="C936" s="176"/>
      <c r="D936" s="176"/>
      <c r="E936" s="176"/>
      <c r="F936" s="269"/>
      <c r="G936" s="270"/>
      <c r="H936" s="271"/>
      <c r="I936" s="271"/>
      <c r="J936" s="271"/>
      <c r="K936" s="271"/>
      <c r="L936" s="271"/>
      <c r="M936" s="271"/>
      <c r="N936" s="270"/>
      <c r="O936" s="270"/>
      <c r="P936" s="272" t="str">
        <f t="shared" si="278"/>
        <v/>
      </c>
      <c r="Q936" s="267"/>
      <c r="R936" s="267"/>
      <c r="S936" s="267"/>
      <c r="T936" s="267"/>
      <c r="U936" s="267"/>
      <c r="V936" s="267" t="str">
        <f t="shared" si="273"/>
        <v/>
      </c>
      <c r="W936" s="267"/>
      <c r="X936" s="267"/>
      <c r="Y936" s="267"/>
      <c r="Z936" s="267"/>
      <c r="AA936" s="267" t="str">
        <f t="shared" si="279"/>
        <v/>
      </c>
      <c r="AB936" s="267"/>
      <c r="AC936" s="267"/>
      <c r="AD936" s="267"/>
      <c r="AE936" s="267"/>
      <c r="AF936" s="267"/>
      <c r="AG936" s="269"/>
      <c r="AH936" s="270"/>
      <c r="AI936" s="270"/>
      <c r="AJ936" s="270"/>
      <c r="AK936" s="270"/>
      <c r="AL936" s="273"/>
      <c r="AM936" s="11"/>
      <c r="AN936" s="175" t="str">
        <f t="shared" si="280"/>
        <v/>
      </c>
      <c r="AO936" s="176"/>
      <c r="AP936" s="267" t="str">
        <f t="shared" si="274"/>
        <v/>
      </c>
      <c r="AQ936" s="267"/>
      <c r="AR936" s="267"/>
      <c r="AS936" s="267"/>
      <c r="AT936" s="267"/>
      <c r="AU936" s="267"/>
      <c r="AV936" s="265" t="str">
        <f t="shared" si="281"/>
        <v/>
      </c>
      <c r="AW936" s="266"/>
      <c r="AX936" s="267" t="str">
        <f t="shared" si="275"/>
        <v/>
      </c>
      <c r="AY936" s="267"/>
      <c r="AZ936" s="267"/>
      <c r="BA936" s="267"/>
      <c r="BB936" s="267"/>
      <c r="BC936" s="268"/>
      <c r="BD936" s="11"/>
      <c r="BF936" s="7" t="str">
        <f t="shared" si="276"/>
        <v/>
      </c>
      <c r="BJ936" s="45" t="str">
        <f t="shared" ca="1" si="277"/>
        <v>20/09/2021 08:00</v>
      </c>
      <c r="BK936" s="44" t="str">
        <f>IF($F936="", "", IFERROR(INDEX('Currency Market'!$BE$10:$BL$178, MATCH($BJ936, 'Currency Market'!$BB$10:$BB$178, 0), MATCH($F936, 'Currency Market'!$BE$9:$BL$9, 0)), ""))</f>
        <v/>
      </c>
      <c r="BL936" s="43" t="str">
        <f>IF($F936="", "", IFERROR(INDEX('Currency Market'!$BE$10:$BL$178, MATCH($BJ936, 'Currency Market'!$BB$10:$BB$178, 0), MATCH($N936, 'Currency Market'!$BE$9:$BL$9, 0)), ""))</f>
        <v/>
      </c>
      <c r="BN936" s="68" t="str">
        <f t="shared" si="282"/>
        <v/>
      </c>
      <c r="BO936" s="57" t="str">
        <f t="shared" si="286"/>
        <v/>
      </c>
      <c r="BP936" s="58" t="str">
        <f t="shared" si="286"/>
        <v/>
      </c>
      <c r="BQ936" s="58" t="str">
        <f t="shared" si="286"/>
        <v/>
      </c>
      <c r="BR936" s="58" t="str">
        <f t="shared" si="286"/>
        <v/>
      </c>
      <c r="BS936" s="58" t="str">
        <f t="shared" si="286"/>
        <v/>
      </c>
      <c r="BT936" s="58" t="str">
        <f t="shared" si="286"/>
        <v/>
      </c>
      <c r="BU936" s="58" t="str">
        <f t="shared" si="286"/>
        <v/>
      </c>
      <c r="BV936" s="59" t="str">
        <f t="shared" si="286"/>
        <v/>
      </c>
      <c r="BX936" s="7" t="str">
        <f ca="1">IFERROR(INDEX('Currency Market'!$BX$10:$BX$178, MATCH($BJ936, 'Currency Market'!$BB$10:$BB$178, 0)), "")</f>
        <v/>
      </c>
      <c r="BZ936" s="65" t="str">
        <f t="shared" si="283"/>
        <v/>
      </c>
    </row>
    <row r="937" spans="1:78" x14ac:dyDescent="0.55000000000000004">
      <c r="A937" s="11"/>
      <c r="B937" s="175" t="str">
        <f t="shared" si="272"/>
        <v/>
      </c>
      <c r="C937" s="176"/>
      <c r="D937" s="176"/>
      <c r="E937" s="176"/>
      <c r="F937" s="269"/>
      <c r="G937" s="270"/>
      <c r="H937" s="271"/>
      <c r="I937" s="271"/>
      <c r="J937" s="271"/>
      <c r="K937" s="271"/>
      <c r="L937" s="271"/>
      <c r="M937" s="271"/>
      <c r="N937" s="270"/>
      <c r="O937" s="270"/>
      <c r="P937" s="272" t="str">
        <f t="shared" si="278"/>
        <v/>
      </c>
      <c r="Q937" s="267"/>
      <c r="R937" s="267"/>
      <c r="S937" s="267"/>
      <c r="T937" s="267"/>
      <c r="U937" s="267"/>
      <c r="V937" s="267" t="str">
        <f t="shared" si="273"/>
        <v/>
      </c>
      <c r="W937" s="267"/>
      <c r="X937" s="267"/>
      <c r="Y937" s="267"/>
      <c r="Z937" s="267"/>
      <c r="AA937" s="267" t="str">
        <f t="shared" si="279"/>
        <v/>
      </c>
      <c r="AB937" s="267"/>
      <c r="AC937" s="267"/>
      <c r="AD937" s="267"/>
      <c r="AE937" s="267"/>
      <c r="AF937" s="267"/>
      <c r="AG937" s="269"/>
      <c r="AH937" s="270"/>
      <c r="AI937" s="270"/>
      <c r="AJ937" s="270"/>
      <c r="AK937" s="270"/>
      <c r="AL937" s="273"/>
      <c r="AM937" s="11"/>
      <c r="AN937" s="175" t="str">
        <f t="shared" si="280"/>
        <v/>
      </c>
      <c r="AO937" s="176"/>
      <c r="AP937" s="267" t="str">
        <f t="shared" si="274"/>
        <v/>
      </c>
      <c r="AQ937" s="267"/>
      <c r="AR937" s="267"/>
      <c r="AS937" s="267"/>
      <c r="AT937" s="267"/>
      <c r="AU937" s="267"/>
      <c r="AV937" s="265" t="str">
        <f t="shared" si="281"/>
        <v/>
      </c>
      <c r="AW937" s="266"/>
      <c r="AX937" s="267" t="str">
        <f t="shared" si="275"/>
        <v/>
      </c>
      <c r="AY937" s="267"/>
      <c r="AZ937" s="267"/>
      <c r="BA937" s="267"/>
      <c r="BB937" s="267"/>
      <c r="BC937" s="268"/>
      <c r="BD937" s="11"/>
      <c r="BF937" s="7" t="str">
        <f t="shared" si="276"/>
        <v/>
      </c>
      <c r="BJ937" s="45" t="str">
        <f t="shared" ca="1" si="277"/>
        <v>20/09/2021 08:00</v>
      </c>
      <c r="BK937" s="44" t="str">
        <f>IF($F937="", "", IFERROR(INDEX('Currency Market'!$BE$10:$BL$178, MATCH($BJ937, 'Currency Market'!$BB$10:$BB$178, 0), MATCH($F937, 'Currency Market'!$BE$9:$BL$9, 0)), ""))</f>
        <v/>
      </c>
      <c r="BL937" s="43" t="str">
        <f>IF($F937="", "", IFERROR(INDEX('Currency Market'!$BE$10:$BL$178, MATCH($BJ937, 'Currency Market'!$BB$10:$BB$178, 0), MATCH($N937, 'Currency Market'!$BE$9:$BL$9, 0)), ""))</f>
        <v/>
      </c>
      <c r="BN937" s="68" t="str">
        <f t="shared" si="282"/>
        <v/>
      </c>
      <c r="BO937" s="57" t="str">
        <f t="shared" si="286"/>
        <v/>
      </c>
      <c r="BP937" s="58" t="str">
        <f t="shared" si="286"/>
        <v/>
      </c>
      <c r="BQ937" s="58" t="str">
        <f t="shared" si="286"/>
        <v/>
      </c>
      <c r="BR937" s="58" t="str">
        <f t="shared" si="286"/>
        <v/>
      </c>
      <c r="BS937" s="58" t="str">
        <f t="shared" si="286"/>
        <v/>
      </c>
      <c r="BT937" s="58" t="str">
        <f t="shared" si="286"/>
        <v/>
      </c>
      <c r="BU937" s="58" t="str">
        <f t="shared" si="286"/>
        <v/>
      </c>
      <c r="BV937" s="59" t="str">
        <f t="shared" si="286"/>
        <v/>
      </c>
      <c r="BX937" s="7" t="str">
        <f ca="1">IFERROR(INDEX('Currency Market'!$BX$10:$BX$178, MATCH($BJ937, 'Currency Market'!$BB$10:$BB$178, 0)), "")</f>
        <v/>
      </c>
      <c r="BZ937" s="65" t="str">
        <f t="shared" si="283"/>
        <v/>
      </c>
    </row>
    <row r="938" spans="1:78" x14ac:dyDescent="0.55000000000000004">
      <c r="A938" s="11"/>
      <c r="B938" s="175" t="str">
        <f t="shared" si="272"/>
        <v/>
      </c>
      <c r="C938" s="176"/>
      <c r="D938" s="176"/>
      <c r="E938" s="176"/>
      <c r="F938" s="269"/>
      <c r="G938" s="270"/>
      <c r="H938" s="271"/>
      <c r="I938" s="271"/>
      <c r="J938" s="271"/>
      <c r="K938" s="271"/>
      <c r="L938" s="271"/>
      <c r="M938" s="271"/>
      <c r="N938" s="270"/>
      <c r="O938" s="270"/>
      <c r="P938" s="272" t="str">
        <f t="shared" si="278"/>
        <v/>
      </c>
      <c r="Q938" s="267"/>
      <c r="R938" s="267"/>
      <c r="S938" s="267"/>
      <c r="T938" s="267"/>
      <c r="U938" s="267"/>
      <c r="V938" s="267" t="str">
        <f t="shared" si="273"/>
        <v/>
      </c>
      <c r="W938" s="267"/>
      <c r="X938" s="267"/>
      <c r="Y938" s="267"/>
      <c r="Z938" s="267"/>
      <c r="AA938" s="267" t="str">
        <f t="shared" si="279"/>
        <v/>
      </c>
      <c r="AB938" s="267"/>
      <c r="AC938" s="267"/>
      <c r="AD938" s="267"/>
      <c r="AE938" s="267"/>
      <c r="AF938" s="267"/>
      <c r="AG938" s="269"/>
      <c r="AH938" s="270"/>
      <c r="AI938" s="270"/>
      <c r="AJ938" s="270"/>
      <c r="AK938" s="270"/>
      <c r="AL938" s="273"/>
      <c r="AM938" s="11"/>
      <c r="AN938" s="175" t="str">
        <f t="shared" si="280"/>
        <v/>
      </c>
      <c r="AO938" s="176"/>
      <c r="AP938" s="267" t="str">
        <f t="shared" si="274"/>
        <v/>
      </c>
      <c r="AQ938" s="267"/>
      <c r="AR938" s="267"/>
      <c r="AS938" s="267"/>
      <c r="AT938" s="267"/>
      <c r="AU938" s="267"/>
      <c r="AV938" s="265" t="str">
        <f t="shared" si="281"/>
        <v/>
      </c>
      <c r="AW938" s="266"/>
      <c r="AX938" s="267" t="str">
        <f t="shared" si="275"/>
        <v/>
      </c>
      <c r="AY938" s="267"/>
      <c r="AZ938" s="267"/>
      <c r="BA938" s="267"/>
      <c r="BB938" s="267"/>
      <c r="BC938" s="268"/>
      <c r="BD938" s="11"/>
      <c r="BF938" s="7" t="str">
        <f t="shared" si="276"/>
        <v/>
      </c>
      <c r="BJ938" s="45" t="str">
        <f t="shared" ca="1" si="277"/>
        <v>20/09/2021 08:00</v>
      </c>
      <c r="BK938" s="44" t="str">
        <f>IF($F938="", "", IFERROR(INDEX('Currency Market'!$BE$10:$BL$178, MATCH($BJ938, 'Currency Market'!$BB$10:$BB$178, 0), MATCH($F938, 'Currency Market'!$BE$9:$BL$9, 0)), ""))</f>
        <v/>
      </c>
      <c r="BL938" s="43" t="str">
        <f>IF($F938="", "", IFERROR(INDEX('Currency Market'!$BE$10:$BL$178, MATCH($BJ938, 'Currency Market'!$BB$10:$BB$178, 0), MATCH($N938, 'Currency Market'!$BE$9:$BL$9, 0)), ""))</f>
        <v/>
      </c>
      <c r="BN938" s="68" t="str">
        <f t="shared" si="282"/>
        <v/>
      </c>
      <c r="BO938" s="57" t="str">
        <f t="shared" si="286"/>
        <v/>
      </c>
      <c r="BP938" s="58" t="str">
        <f t="shared" si="286"/>
        <v/>
      </c>
      <c r="BQ938" s="58" t="str">
        <f t="shared" si="286"/>
        <v/>
      </c>
      <c r="BR938" s="58" t="str">
        <f t="shared" si="286"/>
        <v/>
      </c>
      <c r="BS938" s="58" t="str">
        <f t="shared" si="286"/>
        <v/>
      </c>
      <c r="BT938" s="58" t="str">
        <f t="shared" si="286"/>
        <v/>
      </c>
      <c r="BU938" s="58" t="str">
        <f t="shared" si="286"/>
        <v/>
      </c>
      <c r="BV938" s="59" t="str">
        <f t="shared" si="286"/>
        <v/>
      </c>
      <c r="BX938" s="7" t="str">
        <f ca="1">IFERROR(INDEX('Currency Market'!$BX$10:$BX$178, MATCH($BJ938, 'Currency Market'!$BB$10:$BB$178, 0)), "")</f>
        <v/>
      </c>
      <c r="BZ938" s="65" t="str">
        <f t="shared" si="283"/>
        <v/>
      </c>
    </row>
    <row r="939" spans="1:78" x14ac:dyDescent="0.55000000000000004">
      <c r="A939" s="11"/>
      <c r="B939" s="175" t="str">
        <f t="shared" si="272"/>
        <v/>
      </c>
      <c r="C939" s="176"/>
      <c r="D939" s="176"/>
      <c r="E939" s="176"/>
      <c r="F939" s="269"/>
      <c r="G939" s="270"/>
      <c r="H939" s="271"/>
      <c r="I939" s="271"/>
      <c r="J939" s="271"/>
      <c r="K939" s="271"/>
      <c r="L939" s="271"/>
      <c r="M939" s="271"/>
      <c r="N939" s="270"/>
      <c r="O939" s="270"/>
      <c r="P939" s="272" t="str">
        <f t="shared" si="278"/>
        <v/>
      </c>
      <c r="Q939" s="267"/>
      <c r="R939" s="267"/>
      <c r="S939" s="267"/>
      <c r="T939" s="267"/>
      <c r="U939" s="267"/>
      <c r="V939" s="267" t="str">
        <f t="shared" si="273"/>
        <v/>
      </c>
      <c r="W939" s="267"/>
      <c r="X939" s="267"/>
      <c r="Y939" s="267"/>
      <c r="Z939" s="267"/>
      <c r="AA939" s="267" t="str">
        <f t="shared" si="279"/>
        <v/>
      </c>
      <c r="AB939" s="267"/>
      <c r="AC939" s="267"/>
      <c r="AD939" s="267"/>
      <c r="AE939" s="267"/>
      <c r="AF939" s="267"/>
      <c r="AG939" s="269"/>
      <c r="AH939" s="270"/>
      <c r="AI939" s="270"/>
      <c r="AJ939" s="270"/>
      <c r="AK939" s="270"/>
      <c r="AL939" s="273"/>
      <c r="AM939" s="11"/>
      <c r="AN939" s="175" t="str">
        <f t="shared" si="280"/>
        <v/>
      </c>
      <c r="AO939" s="176"/>
      <c r="AP939" s="267" t="str">
        <f t="shared" si="274"/>
        <v/>
      </c>
      <c r="AQ939" s="267"/>
      <c r="AR939" s="267"/>
      <c r="AS939" s="267"/>
      <c r="AT939" s="267"/>
      <c r="AU939" s="267"/>
      <c r="AV939" s="265" t="str">
        <f t="shared" si="281"/>
        <v/>
      </c>
      <c r="AW939" s="266"/>
      <c r="AX939" s="267" t="str">
        <f t="shared" si="275"/>
        <v/>
      </c>
      <c r="AY939" s="267"/>
      <c r="AZ939" s="267"/>
      <c r="BA939" s="267"/>
      <c r="BB939" s="267"/>
      <c r="BC939" s="268"/>
      <c r="BD939" s="11"/>
      <c r="BF939" s="7" t="str">
        <f t="shared" si="276"/>
        <v/>
      </c>
      <c r="BJ939" s="45" t="str">
        <f t="shared" ca="1" si="277"/>
        <v>20/09/2021 08:00</v>
      </c>
      <c r="BK939" s="44" t="str">
        <f>IF($F939="", "", IFERROR(INDEX('Currency Market'!$BE$10:$BL$178, MATCH($BJ939, 'Currency Market'!$BB$10:$BB$178, 0), MATCH($F939, 'Currency Market'!$BE$9:$BL$9, 0)), ""))</f>
        <v/>
      </c>
      <c r="BL939" s="43" t="str">
        <f>IF($F939="", "", IFERROR(INDEX('Currency Market'!$BE$10:$BL$178, MATCH($BJ939, 'Currency Market'!$BB$10:$BB$178, 0), MATCH($N939, 'Currency Market'!$BE$9:$BL$9, 0)), ""))</f>
        <v/>
      </c>
      <c r="BN939" s="68" t="str">
        <f t="shared" si="282"/>
        <v/>
      </c>
      <c r="BO939" s="57" t="str">
        <f t="shared" si="286"/>
        <v/>
      </c>
      <c r="BP939" s="58" t="str">
        <f t="shared" si="286"/>
        <v/>
      </c>
      <c r="BQ939" s="58" t="str">
        <f t="shared" si="286"/>
        <v/>
      </c>
      <c r="BR939" s="58" t="str">
        <f t="shared" si="286"/>
        <v/>
      </c>
      <c r="BS939" s="58" t="str">
        <f t="shared" si="286"/>
        <v/>
      </c>
      <c r="BT939" s="58" t="str">
        <f t="shared" si="286"/>
        <v/>
      </c>
      <c r="BU939" s="58" t="str">
        <f t="shared" si="286"/>
        <v/>
      </c>
      <c r="BV939" s="59" t="str">
        <f t="shared" si="286"/>
        <v/>
      </c>
      <c r="BX939" s="7" t="str">
        <f ca="1">IFERROR(INDEX('Currency Market'!$BX$10:$BX$178, MATCH($BJ939, 'Currency Market'!$BB$10:$BB$178, 0)), "")</f>
        <v/>
      </c>
      <c r="BZ939" s="65" t="str">
        <f t="shared" si="283"/>
        <v/>
      </c>
    </row>
    <row r="940" spans="1:78" x14ac:dyDescent="0.55000000000000004">
      <c r="A940" s="11"/>
      <c r="B940" s="175" t="str">
        <f t="shared" si="272"/>
        <v/>
      </c>
      <c r="C940" s="176"/>
      <c r="D940" s="176"/>
      <c r="E940" s="176"/>
      <c r="F940" s="269"/>
      <c r="G940" s="270"/>
      <c r="H940" s="271"/>
      <c r="I940" s="271"/>
      <c r="J940" s="271"/>
      <c r="K940" s="271"/>
      <c r="L940" s="271"/>
      <c r="M940" s="271"/>
      <c r="N940" s="270"/>
      <c r="O940" s="270"/>
      <c r="P940" s="272" t="str">
        <f t="shared" si="278"/>
        <v/>
      </c>
      <c r="Q940" s="267"/>
      <c r="R940" s="267"/>
      <c r="S940" s="267"/>
      <c r="T940" s="267"/>
      <c r="U940" s="267"/>
      <c r="V940" s="267" t="str">
        <f t="shared" si="273"/>
        <v/>
      </c>
      <c r="W940" s="267"/>
      <c r="X940" s="267"/>
      <c r="Y940" s="267"/>
      <c r="Z940" s="267"/>
      <c r="AA940" s="267" t="str">
        <f t="shared" si="279"/>
        <v/>
      </c>
      <c r="AB940" s="267"/>
      <c r="AC940" s="267"/>
      <c r="AD940" s="267"/>
      <c r="AE940" s="267"/>
      <c r="AF940" s="267"/>
      <c r="AG940" s="269"/>
      <c r="AH940" s="270"/>
      <c r="AI940" s="270"/>
      <c r="AJ940" s="270"/>
      <c r="AK940" s="270"/>
      <c r="AL940" s="273"/>
      <c r="AM940" s="11"/>
      <c r="AN940" s="175" t="str">
        <f t="shared" si="280"/>
        <v/>
      </c>
      <c r="AO940" s="176"/>
      <c r="AP940" s="267" t="str">
        <f t="shared" si="274"/>
        <v/>
      </c>
      <c r="AQ940" s="267"/>
      <c r="AR940" s="267"/>
      <c r="AS940" s="267"/>
      <c r="AT940" s="267"/>
      <c r="AU940" s="267"/>
      <c r="AV940" s="265" t="str">
        <f t="shared" si="281"/>
        <v/>
      </c>
      <c r="AW940" s="266"/>
      <c r="AX940" s="267" t="str">
        <f t="shared" si="275"/>
        <v/>
      </c>
      <c r="AY940" s="267"/>
      <c r="AZ940" s="267"/>
      <c r="BA940" s="267"/>
      <c r="BB940" s="267"/>
      <c r="BC940" s="268"/>
      <c r="BD940" s="11"/>
      <c r="BF940" s="7" t="str">
        <f t="shared" si="276"/>
        <v/>
      </c>
      <c r="BJ940" s="45" t="str">
        <f t="shared" ca="1" si="277"/>
        <v>20/09/2021 08:00</v>
      </c>
      <c r="BK940" s="44" t="str">
        <f>IF($F940="", "", IFERROR(INDEX('Currency Market'!$BE$10:$BL$178, MATCH($BJ940, 'Currency Market'!$BB$10:$BB$178, 0), MATCH($F940, 'Currency Market'!$BE$9:$BL$9, 0)), ""))</f>
        <v/>
      </c>
      <c r="BL940" s="43" t="str">
        <f>IF($F940="", "", IFERROR(INDEX('Currency Market'!$BE$10:$BL$178, MATCH($BJ940, 'Currency Market'!$BB$10:$BB$178, 0), MATCH($N940, 'Currency Market'!$BE$9:$BL$9, 0)), ""))</f>
        <v/>
      </c>
      <c r="BN940" s="68" t="str">
        <f t="shared" si="282"/>
        <v/>
      </c>
      <c r="BO940" s="57" t="str">
        <f t="shared" si="286"/>
        <v/>
      </c>
      <c r="BP940" s="58" t="str">
        <f t="shared" si="286"/>
        <v/>
      </c>
      <c r="BQ940" s="58" t="str">
        <f t="shared" si="286"/>
        <v/>
      </c>
      <c r="BR940" s="58" t="str">
        <f t="shared" si="286"/>
        <v/>
      </c>
      <c r="BS940" s="58" t="str">
        <f t="shared" si="286"/>
        <v/>
      </c>
      <c r="BT940" s="58" t="str">
        <f t="shared" si="286"/>
        <v/>
      </c>
      <c r="BU940" s="58" t="str">
        <f t="shared" si="286"/>
        <v/>
      </c>
      <c r="BV940" s="59" t="str">
        <f t="shared" si="286"/>
        <v/>
      </c>
      <c r="BX940" s="7" t="str">
        <f ca="1">IFERROR(INDEX('Currency Market'!$BX$10:$BX$178, MATCH($BJ940, 'Currency Market'!$BB$10:$BB$178, 0)), "")</f>
        <v/>
      </c>
      <c r="BZ940" s="65" t="str">
        <f t="shared" si="283"/>
        <v/>
      </c>
    </row>
    <row r="941" spans="1:78" x14ac:dyDescent="0.55000000000000004">
      <c r="A941" s="11"/>
      <c r="B941" s="175" t="str">
        <f t="shared" si="272"/>
        <v/>
      </c>
      <c r="C941" s="176"/>
      <c r="D941" s="176"/>
      <c r="E941" s="176"/>
      <c r="F941" s="269"/>
      <c r="G941" s="270"/>
      <c r="H941" s="271"/>
      <c r="I941" s="271"/>
      <c r="J941" s="271"/>
      <c r="K941" s="271"/>
      <c r="L941" s="271"/>
      <c r="M941" s="271"/>
      <c r="N941" s="270"/>
      <c r="O941" s="270"/>
      <c r="P941" s="272" t="str">
        <f t="shared" si="278"/>
        <v/>
      </c>
      <c r="Q941" s="267"/>
      <c r="R941" s="267"/>
      <c r="S941" s="267"/>
      <c r="T941" s="267"/>
      <c r="U941" s="267"/>
      <c r="V941" s="267" t="str">
        <f t="shared" si="273"/>
        <v/>
      </c>
      <c r="W941" s="267"/>
      <c r="X941" s="267"/>
      <c r="Y941" s="267"/>
      <c r="Z941" s="267"/>
      <c r="AA941" s="267" t="str">
        <f t="shared" si="279"/>
        <v/>
      </c>
      <c r="AB941" s="267"/>
      <c r="AC941" s="267"/>
      <c r="AD941" s="267"/>
      <c r="AE941" s="267"/>
      <c r="AF941" s="267"/>
      <c r="AG941" s="269"/>
      <c r="AH941" s="270"/>
      <c r="AI941" s="270"/>
      <c r="AJ941" s="270"/>
      <c r="AK941" s="270"/>
      <c r="AL941" s="273"/>
      <c r="AM941" s="11"/>
      <c r="AN941" s="175" t="str">
        <f t="shared" si="280"/>
        <v/>
      </c>
      <c r="AO941" s="176"/>
      <c r="AP941" s="267" t="str">
        <f t="shared" si="274"/>
        <v/>
      </c>
      <c r="AQ941" s="267"/>
      <c r="AR941" s="267"/>
      <c r="AS941" s="267"/>
      <c r="AT941" s="267"/>
      <c r="AU941" s="267"/>
      <c r="AV941" s="265" t="str">
        <f t="shared" si="281"/>
        <v/>
      </c>
      <c r="AW941" s="266"/>
      <c r="AX941" s="267" t="str">
        <f t="shared" si="275"/>
        <v/>
      </c>
      <c r="AY941" s="267"/>
      <c r="AZ941" s="267"/>
      <c r="BA941" s="267"/>
      <c r="BB941" s="267"/>
      <c r="BC941" s="268"/>
      <c r="BD941" s="11"/>
      <c r="BF941" s="7" t="str">
        <f t="shared" si="276"/>
        <v/>
      </c>
      <c r="BJ941" s="45" t="str">
        <f t="shared" ca="1" si="277"/>
        <v>20/09/2021 08:00</v>
      </c>
      <c r="BK941" s="44" t="str">
        <f>IF($F941="", "", IFERROR(INDEX('Currency Market'!$BE$10:$BL$178, MATCH($BJ941, 'Currency Market'!$BB$10:$BB$178, 0), MATCH($F941, 'Currency Market'!$BE$9:$BL$9, 0)), ""))</f>
        <v/>
      </c>
      <c r="BL941" s="43" t="str">
        <f>IF($F941="", "", IFERROR(INDEX('Currency Market'!$BE$10:$BL$178, MATCH($BJ941, 'Currency Market'!$BB$10:$BB$178, 0), MATCH($N941, 'Currency Market'!$BE$9:$BL$9, 0)), ""))</f>
        <v/>
      </c>
      <c r="BN941" s="68" t="str">
        <f t="shared" si="282"/>
        <v/>
      </c>
      <c r="BO941" s="57" t="str">
        <f t="shared" si="286"/>
        <v/>
      </c>
      <c r="BP941" s="58" t="str">
        <f t="shared" si="286"/>
        <v/>
      </c>
      <c r="BQ941" s="58" t="str">
        <f t="shared" si="286"/>
        <v/>
      </c>
      <c r="BR941" s="58" t="str">
        <f t="shared" si="286"/>
        <v/>
      </c>
      <c r="BS941" s="58" t="str">
        <f t="shared" si="286"/>
        <v/>
      </c>
      <c r="BT941" s="58" t="str">
        <f t="shared" si="286"/>
        <v/>
      </c>
      <c r="BU941" s="58" t="str">
        <f t="shared" si="286"/>
        <v/>
      </c>
      <c r="BV941" s="59" t="str">
        <f t="shared" si="286"/>
        <v/>
      </c>
      <c r="BX941" s="7" t="str">
        <f ca="1">IFERROR(INDEX('Currency Market'!$BX$10:$BX$178, MATCH($BJ941, 'Currency Market'!$BB$10:$BB$178, 0)), "")</f>
        <v/>
      </c>
      <c r="BZ941" s="65" t="str">
        <f t="shared" si="283"/>
        <v/>
      </c>
    </row>
    <row r="942" spans="1:78" x14ac:dyDescent="0.55000000000000004">
      <c r="A942" s="11"/>
      <c r="B942" s="175" t="str">
        <f t="shared" si="272"/>
        <v/>
      </c>
      <c r="C942" s="176"/>
      <c r="D942" s="176"/>
      <c r="E942" s="176"/>
      <c r="F942" s="269"/>
      <c r="G942" s="270"/>
      <c r="H942" s="271"/>
      <c r="I942" s="271"/>
      <c r="J942" s="271"/>
      <c r="K942" s="271"/>
      <c r="L942" s="271"/>
      <c r="M942" s="271"/>
      <c r="N942" s="270"/>
      <c r="O942" s="270"/>
      <c r="P942" s="272" t="str">
        <f t="shared" si="278"/>
        <v/>
      </c>
      <c r="Q942" s="267"/>
      <c r="R942" s="267"/>
      <c r="S942" s="267"/>
      <c r="T942" s="267"/>
      <c r="U942" s="267"/>
      <c r="V942" s="267" t="str">
        <f t="shared" si="273"/>
        <v/>
      </c>
      <c r="W942" s="267"/>
      <c r="X942" s="267"/>
      <c r="Y942" s="267"/>
      <c r="Z942" s="267"/>
      <c r="AA942" s="267" t="str">
        <f t="shared" si="279"/>
        <v/>
      </c>
      <c r="AB942" s="267"/>
      <c r="AC942" s="267"/>
      <c r="AD942" s="267"/>
      <c r="AE942" s="267"/>
      <c r="AF942" s="267"/>
      <c r="AG942" s="269"/>
      <c r="AH942" s="270"/>
      <c r="AI942" s="270"/>
      <c r="AJ942" s="270"/>
      <c r="AK942" s="270"/>
      <c r="AL942" s="273"/>
      <c r="AM942" s="11"/>
      <c r="AN942" s="175" t="str">
        <f t="shared" si="280"/>
        <v/>
      </c>
      <c r="AO942" s="176"/>
      <c r="AP942" s="267" t="str">
        <f t="shared" si="274"/>
        <v/>
      </c>
      <c r="AQ942" s="267"/>
      <c r="AR942" s="267"/>
      <c r="AS942" s="267"/>
      <c r="AT942" s="267"/>
      <c r="AU942" s="267"/>
      <c r="AV942" s="265" t="str">
        <f t="shared" si="281"/>
        <v/>
      </c>
      <c r="AW942" s="266"/>
      <c r="AX942" s="267" t="str">
        <f t="shared" si="275"/>
        <v/>
      </c>
      <c r="AY942" s="267"/>
      <c r="AZ942" s="267"/>
      <c r="BA942" s="267"/>
      <c r="BB942" s="267"/>
      <c r="BC942" s="268"/>
      <c r="BD942" s="11"/>
      <c r="BF942" s="7" t="str">
        <f t="shared" si="276"/>
        <v/>
      </c>
      <c r="BJ942" s="45" t="str">
        <f t="shared" ca="1" si="277"/>
        <v>20/09/2021 08:00</v>
      </c>
      <c r="BK942" s="44" t="str">
        <f>IF($F942="", "", IFERROR(INDEX('Currency Market'!$BE$10:$BL$178, MATCH($BJ942, 'Currency Market'!$BB$10:$BB$178, 0), MATCH($F942, 'Currency Market'!$BE$9:$BL$9, 0)), ""))</f>
        <v/>
      </c>
      <c r="BL942" s="43" t="str">
        <f>IF($F942="", "", IFERROR(INDEX('Currency Market'!$BE$10:$BL$178, MATCH($BJ942, 'Currency Market'!$BB$10:$BB$178, 0), MATCH($N942, 'Currency Market'!$BE$9:$BL$9, 0)), ""))</f>
        <v/>
      </c>
      <c r="BN942" s="68" t="str">
        <f t="shared" si="282"/>
        <v/>
      </c>
      <c r="BO942" s="57" t="str">
        <f t="shared" si="286"/>
        <v/>
      </c>
      <c r="BP942" s="58" t="str">
        <f t="shared" si="286"/>
        <v/>
      </c>
      <c r="BQ942" s="58" t="str">
        <f t="shared" si="286"/>
        <v/>
      </c>
      <c r="BR942" s="58" t="str">
        <f t="shared" si="286"/>
        <v/>
      </c>
      <c r="BS942" s="58" t="str">
        <f t="shared" si="286"/>
        <v/>
      </c>
      <c r="BT942" s="58" t="str">
        <f t="shared" si="286"/>
        <v/>
      </c>
      <c r="BU942" s="58" t="str">
        <f t="shared" si="286"/>
        <v/>
      </c>
      <c r="BV942" s="59" t="str">
        <f t="shared" si="286"/>
        <v/>
      </c>
      <c r="BX942" s="7" t="str">
        <f ca="1">IFERROR(INDEX('Currency Market'!$BX$10:$BX$178, MATCH($BJ942, 'Currency Market'!$BB$10:$BB$178, 0)), "")</f>
        <v/>
      </c>
      <c r="BZ942" s="65" t="str">
        <f t="shared" si="283"/>
        <v/>
      </c>
    </row>
    <row r="943" spans="1:78" x14ac:dyDescent="0.55000000000000004">
      <c r="A943" s="11"/>
      <c r="B943" s="175" t="str">
        <f t="shared" si="272"/>
        <v/>
      </c>
      <c r="C943" s="176"/>
      <c r="D943" s="176"/>
      <c r="E943" s="176"/>
      <c r="F943" s="269"/>
      <c r="G943" s="270"/>
      <c r="H943" s="271"/>
      <c r="I943" s="271"/>
      <c r="J943" s="271"/>
      <c r="K943" s="271"/>
      <c r="L943" s="271"/>
      <c r="M943" s="271"/>
      <c r="N943" s="270"/>
      <c r="O943" s="270"/>
      <c r="P943" s="272" t="str">
        <f t="shared" si="278"/>
        <v/>
      </c>
      <c r="Q943" s="267"/>
      <c r="R943" s="267"/>
      <c r="S943" s="267"/>
      <c r="T943" s="267"/>
      <c r="U943" s="267"/>
      <c r="V943" s="267" t="str">
        <f t="shared" si="273"/>
        <v/>
      </c>
      <c r="W943" s="267"/>
      <c r="X943" s="267"/>
      <c r="Y943" s="267"/>
      <c r="Z943" s="267"/>
      <c r="AA943" s="267" t="str">
        <f t="shared" si="279"/>
        <v/>
      </c>
      <c r="AB943" s="267"/>
      <c r="AC943" s="267"/>
      <c r="AD943" s="267"/>
      <c r="AE943" s="267"/>
      <c r="AF943" s="267"/>
      <c r="AG943" s="269"/>
      <c r="AH943" s="270"/>
      <c r="AI943" s="270"/>
      <c r="AJ943" s="270"/>
      <c r="AK943" s="270"/>
      <c r="AL943" s="273"/>
      <c r="AM943" s="11"/>
      <c r="AN943" s="175" t="str">
        <f t="shared" si="280"/>
        <v/>
      </c>
      <c r="AO943" s="176"/>
      <c r="AP943" s="267" t="str">
        <f t="shared" si="274"/>
        <v/>
      </c>
      <c r="AQ943" s="267"/>
      <c r="AR943" s="267"/>
      <c r="AS943" s="267"/>
      <c r="AT943" s="267"/>
      <c r="AU943" s="267"/>
      <c r="AV943" s="265" t="str">
        <f t="shared" si="281"/>
        <v/>
      </c>
      <c r="AW943" s="266"/>
      <c r="AX943" s="267" t="str">
        <f t="shared" si="275"/>
        <v/>
      </c>
      <c r="AY943" s="267"/>
      <c r="AZ943" s="267"/>
      <c r="BA943" s="267"/>
      <c r="BB943" s="267"/>
      <c r="BC943" s="268"/>
      <c r="BD943" s="11"/>
      <c r="BF943" s="7" t="str">
        <f t="shared" si="276"/>
        <v/>
      </c>
      <c r="BJ943" s="45" t="str">
        <f t="shared" ca="1" si="277"/>
        <v>20/09/2021 08:00</v>
      </c>
      <c r="BK943" s="44" t="str">
        <f>IF($F943="", "", IFERROR(INDEX('Currency Market'!$BE$10:$BL$178, MATCH($BJ943, 'Currency Market'!$BB$10:$BB$178, 0), MATCH($F943, 'Currency Market'!$BE$9:$BL$9, 0)), ""))</f>
        <v/>
      </c>
      <c r="BL943" s="43" t="str">
        <f>IF($F943="", "", IFERROR(INDEX('Currency Market'!$BE$10:$BL$178, MATCH($BJ943, 'Currency Market'!$BB$10:$BB$178, 0), MATCH($N943, 'Currency Market'!$BE$9:$BL$9, 0)), ""))</f>
        <v/>
      </c>
      <c r="BN943" s="68" t="str">
        <f t="shared" si="282"/>
        <v/>
      </c>
      <c r="BO943" s="57" t="str">
        <f t="shared" ref="BO943:BV952" si="287">IF($B943=$BF$4, IF($F943=BO$2, $H943*-1, IF($N943=BO$2, $AA943, "")), "")</f>
        <v/>
      </c>
      <c r="BP943" s="58" t="str">
        <f t="shared" si="287"/>
        <v/>
      </c>
      <c r="BQ943" s="58" t="str">
        <f t="shared" si="287"/>
        <v/>
      </c>
      <c r="BR943" s="58" t="str">
        <f t="shared" si="287"/>
        <v/>
      </c>
      <c r="BS943" s="58" t="str">
        <f t="shared" si="287"/>
        <v/>
      </c>
      <c r="BT943" s="58" t="str">
        <f t="shared" si="287"/>
        <v/>
      </c>
      <c r="BU943" s="58" t="str">
        <f t="shared" si="287"/>
        <v/>
      </c>
      <c r="BV943" s="59" t="str">
        <f t="shared" si="287"/>
        <v/>
      </c>
      <c r="BX943" s="7" t="str">
        <f ca="1">IFERROR(INDEX('Currency Market'!$BX$10:$BX$178, MATCH($BJ943, 'Currency Market'!$BB$10:$BB$178, 0)), "")</f>
        <v/>
      </c>
      <c r="BZ943" s="65" t="str">
        <f t="shared" si="283"/>
        <v/>
      </c>
    </row>
    <row r="944" spans="1:78" x14ac:dyDescent="0.55000000000000004">
      <c r="A944" s="11"/>
      <c r="B944" s="175" t="str">
        <f t="shared" si="272"/>
        <v/>
      </c>
      <c r="C944" s="176"/>
      <c r="D944" s="176"/>
      <c r="E944" s="176"/>
      <c r="F944" s="269"/>
      <c r="G944" s="270"/>
      <c r="H944" s="271"/>
      <c r="I944" s="271"/>
      <c r="J944" s="271"/>
      <c r="K944" s="271"/>
      <c r="L944" s="271"/>
      <c r="M944" s="271"/>
      <c r="N944" s="270"/>
      <c r="O944" s="270"/>
      <c r="P944" s="272" t="str">
        <f t="shared" si="278"/>
        <v/>
      </c>
      <c r="Q944" s="267"/>
      <c r="R944" s="267"/>
      <c r="S944" s="267"/>
      <c r="T944" s="267"/>
      <c r="U944" s="267"/>
      <c r="V944" s="267" t="str">
        <f t="shared" si="273"/>
        <v/>
      </c>
      <c r="W944" s="267"/>
      <c r="X944" s="267"/>
      <c r="Y944" s="267"/>
      <c r="Z944" s="267"/>
      <c r="AA944" s="267" t="str">
        <f t="shared" si="279"/>
        <v/>
      </c>
      <c r="AB944" s="267"/>
      <c r="AC944" s="267"/>
      <c r="AD944" s="267"/>
      <c r="AE944" s="267"/>
      <c r="AF944" s="267"/>
      <c r="AG944" s="269"/>
      <c r="AH944" s="270"/>
      <c r="AI944" s="270"/>
      <c r="AJ944" s="270"/>
      <c r="AK944" s="270"/>
      <c r="AL944" s="273"/>
      <c r="AM944" s="11"/>
      <c r="AN944" s="175" t="str">
        <f t="shared" si="280"/>
        <v/>
      </c>
      <c r="AO944" s="176"/>
      <c r="AP944" s="267" t="str">
        <f t="shared" si="274"/>
        <v/>
      </c>
      <c r="AQ944" s="267"/>
      <c r="AR944" s="267"/>
      <c r="AS944" s="267"/>
      <c r="AT944" s="267"/>
      <c r="AU944" s="267"/>
      <c r="AV944" s="265" t="str">
        <f t="shared" si="281"/>
        <v/>
      </c>
      <c r="AW944" s="266"/>
      <c r="AX944" s="267" t="str">
        <f t="shared" si="275"/>
        <v/>
      </c>
      <c r="AY944" s="267"/>
      <c r="AZ944" s="267"/>
      <c r="BA944" s="267"/>
      <c r="BB944" s="267"/>
      <c r="BC944" s="268"/>
      <c r="BD944" s="11"/>
      <c r="BF944" s="7" t="str">
        <f t="shared" si="276"/>
        <v/>
      </c>
      <c r="BJ944" s="45" t="str">
        <f t="shared" ca="1" si="277"/>
        <v>20/09/2021 08:00</v>
      </c>
      <c r="BK944" s="44" t="str">
        <f>IF($F944="", "", IFERROR(INDEX('Currency Market'!$BE$10:$BL$178, MATCH($BJ944, 'Currency Market'!$BB$10:$BB$178, 0), MATCH($F944, 'Currency Market'!$BE$9:$BL$9, 0)), ""))</f>
        <v/>
      </c>
      <c r="BL944" s="43" t="str">
        <f>IF($F944="", "", IFERROR(INDEX('Currency Market'!$BE$10:$BL$178, MATCH($BJ944, 'Currency Market'!$BB$10:$BB$178, 0), MATCH($N944, 'Currency Market'!$BE$9:$BL$9, 0)), ""))</f>
        <v/>
      </c>
      <c r="BN944" s="68" t="str">
        <f t="shared" si="282"/>
        <v/>
      </c>
      <c r="BO944" s="57" t="str">
        <f t="shared" si="287"/>
        <v/>
      </c>
      <c r="BP944" s="58" t="str">
        <f t="shared" si="287"/>
        <v/>
      </c>
      <c r="BQ944" s="58" t="str">
        <f t="shared" si="287"/>
        <v/>
      </c>
      <c r="BR944" s="58" t="str">
        <f t="shared" si="287"/>
        <v/>
      </c>
      <c r="BS944" s="58" t="str">
        <f t="shared" si="287"/>
        <v/>
      </c>
      <c r="BT944" s="58" t="str">
        <f t="shared" si="287"/>
        <v/>
      </c>
      <c r="BU944" s="58" t="str">
        <f t="shared" si="287"/>
        <v/>
      </c>
      <c r="BV944" s="59" t="str">
        <f t="shared" si="287"/>
        <v/>
      </c>
      <c r="BX944" s="7" t="str">
        <f ca="1">IFERROR(INDEX('Currency Market'!$BX$10:$BX$178, MATCH($BJ944, 'Currency Market'!$BB$10:$BB$178, 0)), "")</f>
        <v/>
      </c>
      <c r="BZ944" s="65" t="str">
        <f t="shared" si="283"/>
        <v/>
      </c>
    </row>
    <row r="945" spans="1:78" x14ac:dyDescent="0.55000000000000004">
      <c r="A945" s="11"/>
      <c r="B945" s="175" t="str">
        <f t="shared" si="272"/>
        <v/>
      </c>
      <c r="C945" s="176"/>
      <c r="D945" s="176"/>
      <c r="E945" s="176"/>
      <c r="F945" s="269"/>
      <c r="G945" s="270"/>
      <c r="H945" s="271"/>
      <c r="I945" s="271"/>
      <c r="J945" s="271"/>
      <c r="K945" s="271"/>
      <c r="L945" s="271"/>
      <c r="M945" s="271"/>
      <c r="N945" s="270"/>
      <c r="O945" s="270"/>
      <c r="P945" s="272" t="str">
        <f t="shared" si="278"/>
        <v/>
      </c>
      <c r="Q945" s="267"/>
      <c r="R945" s="267"/>
      <c r="S945" s="267"/>
      <c r="T945" s="267"/>
      <c r="U945" s="267"/>
      <c r="V945" s="267" t="str">
        <f t="shared" si="273"/>
        <v/>
      </c>
      <c r="W945" s="267"/>
      <c r="X945" s="267"/>
      <c r="Y945" s="267"/>
      <c r="Z945" s="267"/>
      <c r="AA945" s="267" t="str">
        <f t="shared" si="279"/>
        <v/>
      </c>
      <c r="AB945" s="267"/>
      <c r="AC945" s="267"/>
      <c r="AD945" s="267"/>
      <c r="AE945" s="267"/>
      <c r="AF945" s="267"/>
      <c r="AG945" s="269"/>
      <c r="AH945" s="270"/>
      <c r="AI945" s="270"/>
      <c r="AJ945" s="270"/>
      <c r="AK945" s="270"/>
      <c r="AL945" s="273"/>
      <c r="AM945" s="11"/>
      <c r="AN945" s="175" t="str">
        <f t="shared" si="280"/>
        <v/>
      </c>
      <c r="AO945" s="176"/>
      <c r="AP945" s="267" t="str">
        <f t="shared" si="274"/>
        <v/>
      </c>
      <c r="AQ945" s="267"/>
      <c r="AR945" s="267"/>
      <c r="AS945" s="267"/>
      <c r="AT945" s="267"/>
      <c r="AU945" s="267"/>
      <c r="AV945" s="265" t="str">
        <f t="shared" si="281"/>
        <v/>
      </c>
      <c r="AW945" s="266"/>
      <c r="AX945" s="267" t="str">
        <f t="shared" si="275"/>
        <v/>
      </c>
      <c r="AY945" s="267"/>
      <c r="AZ945" s="267"/>
      <c r="BA945" s="267"/>
      <c r="BB945" s="267"/>
      <c r="BC945" s="268"/>
      <c r="BD945" s="11"/>
      <c r="BF945" s="7" t="str">
        <f t="shared" si="276"/>
        <v/>
      </c>
      <c r="BJ945" s="45" t="str">
        <f t="shared" ca="1" si="277"/>
        <v>20/09/2021 08:00</v>
      </c>
      <c r="BK945" s="44" t="str">
        <f>IF($F945="", "", IFERROR(INDEX('Currency Market'!$BE$10:$BL$178, MATCH($BJ945, 'Currency Market'!$BB$10:$BB$178, 0), MATCH($F945, 'Currency Market'!$BE$9:$BL$9, 0)), ""))</f>
        <v/>
      </c>
      <c r="BL945" s="43" t="str">
        <f>IF($F945="", "", IFERROR(INDEX('Currency Market'!$BE$10:$BL$178, MATCH($BJ945, 'Currency Market'!$BB$10:$BB$178, 0), MATCH($N945, 'Currency Market'!$BE$9:$BL$9, 0)), ""))</f>
        <v/>
      </c>
      <c r="BN945" s="68" t="str">
        <f t="shared" si="282"/>
        <v/>
      </c>
      <c r="BO945" s="57" t="str">
        <f t="shared" si="287"/>
        <v/>
      </c>
      <c r="BP945" s="58" t="str">
        <f t="shared" si="287"/>
        <v/>
      </c>
      <c r="BQ945" s="58" t="str">
        <f t="shared" si="287"/>
        <v/>
      </c>
      <c r="BR945" s="58" t="str">
        <f t="shared" si="287"/>
        <v/>
      </c>
      <c r="BS945" s="58" t="str">
        <f t="shared" si="287"/>
        <v/>
      </c>
      <c r="BT945" s="58" t="str">
        <f t="shared" si="287"/>
        <v/>
      </c>
      <c r="BU945" s="58" t="str">
        <f t="shared" si="287"/>
        <v/>
      </c>
      <c r="BV945" s="59" t="str">
        <f t="shared" si="287"/>
        <v/>
      </c>
      <c r="BX945" s="7" t="str">
        <f ca="1">IFERROR(INDEX('Currency Market'!$BX$10:$BX$178, MATCH($BJ945, 'Currency Market'!$BB$10:$BB$178, 0)), "")</f>
        <v/>
      </c>
      <c r="BZ945" s="65" t="str">
        <f t="shared" si="283"/>
        <v/>
      </c>
    </row>
    <row r="946" spans="1:78" x14ac:dyDescent="0.55000000000000004">
      <c r="A946" s="11"/>
      <c r="B946" s="175" t="str">
        <f t="shared" si="272"/>
        <v/>
      </c>
      <c r="C946" s="176"/>
      <c r="D946" s="176"/>
      <c r="E946" s="176"/>
      <c r="F946" s="269"/>
      <c r="G946" s="270"/>
      <c r="H946" s="271"/>
      <c r="I946" s="271"/>
      <c r="J946" s="271"/>
      <c r="K946" s="271"/>
      <c r="L946" s="271"/>
      <c r="M946" s="271"/>
      <c r="N946" s="270"/>
      <c r="O946" s="270"/>
      <c r="P946" s="272" t="str">
        <f t="shared" si="278"/>
        <v/>
      </c>
      <c r="Q946" s="267"/>
      <c r="R946" s="267"/>
      <c r="S946" s="267"/>
      <c r="T946" s="267"/>
      <c r="U946" s="267"/>
      <c r="V946" s="267" t="str">
        <f t="shared" si="273"/>
        <v/>
      </c>
      <c r="W946" s="267"/>
      <c r="X946" s="267"/>
      <c r="Y946" s="267"/>
      <c r="Z946" s="267"/>
      <c r="AA946" s="267" t="str">
        <f t="shared" si="279"/>
        <v/>
      </c>
      <c r="AB946" s="267"/>
      <c r="AC946" s="267"/>
      <c r="AD946" s="267"/>
      <c r="AE946" s="267"/>
      <c r="AF946" s="267"/>
      <c r="AG946" s="269"/>
      <c r="AH946" s="270"/>
      <c r="AI946" s="270"/>
      <c r="AJ946" s="270"/>
      <c r="AK946" s="270"/>
      <c r="AL946" s="273"/>
      <c r="AM946" s="11"/>
      <c r="AN946" s="175" t="str">
        <f t="shared" si="280"/>
        <v/>
      </c>
      <c r="AO946" s="176"/>
      <c r="AP946" s="267" t="str">
        <f t="shared" si="274"/>
        <v/>
      </c>
      <c r="AQ946" s="267"/>
      <c r="AR946" s="267"/>
      <c r="AS946" s="267"/>
      <c r="AT946" s="267"/>
      <c r="AU946" s="267"/>
      <c r="AV946" s="265" t="str">
        <f t="shared" si="281"/>
        <v/>
      </c>
      <c r="AW946" s="266"/>
      <c r="AX946" s="267" t="str">
        <f t="shared" si="275"/>
        <v/>
      </c>
      <c r="AY946" s="267"/>
      <c r="AZ946" s="267"/>
      <c r="BA946" s="267"/>
      <c r="BB946" s="267"/>
      <c r="BC946" s="268"/>
      <c r="BD946" s="11"/>
      <c r="BF946" s="7" t="str">
        <f t="shared" si="276"/>
        <v/>
      </c>
      <c r="BJ946" s="45" t="str">
        <f t="shared" ca="1" si="277"/>
        <v>20/09/2021 08:00</v>
      </c>
      <c r="BK946" s="44" t="str">
        <f>IF($F946="", "", IFERROR(INDEX('Currency Market'!$BE$10:$BL$178, MATCH($BJ946, 'Currency Market'!$BB$10:$BB$178, 0), MATCH($F946, 'Currency Market'!$BE$9:$BL$9, 0)), ""))</f>
        <v/>
      </c>
      <c r="BL946" s="43" t="str">
        <f>IF($F946="", "", IFERROR(INDEX('Currency Market'!$BE$10:$BL$178, MATCH($BJ946, 'Currency Market'!$BB$10:$BB$178, 0), MATCH($N946, 'Currency Market'!$BE$9:$BL$9, 0)), ""))</f>
        <v/>
      </c>
      <c r="BN946" s="68" t="str">
        <f t="shared" si="282"/>
        <v/>
      </c>
      <c r="BO946" s="57" t="str">
        <f t="shared" si="287"/>
        <v/>
      </c>
      <c r="BP946" s="58" t="str">
        <f t="shared" si="287"/>
        <v/>
      </c>
      <c r="BQ946" s="58" t="str">
        <f t="shared" si="287"/>
        <v/>
      </c>
      <c r="BR946" s="58" t="str">
        <f t="shared" si="287"/>
        <v/>
      </c>
      <c r="BS946" s="58" t="str">
        <f t="shared" si="287"/>
        <v/>
      </c>
      <c r="BT946" s="58" t="str">
        <f t="shared" si="287"/>
        <v/>
      </c>
      <c r="BU946" s="58" t="str">
        <f t="shared" si="287"/>
        <v/>
      </c>
      <c r="BV946" s="59" t="str">
        <f t="shared" si="287"/>
        <v/>
      </c>
      <c r="BX946" s="7" t="str">
        <f ca="1">IFERROR(INDEX('Currency Market'!$BX$10:$BX$178, MATCH($BJ946, 'Currency Market'!$BB$10:$BB$178, 0)), "")</f>
        <v/>
      </c>
      <c r="BZ946" s="65" t="str">
        <f t="shared" si="283"/>
        <v/>
      </c>
    </row>
    <row r="947" spans="1:78" x14ac:dyDescent="0.55000000000000004">
      <c r="A947" s="11"/>
      <c r="B947" s="175" t="str">
        <f t="shared" si="272"/>
        <v/>
      </c>
      <c r="C947" s="176"/>
      <c r="D947" s="176"/>
      <c r="E947" s="176"/>
      <c r="F947" s="269"/>
      <c r="G947" s="270"/>
      <c r="H947" s="271"/>
      <c r="I947" s="271"/>
      <c r="J947" s="271"/>
      <c r="K947" s="271"/>
      <c r="L947" s="271"/>
      <c r="M947" s="271"/>
      <c r="N947" s="270"/>
      <c r="O947" s="270"/>
      <c r="P947" s="272" t="str">
        <f t="shared" si="278"/>
        <v/>
      </c>
      <c r="Q947" s="267"/>
      <c r="R947" s="267"/>
      <c r="S947" s="267"/>
      <c r="T947" s="267"/>
      <c r="U947" s="267"/>
      <c r="V947" s="267" t="str">
        <f t="shared" si="273"/>
        <v/>
      </c>
      <c r="W947" s="267"/>
      <c r="X947" s="267"/>
      <c r="Y947" s="267"/>
      <c r="Z947" s="267"/>
      <c r="AA947" s="267" t="str">
        <f t="shared" si="279"/>
        <v/>
      </c>
      <c r="AB947" s="267"/>
      <c r="AC947" s="267"/>
      <c r="AD947" s="267"/>
      <c r="AE947" s="267"/>
      <c r="AF947" s="267"/>
      <c r="AG947" s="269"/>
      <c r="AH947" s="270"/>
      <c r="AI947" s="270"/>
      <c r="AJ947" s="270"/>
      <c r="AK947" s="270"/>
      <c r="AL947" s="273"/>
      <c r="AM947" s="11"/>
      <c r="AN947" s="175" t="str">
        <f t="shared" si="280"/>
        <v/>
      </c>
      <c r="AO947" s="176"/>
      <c r="AP947" s="267" t="str">
        <f t="shared" si="274"/>
        <v/>
      </c>
      <c r="AQ947" s="267"/>
      <c r="AR947" s="267"/>
      <c r="AS947" s="267"/>
      <c r="AT947" s="267"/>
      <c r="AU947" s="267"/>
      <c r="AV947" s="265" t="str">
        <f t="shared" si="281"/>
        <v/>
      </c>
      <c r="AW947" s="266"/>
      <c r="AX947" s="267" t="str">
        <f t="shared" si="275"/>
        <v/>
      </c>
      <c r="AY947" s="267"/>
      <c r="AZ947" s="267"/>
      <c r="BA947" s="267"/>
      <c r="BB947" s="267"/>
      <c r="BC947" s="268"/>
      <c r="BD947" s="11"/>
      <c r="BF947" s="7" t="str">
        <f t="shared" si="276"/>
        <v/>
      </c>
      <c r="BJ947" s="45" t="str">
        <f t="shared" ca="1" si="277"/>
        <v>20/09/2021 08:00</v>
      </c>
      <c r="BK947" s="44" t="str">
        <f>IF($F947="", "", IFERROR(INDEX('Currency Market'!$BE$10:$BL$178, MATCH($BJ947, 'Currency Market'!$BB$10:$BB$178, 0), MATCH($F947, 'Currency Market'!$BE$9:$BL$9, 0)), ""))</f>
        <v/>
      </c>
      <c r="BL947" s="43" t="str">
        <f>IF($F947="", "", IFERROR(INDEX('Currency Market'!$BE$10:$BL$178, MATCH($BJ947, 'Currency Market'!$BB$10:$BB$178, 0), MATCH($N947, 'Currency Market'!$BE$9:$BL$9, 0)), ""))</f>
        <v/>
      </c>
      <c r="BN947" s="68" t="str">
        <f t="shared" si="282"/>
        <v/>
      </c>
      <c r="BO947" s="57" t="str">
        <f t="shared" si="287"/>
        <v/>
      </c>
      <c r="BP947" s="58" t="str">
        <f t="shared" si="287"/>
        <v/>
      </c>
      <c r="BQ947" s="58" t="str">
        <f t="shared" si="287"/>
        <v/>
      </c>
      <c r="BR947" s="58" t="str">
        <f t="shared" si="287"/>
        <v/>
      </c>
      <c r="BS947" s="58" t="str">
        <f t="shared" si="287"/>
        <v/>
      </c>
      <c r="BT947" s="58" t="str">
        <f t="shared" si="287"/>
        <v/>
      </c>
      <c r="BU947" s="58" t="str">
        <f t="shared" si="287"/>
        <v/>
      </c>
      <c r="BV947" s="59" t="str">
        <f t="shared" si="287"/>
        <v/>
      </c>
      <c r="BX947" s="7" t="str">
        <f ca="1">IFERROR(INDEX('Currency Market'!$BX$10:$BX$178, MATCH($BJ947, 'Currency Market'!$BB$10:$BB$178, 0)), "")</f>
        <v/>
      </c>
      <c r="BZ947" s="65" t="str">
        <f t="shared" si="283"/>
        <v/>
      </c>
    </row>
    <row r="948" spans="1:78" x14ac:dyDescent="0.55000000000000004">
      <c r="A948" s="11"/>
      <c r="B948" s="175" t="str">
        <f t="shared" si="272"/>
        <v/>
      </c>
      <c r="C948" s="176"/>
      <c r="D948" s="176"/>
      <c r="E948" s="176"/>
      <c r="F948" s="269"/>
      <c r="G948" s="270"/>
      <c r="H948" s="271"/>
      <c r="I948" s="271"/>
      <c r="J948" s="271"/>
      <c r="K948" s="271"/>
      <c r="L948" s="271"/>
      <c r="M948" s="271"/>
      <c r="N948" s="270"/>
      <c r="O948" s="270"/>
      <c r="P948" s="272" t="str">
        <f t="shared" si="278"/>
        <v/>
      </c>
      <c r="Q948" s="267"/>
      <c r="R948" s="267"/>
      <c r="S948" s="267"/>
      <c r="T948" s="267"/>
      <c r="U948" s="267"/>
      <c r="V948" s="267" t="str">
        <f t="shared" si="273"/>
        <v/>
      </c>
      <c r="W948" s="267"/>
      <c r="X948" s="267"/>
      <c r="Y948" s="267"/>
      <c r="Z948" s="267"/>
      <c r="AA948" s="267" t="str">
        <f t="shared" si="279"/>
        <v/>
      </c>
      <c r="AB948" s="267"/>
      <c r="AC948" s="267"/>
      <c r="AD948" s="267"/>
      <c r="AE948" s="267"/>
      <c r="AF948" s="267"/>
      <c r="AG948" s="269"/>
      <c r="AH948" s="270"/>
      <c r="AI948" s="270"/>
      <c r="AJ948" s="270"/>
      <c r="AK948" s="270"/>
      <c r="AL948" s="273"/>
      <c r="AM948" s="11"/>
      <c r="AN948" s="175" t="str">
        <f t="shared" si="280"/>
        <v/>
      </c>
      <c r="AO948" s="176"/>
      <c r="AP948" s="267" t="str">
        <f t="shared" si="274"/>
        <v/>
      </c>
      <c r="AQ948" s="267"/>
      <c r="AR948" s="267"/>
      <c r="AS948" s="267"/>
      <c r="AT948" s="267"/>
      <c r="AU948" s="267"/>
      <c r="AV948" s="265" t="str">
        <f t="shared" si="281"/>
        <v/>
      </c>
      <c r="AW948" s="266"/>
      <c r="AX948" s="267" t="str">
        <f t="shared" si="275"/>
        <v/>
      </c>
      <c r="AY948" s="267"/>
      <c r="AZ948" s="267"/>
      <c r="BA948" s="267"/>
      <c r="BB948" s="267"/>
      <c r="BC948" s="268"/>
      <c r="BD948" s="11"/>
      <c r="BF948" s="7" t="str">
        <f t="shared" si="276"/>
        <v/>
      </c>
      <c r="BJ948" s="45" t="str">
        <f t="shared" ca="1" si="277"/>
        <v>20/09/2021 08:00</v>
      </c>
      <c r="BK948" s="44" t="str">
        <f>IF($F948="", "", IFERROR(INDEX('Currency Market'!$BE$10:$BL$178, MATCH($BJ948, 'Currency Market'!$BB$10:$BB$178, 0), MATCH($F948, 'Currency Market'!$BE$9:$BL$9, 0)), ""))</f>
        <v/>
      </c>
      <c r="BL948" s="43" t="str">
        <f>IF($F948="", "", IFERROR(INDEX('Currency Market'!$BE$10:$BL$178, MATCH($BJ948, 'Currency Market'!$BB$10:$BB$178, 0), MATCH($N948, 'Currency Market'!$BE$9:$BL$9, 0)), ""))</f>
        <v/>
      </c>
      <c r="BN948" s="68" t="str">
        <f t="shared" si="282"/>
        <v/>
      </c>
      <c r="BO948" s="57" t="str">
        <f t="shared" si="287"/>
        <v/>
      </c>
      <c r="BP948" s="58" t="str">
        <f t="shared" si="287"/>
        <v/>
      </c>
      <c r="BQ948" s="58" t="str">
        <f t="shared" si="287"/>
        <v/>
      </c>
      <c r="BR948" s="58" t="str">
        <f t="shared" si="287"/>
        <v/>
      </c>
      <c r="BS948" s="58" t="str">
        <f t="shared" si="287"/>
        <v/>
      </c>
      <c r="BT948" s="58" t="str">
        <f t="shared" si="287"/>
        <v/>
      </c>
      <c r="BU948" s="58" t="str">
        <f t="shared" si="287"/>
        <v/>
      </c>
      <c r="BV948" s="59" t="str">
        <f t="shared" si="287"/>
        <v/>
      </c>
      <c r="BX948" s="7" t="str">
        <f ca="1">IFERROR(INDEX('Currency Market'!$BX$10:$BX$178, MATCH($BJ948, 'Currency Market'!$BB$10:$BB$178, 0)), "")</f>
        <v/>
      </c>
      <c r="BZ948" s="65" t="str">
        <f t="shared" si="283"/>
        <v/>
      </c>
    </row>
    <row r="949" spans="1:78" x14ac:dyDescent="0.55000000000000004">
      <c r="A949" s="11"/>
      <c r="B949" s="175" t="str">
        <f t="shared" si="272"/>
        <v/>
      </c>
      <c r="C949" s="176"/>
      <c r="D949" s="176"/>
      <c r="E949" s="176"/>
      <c r="F949" s="269"/>
      <c r="G949" s="270"/>
      <c r="H949" s="271"/>
      <c r="I949" s="271"/>
      <c r="J949" s="271"/>
      <c r="K949" s="271"/>
      <c r="L949" s="271"/>
      <c r="M949" s="271"/>
      <c r="N949" s="270"/>
      <c r="O949" s="270"/>
      <c r="P949" s="272" t="str">
        <f t="shared" si="278"/>
        <v/>
      </c>
      <c r="Q949" s="267"/>
      <c r="R949" s="267"/>
      <c r="S949" s="267"/>
      <c r="T949" s="267"/>
      <c r="U949" s="267"/>
      <c r="V949" s="267" t="str">
        <f t="shared" si="273"/>
        <v/>
      </c>
      <c r="W949" s="267"/>
      <c r="X949" s="267"/>
      <c r="Y949" s="267"/>
      <c r="Z949" s="267"/>
      <c r="AA949" s="267" t="str">
        <f t="shared" si="279"/>
        <v/>
      </c>
      <c r="AB949" s="267"/>
      <c r="AC949" s="267"/>
      <c r="AD949" s="267"/>
      <c r="AE949" s="267"/>
      <c r="AF949" s="267"/>
      <c r="AG949" s="269"/>
      <c r="AH949" s="270"/>
      <c r="AI949" s="270"/>
      <c r="AJ949" s="270"/>
      <c r="AK949" s="270"/>
      <c r="AL949" s="273"/>
      <c r="AM949" s="11"/>
      <c r="AN949" s="175" t="str">
        <f t="shared" si="280"/>
        <v/>
      </c>
      <c r="AO949" s="176"/>
      <c r="AP949" s="267" t="str">
        <f t="shared" si="274"/>
        <v/>
      </c>
      <c r="AQ949" s="267"/>
      <c r="AR949" s="267"/>
      <c r="AS949" s="267"/>
      <c r="AT949" s="267"/>
      <c r="AU949" s="267"/>
      <c r="AV949" s="265" t="str">
        <f t="shared" si="281"/>
        <v/>
      </c>
      <c r="AW949" s="266"/>
      <c r="AX949" s="267" t="str">
        <f t="shared" si="275"/>
        <v/>
      </c>
      <c r="AY949" s="267"/>
      <c r="AZ949" s="267"/>
      <c r="BA949" s="267"/>
      <c r="BB949" s="267"/>
      <c r="BC949" s="268"/>
      <c r="BD949" s="11"/>
      <c r="BF949" s="7" t="str">
        <f t="shared" si="276"/>
        <v/>
      </c>
      <c r="BJ949" s="45" t="str">
        <f t="shared" ca="1" si="277"/>
        <v>20/09/2021 08:00</v>
      </c>
      <c r="BK949" s="44" t="str">
        <f>IF($F949="", "", IFERROR(INDEX('Currency Market'!$BE$10:$BL$178, MATCH($BJ949, 'Currency Market'!$BB$10:$BB$178, 0), MATCH($F949, 'Currency Market'!$BE$9:$BL$9, 0)), ""))</f>
        <v/>
      </c>
      <c r="BL949" s="43" t="str">
        <f>IF($F949="", "", IFERROR(INDEX('Currency Market'!$BE$10:$BL$178, MATCH($BJ949, 'Currency Market'!$BB$10:$BB$178, 0), MATCH($N949, 'Currency Market'!$BE$9:$BL$9, 0)), ""))</f>
        <v/>
      </c>
      <c r="BN949" s="68" t="str">
        <f t="shared" si="282"/>
        <v/>
      </c>
      <c r="BO949" s="57" t="str">
        <f t="shared" si="287"/>
        <v/>
      </c>
      <c r="BP949" s="58" t="str">
        <f t="shared" si="287"/>
        <v/>
      </c>
      <c r="BQ949" s="58" t="str">
        <f t="shared" si="287"/>
        <v/>
      </c>
      <c r="BR949" s="58" t="str">
        <f t="shared" si="287"/>
        <v/>
      </c>
      <c r="BS949" s="58" t="str">
        <f t="shared" si="287"/>
        <v/>
      </c>
      <c r="BT949" s="58" t="str">
        <f t="shared" si="287"/>
        <v/>
      </c>
      <c r="BU949" s="58" t="str">
        <f t="shared" si="287"/>
        <v/>
      </c>
      <c r="BV949" s="59" t="str">
        <f t="shared" si="287"/>
        <v/>
      </c>
      <c r="BX949" s="7" t="str">
        <f ca="1">IFERROR(INDEX('Currency Market'!$BX$10:$BX$178, MATCH($BJ949, 'Currency Market'!$BB$10:$BB$178, 0)), "")</f>
        <v/>
      </c>
      <c r="BZ949" s="65" t="str">
        <f t="shared" si="283"/>
        <v/>
      </c>
    </row>
    <row r="950" spans="1:78" x14ac:dyDescent="0.55000000000000004">
      <c r="A950" s="11"/>
      <c r="B950" s="175" t="str">
        <f t="shared" si="272"/>
        <v/>
      </c>
      <c r="C950" s="176"/>
      <c r="D950" s="176"/>
      <c r="E950" s="176"/>
      <c r="F950" s="269"/>
      <c r="G950" s="270"/>
      <c r="H950" s="271"/>
      <c r="I950" s="271"/>
      <c r="J950" s="271"/>
      <c r="K950" s="271"/>
      <c r="L950" s="271"/>
      <c r="M950" s="271"/>
      <c r="N950" s="270"/>
      <c r="O950" s="270"/>
      <c r="P950" s="272" t="str">
        <f t="shared" si="278"/>
        <v/>
      </c>
      <c r="Q950" s="267"/>
      <c r="R950" s="267"/>
      <c r="S950" s="267"/>
      <c r="T950" s="267"/>
      <c r="U950" s="267"/>
      <c r="V950" s="267" t="str">
        <f t="shared" si="273"/>
        <v/>
      </c>
      <c r="W950" s="267"/>
      <c r="X950" s="267"/>
      <c r="Y950" s="267"/>
      <c r="Z950" s="267"/>
      <c r="AA950" s="267" t="str">
        <f t="shared" si="279"/>
        <v/>
      </c>
      <c r="AB950" s="267"/>
      <c r="AC950" s="267"/>
      <c r="AD950" s="267"/>
      <c r="AE950" s="267"/>
      <c r="AF950" s="267"/>
      <c r="AG950" s="269"/>
      <c r="AH950" s="270"/>
      <c r="AI950" s="270"/>
      <c r="AJ950" s="270"/>
      <c r="AK950" s="270"/>
      <c r="AL950" s="273"/>
      <c r="AM950" s="11"/>
      <c r="AN950" s="175" t="str">
        <f t="shared" si="280"/>
        <v/>
      </c>
      <c r="AO950" s="176"/>
      <c r="AP950" s="267" t="str">
        <f t="shared" si="274"/>
        <v/>
      </c>
      <c r="AQ950" s="267"/>
      <c r="AR950" s="267"/>
      <c r="AS950" s="267"/>
      <c r="AT950" s="267"/>
      <c r="AU950" s="267"/>
      <c r="AV950" s="265" t="str">
        <f t="shared" si="281"/>
        <v/>
      </c>
      <c r="AW950" s="266"/>
      <c r="AX950" s="267" t="str">
        <f t="shared" si="275"/>
        <v/>
      </c>
      <c r="AY950" s="267"/>
      <c r="AZ950" s="267"/>
      <c r="BA950" s="267"/>
      <c r="BB950" s="267"/>
      <c r="BC950" s="268"/>
      <c r="BD950" s="11"/>
      <c r="BF950" s="7" t="str">
        <f t="shared" si="276"/>
        <v/>
      </c>
      <c r="BJ950" s="45" t="str">
        <f t="shared" ca="1" si="277"/>
        <v>20/09/2021 08:00</v>
      </c>
      <c r="BK950" s="44" t="str">
        <f>IF($F950="", "", IFERROR(INDEX('Currency Market'!$BE$10:$BL$178, MATCH($BJ950, 'Currency Market'!$BB$10:$BB$178, 0), MATCH($F950, 'Currency Market'!$BE$9:$BL$9, 0)), ""))</f>
        <v/>
      </c>
      <c r="BL950" s="43" t="str">
        <f>IF($F950="", "", IFERROR(INDEX('Currency Market'!$BE$10:$BL$178, MATCH($BJ950, 'Currency Market'!$BB$10:$BB$178, 0), MATCH($N950, 'Currency Market'!$BE$9:$BL$9, 0)), ""))</f>
        <v/>
      </c>
      <c r="BN950" s="68" t="str">
        <f t="shared" si="282"/>
        <v/>
      </c>
      <c r="BO950" s="57" t="str">
        <f t="shared" si="287"/>
        <v/>
      </c>
      <c r="BP950" s="58" t="str">
        <f t="shared" si="287"/>
        <v/>
      </c>
      <c r="BQ950" s="58" t="str">
        <f t="shared" si="287"/>
        <v/>
      </c>
      <c r="BR950" s="58" t="str">
        <f t="shared" si="287"/>
        <v/>
      </c>
      <c r="BS950" s="58" t="str">
        <f t="shared" si="287"/>
        <v/>
      </c>
      <c r="BT950" s="58" t="str">
        <f t="shared" si="287"/>
        <v/>
      </c>
      <c r="BU950" s="58" t="str">
        <f t="shared" si="287"/>
        <v/>
      </c>
      <c r="BV950" s="59" t="str">
        <f t="shared" si="287"/>
        <v/>
      </c>
      <c r="BX950" s="7" t="str">
        <f ca="1">IFERROR(INDEX('Currency Market'!$BX$10:$BX$178, MATCH($BJ950, 'Currency Market'!$BB$10:$BB$178, 0)), "")</f>
        <v/>
      </c>
      <c r="BZ950" s="65" t="str">
        <f t="shared" si="283"/>
        <v/>
      </c>
    </row>
    <row r="951" spans="1:78" x14ac:dyDescent="0.55000000000000004">
      <c r="A951" s="11"/>
      <c r="B951" s="175" t="str">
        <f t="shared" si="272"/>
        <v/>
      </c>
      <c r="C951" s="176"/>
      <c r="D951" s="176"/>
      <c r="E951" s="176"/>
      <c r="F951" s="269"/>
      <c r="G951" s="270"/>
      <c r="H951" s="271"/>
      <c r="I951" s="271"/>
      <c r="J951" s="271"/>
      <c r="K951" s="271"/>
      <c r="L951" s="271"/>
      <c r="M951" s="271"/>
      <c r="N951" s="270"/>
      <c r="O951" s="270"/>
      <c r="P951" s="272" t="str">
        <f t="shared" si="278"/>
        <v/>
      </c>
      <c r="Q951" s="267"/>
      <c r="R951" s="267"/>
      <c r="S951" s="267"/>
      <c r="T951" s="267"/>
      <c r="U951" s="267"/>
      <c r="V951" s="267" t="str">
        <f t="shared" si="273"/>
        <v/>
      </c>
      <c r="W951" s="267"/>
      <c r="X951" s="267"/>
      <c r="Y951" s="267"/>
      <c r="Z951" s="267"/>
      <c r="AA951" s="267" t="str">
        <f t="shared" si="279"/>
        <v/>
      </c>
      <c r="AB951" s="267"/>
      <c r="AC951" s="267"/>
      <c r="AD951" s="267"/>
      <c r="AE951" s="267"/>
      <c r="AF951" s="267"/>
      <c r="AG951" s="269"/>
      <c r="AH951" s="270"/>
      <c r="AI951" s="270"/>
      <c r="AJ951" s="270"/>
      <c r="AK951" s="270"/>
      <c r="AL951" s="273"/>
      <c r="AM951" s="11"/>
      <c r="AN951" s="175" t="str">
        <f t="shared" si="280"/>
        <v/>
      </c>
      <c r="AO951" s="176"/>
      <c r="AP951" s="267" t="str">
        <f t="shared" si="274"/>
        <v/>
      </c>
      <c r="AQ951" s="267"/>
      <c r="AR951" s="267"/>
      <c r="AS951" s="267"/>
      <c r="AT951" s="267"/>
      <c r="AU951" s="267"/>
      <c r="AV951" s="265" t="str">
        <f t="shared" si="281"/>
        <v/>
      </c>
      <c r="AW951" s="266"/>
      <c r="AX951" s="267" t="str">
        <f t="shared" si="275"/>
        <v/>
      </c>
      <c r="AY951" s="267"/>
      <c r="AZ951" s="267"/>
      <c r="BA951" s="267"/>
      <c r="BB951" s="267"/>
      <c r="BC951" s="268"/>
      <c r="BD951" s="11"/>
      <c r="BF951" s="7" t="str">
        <f t="shared" si="276"/>
        <v/>
      </c>
      <c r="BJ951" s="45" t="str">
        <f t="shared" ca="1" si="277"/>
        <v>20/09/2021 08:00</v>
      </c>
      <c r="BK951" s="44" t="str">
        <f>IF($F951="", "", IFERROR(INDEX('Currency Market'!$BE$10:$BL$178, MATCH($BJ951, 'Currency Market'!$BB$10:$BB$178, 0), MATCH($F951, 'Currency Market'!$BE$9:$BL$9, 0)), ""))</f>
        <v/>
      </c>
      <c r="BL951" s="43" t="str">
        <f>IF($F951="", "", IFERROR(INDEX('Currency Market'!$BE$10:$BL$178, MATCH($BJ951, 'Currency Market'!$BB$10:$BB$178, 0), MATCH($N951, 'Currency Market'!$BE$9:$BL$9, 0)), ""))</f>
        <v/>
      </c>
      <c r="BN951" s="68" t="str">
        <f t="shared" si="282"/>
        <v/>
      </c>
      <c r="BO951" s="57" t="str">
        <f t="shared" si="287"/>
        <v/>
      </c>
      <c r="BP951" s="58" t="str">
        <f t="shared" si="287"/>
        <v/>
      </c>
      <c r="BQ951" s="58" t="str">
        <f t="shared" si="287"/>
        <v/>
      </c>
      <c r="BR951" s="58" t="str">
        <f t="shared" si="287"/>
        <v/>
      </c>
      <c r="BS951" s="58" t="str">
        <f t="shared" si="287"/>
        <v/>
      </c>
      <c r="BT951" s="58" t="str">
        <f t="shared" si="287"/>
        <v/>
      </c>
      <c r="BU951" s="58" t="str">
        <f t="shared" si="287"/>
        <v/>
      </c>
      <c r="BV951" s="59" t="str">
        <f t="shared" si="287"/>
        <v/>
      </c>
      <c r="BX951" s="7" t="str">
        <f ca="1">IFERROR(INDEX('Currency Market'!$BX$10:$BX$178, MATCH($BJ951, 'Currency Market'!$BB$10:$BB$178, 0)), "")</f>
        <v/>
      </c>
      <c r="BZ951" s="65" t="str">
        <f t="shared" si="283"/>
        <v/>
      </c>
    </row>
    <row r="952" spans="1:78" x14ac:dyDescent="0.55000000000000004">
      <c r="A952" s="11"/>
      <c r="B952" s="175" t="str">
        <f t="shared" si="272"/>
        <v/>
      </c>
      <c r="C952" s="176"/>
      <c r="D952" s="176"/>
      <c r="E952" s="176"/>
      <c r="F952" s="269"/>
      <c r="G952" s="270"/>
      <c r="H952" s="271"/>
      <c r="I952" s="271"/>
      <c r="J952" s="271"/>
      <c r="K952" s="271"/>
      <c r="L952" s="271"/>
      <c r="M952" s="271"/>
      <c r="N952" s="270"/>
      <c r="O952" s="270"/>
      <c r="P952" s="272" t="str">
        <f t="shared" si="278"/>
        <v/>
      </c>
      <c r="Q952" s="267"/>
      <c r="R952" s="267"/>
      <c r="S952" s="267"/>
      <c r="T952" s="267"/>
      <c r="U952" s="267"/>
      <c r="V952" s="267" t="str">
        <f t="shared" si="273"/>
        <v/>
      </c>
      <c r="W952" s="267"/>
      <c r="X952" s="267"/>
      <c r="Y952" s="267"/>
      <c r="Z952" s="267"/>
      <c r="AA952" s="267" t="str">
        <f t="shared" si="279"/>
        <v/>
      </c>
      <c r="AB952" s="267"/>
      <c r="AC952" s="267"/>
      <c r="AD952" s="267"/>
      <c r="AE952" s="267"/>
      <c r="AF952" s="267"/>
      <c r="AG952" s="269"/>
      <c r="AH952" s="270"/>
      <c r="AI952" s="270"/>
      <c r="AJ952" s="270"/>
      <c r="AK952" s="270"/>
      <c r="AL952" s="273"/>
      <c r="AM952" s="11"/>
      <c r="AN952" s="175" t="str">
        <f t="shared" si="280"/>
        <v/>
      </c>
      <c r="AO952" s="176"/>
      <c r="AP952" s="267" t="str">
        <f t="shared" si="274"/>
        <v/>
      </c>
      <c r="AQ952" s="267"/>
      <c r="AR952" s="267"/>
      <c r="AS952" s="267"/>
      <c r="AT952" s="267"/>
      <c r="AU952" s="267"/>
      <c r="AV952" s="265" t="str">
        <f t="shared" si="281"/>
        <v/>
      </c>
      <c r="AW952" s="266"/>
      <c r="AX952" s="267" t="str">
        <f t="shared" si="275"/>
        <v/>
      </c>
      <c r="AY952" s="267"/>
      <c r="AZ952" s="267"/>
      <c r="BA952" s="267"/>
      <c r="BB952" s="267"/>
      <c r="BC952" s="268"/>
      <c r="BD952" s="11"/>
      <c r="BF952" s="7" t="str">
        <f t="shared" si="276"/>
        <v/>
      </c>
      <c r="BJ952" s="45" t="str">
        <f t="shared" ca="1" si="277"/>
        <v>20/09/2021 08:00</v>
      </c>
      <c r="BK952" s="44" t="str">
        <f>IF($F952="", "", IFERROR(INDEX('Currency Market'!$BE$10:$BL$178, MATCH($BJ952, 'Currency Market'!$BB$10:$BB$178, 0), MATCH($F952, 'Currency Market'!$BE$9:$BL$9, 0)), ""))</f>
        <v/>
      </c>
      <c r="BL952" s="43" t="str">
        <f>IF($F952="", "", IFERROR(INDEX('Currency Market'!$BE$10:$BL$178, MATCH($BJ952, 'Currency Market'!$BB$10:$BB$178, 0), MATCH($N952, 'Currency Market'!$BE$9:$BL$9, 0)), ""))</f>
        <v/>
      </c>
      <c r="BN952" s="68" t="str">
        <f t="shared" si="282"/>
        <v/>
      </c>
      <c r="BO952" s="57" t="str">
        <f t="shared" si="287"/>
        <v/>
      </c>
      <c r="BP952" s="58" t="str">
        <f t="shared" si="287"/>
        <v/>
      </c>
      <c r="BQ952" s="58" t="str">
        <f t="shared" si="287"/>
        <v/>
      </c>
      <c r="BR952" s="58" t="str">
        <f t="shared" si="287"/>
        <v/>
      </c>
      <c r="BS952" s="58" t="str">
        <f t="shared" si="287"/>
        <v/>
      </c>
      <c r="BT952" s="58" t="str">
        <f t="shared" si="287"/>
        <v/>
      </c>
      <c r="BU952" s="58" t="str">
        <f t="shared" si="287"/>
        <v/>
      </c>
      <c r="BV952" s="59" t="str">
        <f t="shared" si="287"/>
        <v/>
      </c>
      <c r="BX952" s="7" t="str">
        <f ca="1">IFERROR(INDEX('Currency Market'!$BX$10:$BX$178, MATCH($BJ952, 'Currency Market'!$BB$10:$BB$178, 0)), "")</f>
        <v/>
      </c>
      <c r="BZ952" s="65" t="str">
        <f t="shared" si="283"/>
        <v/>
      </c>
    </row>
    <row r="953" spans="1:78" x14ac:dyDescent="0.55000000000000004">
      <c r="A953" s="11"/>
      <c r="B953" s="175" t="str">
        <f t="shared" si="272"/>
        <v/>
      </c>
      <c r="C953" s="176"/>
      <c r="D953" s="176"/>
      <c r="E953" s="176"/>
      <c r="F953" s="269"/>
      <c r="G953" s="270"/>
      <c r="H953" s="271"/>
      <c r="I953" s="271"/>
      <c r="J953" s="271"/>
      <c r="K953" s="271"/>
      <c r="L953" s="271"/>
      <c r="M953" s="271"/>
      <c r="N953" s="270"/>
      <c r="O953" s="270"/>
      <c r="P953" s="272" t="str">
        <f t="shared" si="278"/>
        <v/>
      </c>
      <c r="Q953" s="267"/>
      <c r="R953" s="267"/>
      <c r="S953" s="267"/>
      <c r="T953" s="267"/>
      <c r="U953" s="267"/>
      <c r="V953" s="267" t="str">
        <f t="shared" si="273"/>
        <v/>
      </c>
      <c r="W953" s="267"/>
      <c r="X953" s="267"/>
      <c r="Y953" s="267"/>
      <c r="Z953" s="267"/>
      <c r="AA953" s="267" t="str">
        <f t="shared" si="279"/>
        <v/>
      </c>
      <c r="AB953" s="267"/>
      <c r="AC953" s="267"/>
      <c r="AD953" s="267"/>
      <c r="AE953" s="267"/>
      <c r="AF953" s="267"/>
      <c r="AG953" s="269"/>
      <c r="AH953" s="270"/>
      <c r="AI953" s="270"/>
      <c r="AJ953" s="270"/>
      <c r="AK953" s="270"/>
      <c r="AL953" s="273"/>
      <c r="AM953" s="11"/>
      <c r="AN953" s="175" t="str">
        <f t="shared" si="280"/>
        <v/>
      </c>
      <c r="AO953" s="176"/>
      <c r="AP953" s="267" t="str">
        <f t="shared" si="274"/>
        <v/>
      </c>
      <c r="AQ953" s="267"/>
      <c r="AR953" s="267"/>
      <c r="AS953" s="267"/>
      <c r="AT953" s="267"/>
      <c r="AU953" s="267"/>
      <c r="AV953" s="265" t="str">
        <f t="shared" si="281"/>
        <v/>
      </c>
      <c r="AW953" s="266"/>
      <c r="AX953" s="267" t="str">
        <f t="shared" si="275"/>
        <v/>
      </c>
      <c r="AY953" s="267"/>
      <c r="AZ953" s="267"/>
      <c r="BA953" s="267"/>
      <c r="BB953" s="267"/>
      <c r="BC953" s="268"/>
      <c r="BD953" s="11"/>
      <c r="BF953" s="7" t="str">
        <f t="shared" si="276"/>
        <v/>
      </c>
      <c r="BJ953" s="45" t="str">
        <f t="shared" ca="1" si="277"/>
        <v>20/09/2021 08:00</v>
      </c>
      <c r="BK953" s="44" t="str">
        <f>IF($F953="", "", IFERROR(INDEX('Currency Market'!$BE$10:$BL$178, MATCH($BJ953, 'Currency Market'!$BB$10:$BB$178, 0), MATCH($F953, 'Currency Market'!$BE$9:$BL$9, 0)), ""))</f>
        <v/>
      </c>
      <c r="BL953" s="43" t="str">
        <f>IF($F953="", "", IFERROR(INDEX('Currency Market'!$BE$10:$BL$178, MATCH($BJ953, 'Currency Market'!$BB$10:$BB$178, 0), MATCH($N953, 'Currency Market'!$BE$9:$BL$9, 0)), ""))</f>
        <v/>
      </c>
      <c r="BN953" s="68" t="str">
        <f t="shared" si="282"/>
        <v/>
      </c>
      <c r="BO953" s="57" t="str">
        <f t="shared" ref="BO953:BV962" si="288">IF($B953=$BF$4, IF($F953=BO$2, $H953*-1, IF($N953=BO$2, $AA953, "")), "")</f>
        <v/>
      </c>
      <c r="BP953" s="58" t="str">
        <f t="shared" si="288"/>
        <v/>
      </c>
      <c r="BQ953" s="58" t="str">
        <f t="shared" si="288"/>
        <v/>
      </c>
      <c r="BR953" s="58" t="str">
        <f t="shared" si="288"/>
        <v/>
      </c>
      <c r="BS953" s="58" t="str">
        <f t="shared" si="288"/>
        <v/>
      </c>
      <c r="BT953" s="58" t="str">
        <f t="shared" si="288"/>
        <v/>
      </c>
      <c r="BU953" s="58" t="str">
        <f t="shared" si="288"/>
        <v/>
      </c>
      <c r="BV953" s="59" t="str">
        <f t="shared" si="288"/>
        <v/>
      </c>
      <c r="BX953" s="7" t="str">
        <f ca="1">IFERROR(INDEX('Currency Market'!$BX$10:$BX$178, MATCH($BJ953, 'Currency Market'!$BB$10:$BB$178, 0)), "")</f>
        <v/>
      </c>
      <c r="BZ953" s="65" t="str">
        <f t="shared" si="283"/>
        <v/>
      </c>
    </row>
    <row r="954" spans="1:78" x14ac:dyDescent="0.55000000000000004">
      <c r="A954" s="11"/>
      <c r="B954" s="175" t="str">
        <f t="shared" si="272"/>
        <v/>
      </c>
      <c r="C954" s="176"/>
      <c r="D954" s="176"/>
      <c r="E954" s="176"/>
      <c r="F954" s="269"/>
      <c r="G954" s="270"/>
      <c r="H954" s="271"/>
      <c r="I954" s="271"/>
      <c r="J954" s="271"/>
      <c r="K954" s="271"/>
      <c r="L954" s="271"/>
      <c r="M954" s="271"/>
      <c r="N954" s="270"/>
      <c r="O954" s="270"/>
      <c r="P954" s="272" t="str">
        <f t="shared" si="278"/>
        <v/>
      </c>
      <c r="Q954" s="267"/>
      <c r="R954" s="267"/>
      <c r="S954" s="267"/>
      <c r="T954" s="267"/>
      <c r="U954" s="267"/>
      <c r="V954" s="267" t="str">
        <f t="shared" si="273"/>
        <v/>
      </c>
      <c r="W954" s="267"/>
      <c r="X954" s="267"/>
      <c r="Y954" s="267"/>
      <c r="Z954" s="267"/>
      <c r="AA954" s="267" t="str">
        <f t="shared" si="279"/>
        <v/>
      </c>
      <c r="AB954" s="267"/>
      <c r="AC954" s="267"/>
      <c r="AD954" s="267"/>
      <c r="AE954" s="267"/>
      <c r="AF954" s="267"/>
      <c r="AG954" s="269"/>
      <c r="AH954" s="270"/>
      <c r="AI954" s="270"/>
      <c r="AJ954" s="270"/>
      <c r="AK954" s="270"/>
      <c r="AL954" s="273"/>
      <c r="AM954" s="11"/>
      <c r="AN954" s="175" t="str">
        <f t="shared" si="280"/>
        <v/>
      </c>
      <c r="AO954" s="176"/>
      <c r="AP954" s="267" t="str">
        <f t="shared" si="274"/>
        <v/>
      </c>
      <c r="AQ954" s="267"/>
      <c r="AR954" s="267"/>
      <c r="AS954" s="267"/>
      <c r="AT954" s="267"/>
      <c r="AU954" s="267"/>
      <c r="AV954" s="265" t="str">
        <f t="shared" si="281"/>
        <v/>
      </c>
      <c r="AW954" s="266"/>
      <c r="AX954" s="267" t="str">
        <f t="shared" si="275"/>
        <v/>
      </c>
      <c r="AY954" s="267"/>
      <c r="AZ954" s="267"/>
      <c r="BA954" s="267"/>
      <c r="BB954" s="267"/>
      <c r="BC954" s="268"/>
      <c r="BD954" s="11"/>
      <c r="BF954" s="7" t="str">
        <f t="shared" si="276"/>
        <v/>
      </c>
      <c r="BJ954" s="45" t="str">
        <f t="shared" ca="1" si="277"/>
        <v>20/09/2021 08:00</v>
      </c>
      <c r="BK954" s="44" t="str">
        <f>IF($F954="", "", IFERROR(INDEX('Currency Market'!$BE$10:$BL$178, MATCH($BJ954, 'Currency Market'!$BB$10:$BB$178, 0), MATCH($F954, 'Currency Market'!$BE$9:$BL$9, 0)), ""))</f>
        <v/>
      </c>
      <c r="BL954" s="43" t="str">
        <f>IF($F954="", "", IFERROR(INDEX('Currency Market'!$BE$10:$BL$178, MATCH($BJ954, 'Currency Market'!$BB$10:$BB$178, 0), MATCH($N954, 'Currency Market'!$BE$9:$BL$9, 0)), ""))</f>
        <v/>
      </c>
      <c r="BN954" s="68" t="str">
        <f t="shared" si="282"/>
        <v/>
      </c>
      <c r="BO954" s="57" t="str">
        <f t="shared" si="288"/>
        <v/>
      </c>
      <c r="BP954" s="58" t="str">
        <f t="shared" si="288"/>
        <v/>
      </c>
      <c r="BQ954" s="58" t="str">
        <f t="shared" si="288"/>
        <v/>
      </c>
      <c r="BR954" s="58" t="str">
        <f t="shared" si="288"/>
        <v/>
      </c>
      <c r="BS954" s="58" t="str">
        <f t="shared" si="288"/>
        <v/>
      </c>
      <c r="BT954" s="58" t="str">
        <f t="shared" si="288"/>
        <v/>
      </c>
      <c r="BU954" s="58" t="str">
        <f t="shared" si="288"/>
        <v/>
      </c>
      <c r="BV954" s="59" t="str">
        <f t="shared" si="288"/>
        <v/>
      </c>
      <c r="BX954" s="7" t="str">
        <f ca="1">IFERROR(INDEX('Currency Market'!$BX$10:$BX$178, MATCH($BJ954, 'Currency Market'!$BB$10:$BB$178, 0)), "")</f>
        <v/>
      </c>
      <c r="BZ954" s="65" t="str">
        <f t="shared" si="283"/>
        <v/>
      </c>
    </row>
    <row r="955" spans="1:78" x14ac:dyDescent="0.55000000000000004">
      <c r="A955" s="11"/>
      <c r="B955" s="175" t="str">
        <f t="shared" si="272"/>
        <v/>
      </c>
      <c r="C955" s="176"/>
      <c r="D955" s="176"/>
      <c r="E955" s="176"/>
      <c r="F955" s="269"/>
      <c r="G955" s="270"/>
      <c r="H955" s="271"/>
      <c r="I955" s="271"/>
      <c r="J955" s="271"/>
      <c r="K955" s="271"/>
      <c r="L955" s="271"/>
      <c r="M955" s="271"/>
      <c r="N955" s="270"/>
      <c r="O955" s="270"/>
      <c r="P955" s="272" t="str">
        <f t="shared" si="278"/>
        <v/>
      </c>
      <c r="Q955" s="267"/>
      <c r="R955" s="267"/>
      <c r="S955" s="267"/>
      <c r="T955" s="267"/>
      <c r="U955" s="267"/>
      <c r="V955" s="267" t="str">
        <f t="shared" si="273"/>
        <v/>
      </c>
      <c r="W955" s="267"/>
      <c r="X955" s="267"/>
      <c r="Y955" s="267"/>
      <c r="Z955" s="267"/>
      <c r="AA955" s="267" t="str">
        <f t="shared" si="279"/>
        <v/>
      </c>
      <c r="AB955" s="267"/>
      <c r="AC955" s="267"/>
      <c r="AD955" s="267"/>
      <c r="AE955" s="267"/>
      <c r="AF955" s="267"/>
      <c r="AG955" s="269"/>
      <c r="AH955" s="270"/>
      <c r="AI955" s="270"/>
      <c r="AJ955" s="270"/>
      <c r="AK955" s="270"/>
      <c r="AL955" s="273"/>
      <c r="AM955" s="11"/>
      <c r="AN955" s="175" t="str">
        <f t="shared" si="280"/>
        <v/>
      </c>
      <c r="AO955" s="176"/>
      <c r="AP955" s="267" t="str">
        <f t="shared" si="274"/>
        <v/>
      </c>
      <c r="AQ955" s="267"/>
      <c r="AR955" s="267"/>
      <c r="AS955" s="267"/>
      <c r="AT955" s="267"/>
      <c r="AU955" s="267"/>
      <c r="AV955" s="265" t="str">
        <f t="shared" si="281"/>
        <v/>
      </c>
      <c r="AW955" s="266"/>
      <c r="AX955" s="267" t="str">
        <f t="shared" si="275"/>
        <v/>
      </c>
      <c r="AY955" s="267"/>
      <c r="AZ955" s="267"/>
      <c r="BA955" s="267"/>
      <c r="BB955" s="267"/>
      <c r="BC955" s="268"/>
      <c r="BD955" s="11"/>
      <c r="BF955" s="7" t="str">
        <f t="shared" si="276"/>
        <v/>
      </c>
      <c r="BJ955" s="45" t="str">
        <f t="shared" ca="1" si="277"/>
        <v>20/09/2021 08:00</v>
      </c>
      <c r="BK955" s="44" t="str">
        <f>IF($F955="", "", IFERROR(INDEX('Currency Market'!$BE$10:$BL$178, MATCH($BJ955, 'Currency Market'!$BB$10:$BB$178, 0), MATCH($F955, 'Currency Market'!$BE$9:$BL$9, 0)), ""))</f>
        <v/>
      </c>
      <c r="BL955" s="43" t="str">
        <f>IF($F955="", "", IFERROR(INDEX('Currency Market'!$BE$10:$BL$178, MATCH($BJ955, 'Currency Market'!$BB$10:$BB$178, 0), MATCH($N955, 'Currency Market'!$BE$9:$BL$9, 0)), ""))</f>
        <v/>
      </c>
      <c r="BN955" s="68" t="str">
        <f t="shared" si="282"/>
        <v/>
      </c>
      <c r="BO955" s="57" t="str">
        <f t="shared" si="288"/>
        <v/>
      </c>
      <c r="BP955" s="58" t="str">
        <f t="shared" si="288"/>
        <v/>
      </c>
      <c r="BQ955" s="58" t="str">
        <f t="shared" si="288"/>
        <v/>
      </c>
      <c r="BR955" s="58" t="str">
        <f t="shared" si="288"/>
        <v/>
      </c>
      <c r="BS955" s="58" t="str">
        <f t="shared" si="288"/>
        <v/>
      </c>
      <c r="BT955" s="58" t="str">
        <f t="shared" si="288"/>
        <v/>
      </c>
      <c r="BU955" s="58" t="str">
        <f t="shared" si="288"/>
        <v/>
      </c>
      <c r="BV955" s="59" t="str">
        <f t="shared" si="288"/>
        <v/>
      </c>
      <c r="BX955" s="7" t="str">
        <f ca="1">IFERROR(INDEX('Currency Market'!$BX$10:$BX$178, MATCH($BJ955, 'Currency Market'!$BB$10:$BB$178, 0)), "")</f>
        <v/>
      </c>
      <c r="BZ955" s="65" t="str">
        <f t="shared" si="283"/>
        <v/>
      </c>
    </row>
    <row r="956" spans="1:78" x14ac:dyDescent="0.55000000000000004">
      <c r="A956" s="11"/>
      <c r="B956" s="175" t="str">
        <f t="shared" si="272"/>
        <v/>
      </c>
      <c r="C956" s="176"/>
      <c r="D956" s="176"/>
      <c r="E956" s="176"/>
      <c r="F956" s="269"/>
      <c r="G956" s="270"/>
      <c r="H956" s="271"/>
      <c r="I956" s="271"/>
      <c r="J956" s="271"/>
      <c r="K956" s="271"/>
      <c r="L956" s="271"/>
      <c r="M956" s="271"/>
      <c r="N956" s="270"/>
      <c r="O956" s="270"/>
      <c r="P956" s="272" t="str">
        <f t="shared" si="278"/>
        <v/>
      </c>
      <c r="Q956" s="267"/>
      <c r="R956" s="267"/>
      <c r="S956" s="267"/>
      <c r="T956" s="267"/>
      <c r="U956" s="267"/>
      <c r="V956" s="267" t="str">
        <f t="shared" si="273"/>
        <v/>
      </c>
      <c r="W956" s="267"/>
      <c r="X956" s="267"/>
      <c r="Y956" s="267"/>
      <c r="Z956" s="267"/>
      <c r="AA956" s="267" t="str">
        <f t="shared" si="279"/>
        <v/>
      </c>
      <c r="AB956" s="267"/>
      <c r="AC956" s="267"/>
      <c r="AD956" s="267"/>
      <c r="AE956" s="267"/>
      <c r="AF956" s="267"/>
      <c r="AG956" s="269"/>
      <c r="AH956" s="270"/>
      <c r="AI956" s="270"/>
      <c r="AJ956" s="270"/>
      <c r="AK956" s="270"/>
      <c r="AL956" s="273"/>
      <c r="AM956" s="11"/>
      <c r="AN956" s="175" t="str">
        <f t="shared" si="280"/>
        <v/>
      </c>
      <c r="AO956" s="176"/>
      <c r="AP956" s="267" t="str">
        <f t="shared" si="274"/>
        <v/>
      </c>
      <c r="AQ956" s="267"/>
      <c r="AR956" s="267"/>
      <c r="AS956" s="267"/>
      <c r="AT956" s="267"/>
      <c r="AU956" s="267"/>
      <c r="AV956" s="265" t="str">
        <f t="shared" si="281"/>
        <v/>
      </c>
      <c r="AW956" s="266"/>
      <c r="AX956" s="267" t="str">
        <f t="shared" si="275"/>
        <v/>
      </c>
      <c r="AY956" s="267"/>
      <c r="AZ956" s="267"/>
      <c r="BA956" s="267"/>
      <c r="BB956" s="267"/>
      <c r="BC956" s="268"/>
      <c r="BD956" s="11"/>
      <c r="BF956" s="7" t="str">
        <f t="shared" si="276"/>
        <v/>
      </c>
      <c r="BJ956" s="45" t="str">
        <f t="shared" ca="1" si="277"/>
        <v>20/09/2021 08:00</v>
      </c>
      <c r="BK956" s="44" t="str">
        <f>IF($F956="", "", IFERROR(INDEX('Currency Market'!$BE$10:$BL$178, MATCH($BJ956, 'Currency Market'!$BB$10:$BB$178, 0), MATCH($F956, 'Currency Market'!$BE$9:$BL$9, 0)), ""))</f>
        <v/>
      </c>
      <c r="BL956" s="43" t="str">
        <f>IF($F956="", "", IFERROR(INDEX('Currency Market'!$BE$10:$BL$178, MATCH($BJ956, 'Currency Market'!$BB$10:$BB$178, 0), MATCH($N956, 'Currency Market'!$BE$9:$BL$9, 0)), ""))</f>
        <v/>
      </c>
      <c r="BN956" s="68" t="str">
        <f t="shared" si="282"/>
        <v/>
      </c>
      <c r="BO956" s="57" t="str">
        <f t="shared" si="288"/>
        <v/>
      </c>
      <c r="BP956" s="58" t="str">
        <f t="shared" si="288"/>
        <v/>
      </c>
      <c r="BQ956" s="58" t="str">
        <f t="shared" si="288"/>
        <v/>
      </c>
      <c r="BR956" s="58" t="str">
        <f t="shared" si="288"/>
        <v/>
      </c>
      <c r="BS956" s="58" t="str">
        <f t="shared" si="288"/>
        <v/>
      </c>
      <c r="BT956" s="58" t="str">
        <f t="shared" si="288"/>
        <v/>
      </c>
      <c r="BU956" s="58" t="str">
        <f t="shared" si="288"/>
        <v/>
      </c>
      <c r="BV956" s="59" t="str">
        <f t="shared" si="288"/>
        <v/>
      </c>
      <c r="BX956" s="7" t="str">
        <f ca="1">IFERROR(INDEX('Currency Market'!$BX$10:$BX$178, MATCH($BJ956, 'Currency Market'!$BB$10:$BB$178, 0)), "")</f>
        <v/>
      </c>
      <c r="BZ956" s="65" t="str">
        <f t="shared" si="283"/>
        <v/>
      </c>
    </row>
    <row r="957" spans="1:78" x14ac:dyDescent="0.55000000000000004">
      <c r="A957" s="11"/>
      <c r="B957" s="175" t="str">
        <f t="shared" si="272"/>
        <v/>
      </c>
      <c r="C957" s="176"/>
      <c r="D957" s="176"/>
      <c r="E957" s="176"/>
      <c r="F957" s="269"/>
      <c r="G957" s="270"/>
      <c r="H957" s="271"/>
      <c r="I957" s="271"/>
      <c r="J957" s="271"/>
      <c r="K957" s="271"/>
      <c r="L957" s="271"/>
      <c r="M957" s="271"/>
      <c r="N957" s="270"/>
      <c r="O957" s="270"/>
      <c r="P957" s="272" t="str">
        <f t="shared" si="278"/>
        <v/>
      </c>
      <c r="Q957" s="267"/>
      <c r="R957" s="267"/>
      <c r="S957" s="267"/>
      <c r="T957" s="267"/>
      <c r="U957" s="267"/>
      <c r="V957" s="267" t="str">
        <f t="shared" si="273"/>
        <v/>
      </c>
      <c r="W957" s="267"/>
      <c r="X957" s="267"/>
      <c r="Y957" s="267"/>
      <c r="Z957" s="267"/>
      <c r="AA957" s="267" t="str">
        <f t="shared" si="279"/>
        <v/>
      </c>
      <c r="AB957" s="267"/>
      <c r="AC957" s="267"/>
      <c r="AD957" s="267"/>
      <c r="AE957" s="267"/>
      <c r="AF957" s="267"/>
      <c r="AG957" s="269"/>
      <c r="AH957" s="270"/>
      <c r="AI957" s="270"/>
      <c r="AJ957" s="270"/>
      <c r="AK957" s="270"/>
      <c r="AL957" s="273"/>
      <c r="AM957" s="11"/>
      <c r="AN957" s="175" t="str">
        <f t="shared" si="280"/>
        <v/>
      </c>
      <c r="AO957" s="176"/>
      <c r="AP957" s="267" t="str">
        <f t="shared" si="274"/>
        <v/>
      </c>
      <c r="AQ957" s="267"/>
      <c r="AR957" s="267"/>
      <c r="AS957" s="267"/>
      <c r="AT957" s="267"/>
      <c r="AU957" s="267"/>
      <c r="AV957" s="265" t="str">
        <f t="shared" si="281"/>
        <v/>
      </c>
      <c r="AW957" s="266"/>
      <c r="AX957" s="267" t="str">
        <f t="shared" si="275"/>
        <v/>
      </c>
      <c r="AY957" s="267"/>
      <c r="AZ957" s="267"/>
      <c r="BA957" s="267"/>
      <c r="BB957" s="267"/>
      <c r="BC957" s="268"/>
      <c r="BD957" s="11"/>
      <c r="BF957" s="7" t="str">
        <f t="shared" si="276"/>
        <v/>
      </c>
      <c r="BJ957" s="45" t="str">
        <f t="shared" ca="1" si="277"/>
        <v>20/09/2021 08:00</v>
      </c>
      <c r="BK957" s="44" t="str">
        <f>IF($F957="", "", IFERROR(INDEX('Currency Market'!$BE$10:$BL$178, MATCH($BJ957, 'Currency Market'!$BB$10:$BB$178, 0), MATCH($F957, 'Currency Market'!$BE$9:$BL$9, 0)), ""))</f>
        <v/>
      </c>
      <c r="BL957" s="43" t="str">
        <f>IF($F957="", "", IFERROR(INDEX('Currency Market'!$BE$10:$BL$178, MATCH($BJ957, 'Currency Market'!$BB$10:$BB$178, 0), MATCH($N957, 'Currency Market'!$BE$9:$BL$9, 0)), ""))</f>
        <v/>
      </c>
      <c r="BN957" s="68" t="str">
        <f t="shared" si="282"/>
        <v/>
      </c>
      <c r="BO957" s="57" t="str">
        <f t="shared" si="288"/>
        <v/>
      </c>
      <c r="BP957" s="58" t="str">
        <f t="shared" si="288"/>
        <v/>
      </c>
      <c r="BQ957" s="58" t="str">
        <f t="shared" si="288"/>
        <v/>
      </c>
      <c r="BR957" s="58" t="str">
        <f t="shared" si="288"/>
        <v/>
      </c>
      <c r="BS957" s="58" t="str">
        <f t="shared" si="288"/>
        <v/>
      </c>
      <c r="BT957" s="58" t="str">
        <f t="shared" si="288"/>
        <v/>
      </c>
      <c r="BU957" s="58" t="str">
        <f t="shared" si="288"/>
        <v/>
      </c>
      <c r="BV957" s="59" t="str">
        <f t="shared" si="288"/>
        <v/>
      </c>
      <c r="BX957" s="7" t="str">
        <f ca="1">IFERROR(INDEX('Currency Market'!$BX$10:$BX$178, MATCH($BJ957, 'Currency Market'!$BB$10:$BB$178, 0)), "")</f>
        <v/>
      </c>
      <c r="BZ957" s="65" t="str">
        <f t="shared" si="283"/>
        <v/>
      </c>
    </row>
    <row r="958" spans="1:78" x14ac:dyDescent="0.55000000000000004">
      <c r="A958" s="11"/>
      <c r="B958" s="175" t="str">
        <f t="shared" si="272"/>
        <v/>
      </c>
      <c r="C958" s="176"/>
      <c r="D958" s="176"/>
      <c r="E958" s="176"/>
      <c r="F958" s="269"/>
      <c r="G958" s="270"/>
      <c r="H958" s="271"/>
      <c r="I958" s="271"/>
      <c r="J958" s="271"/>
      <c r="K958" s="271"/>
      <c r="L958" s="271"/>
      <c r="M958" s="271"/>
      <c r="N958" s="270"/>
      <c r="O958" s="270"/>
      <c r="P958" s="272" t="str">
        <f t="shared" si="278"/>
        <v/>
      </c>
      <c r="Q958" s="267"/>
      <c r="R958" s="267"/>
      <c r="S958" s="267"/>
      <c r="T958" s="267"/>
      <c r="U958" s="267"/>
      <c r="V958" s="267" t="str">
        <f t="shared" si="273"/>
        <v/>
      </c>
      <c r="W958" s="267"/>
      <c r="X958" s="267"/>
      <c r="Y958" s="267"/>
      <c r="Z958" s="267"/>
      <c r="AA958" s="267" t="str">
        <f t="shared" si="279"/>
        <v/>
      </c>
      <c r="AB958" s="267"/>
      <c r="AC958" s="267"/>
      <c r="AD958" s="267"/>
      <c r="AE958" s="267"/>
      <c r="AF958" s="267"/>
      <c r="AG958" s="269"/>
      <c r="AH958" s="270"/>
      <c r="AI958" s="270"/>
      <c r="AJ958" s="270"/>
      <c r="AK958" s="270"/>
      <c r="AL958" s="273"/>
      <c r="AM958" s="11"/>
      <c r="AN958" s="175" t="str">
        <f t="shared" si="280"/>
        <v/>
      </c>
      <c r="AO958" s="176"/>
      <c r="AP958" s="267" t="str">
        <f t="shared" si="274"/>
        <v/>
      </c>
      <c r="AQ958" s="267"/>
      <c r="AR958" s="267"/>
      <c r="AS958" s="267"/>
      <c r="AT958" s="267"/>
      <c r="AU958" s="267"/>
      <c r="AV958" s="265" t="str">
        <f t="shared" si="281"/>
        <v/>
      </c>
      <c r="AW958" s="266"/>
      <c r="AX958" s="267" t="str">
        <f t="shared" si="275"/>
        <v/>
      </c>
      <c r="AY958" s="267"/>
      <c r="AZ958" s="267"/>
      <c r="BA958" s="267"/>
      <c r="BB958" s="267"/>
      <c r="BC958" s="268"/>
      <c r="BD958" s="11"/>
      <c r="BF958" s="7" t="str">
        <f t="shared" si="276"/>
        <v/>
      </c>
      <c r="BJ958" s="45" t="str">
        <f t="shared" ca="1" si="277"/>
        <v>20/09/2021 08:00</v>
      </c>
      <c r="BK958" s="44" t="str">
        <f>IF($F958="", "", IFERROR(INDEX('Currency Market'!$BE$10:$BL$178, MATCH($BJ958, 'Currency Market'!$BB$10:$BB$178, 0), MATCH($F958, 'Currency Market'!$BE$9:$BL$9, 0)), ""))</f>
        <v/>
      </c>
      <c r="BL958" s="43" t="str">
        <f>IF($F958="", "", IFERROR(INDEX('Currency Market'!$BE$10:$BL$178, MATCH($BJ958, 'Currency Market'!$BB$10:$BB$178, 0), MATCH($N958, 'Currency Market'!$BE$9:$BL$9, 0)), ""))</f>
        <v/>
      </c>
      <c r="BN958" s="68" t="str">
        <f t="shared" si="282"/>
        <v/>
      </c>
      <c r="BO958" s="57" t="str">
        <f t="shared" si="288"/>
        <v/>
      </c>
      <c r="BP958" s="58" t="str">
        <f t="shared" si="288"/>
        <v/>
      </c>
      <c r="BQ958" s="58" t="str">
        <f t="shared" si="288"/>
        <v/>
      </c>
      <c r="BR958" s="58" t="str">
        <f t="shared" si="288"/>
        <v/>
      </c>
      <c r="BS958" s="58" t="str">
        <f t="shared" si="288"/>
        <v/>
      </c>
      <c r="BT958" s="58" t="str">
        <f t="shared" si="288"/>
        <v/>
      </c>
      <c r="BU958" s="58" t="str">
        <f t="shared" si="288"/>
        <v/>
      </c>
      <c r="BV958" s="59" t="str">
        <f t="shared" si="288"/>
        <v/>
      </c>
      <c r="BX958" s="7" t="str">
        <f ca="1">IFERROR(INDEX('Currency Market'!$BX$10:$BX$178, MATCH($BJ958, 'Currency Market'!$BB$10:$BB$178, 0)), "")</f>
        <v/>
      </c>
      <c r="BZ958" s="65" t="str">
        <f t="shared" si="283"/>
        <v/>
      </c>
    </row>
    <row r="959" spans="1:78" x14ac:dyDescent="0.55000000000000004">
      <c r="A959" s="11"/>
      <c r="B959" s="175" t="str">
        <f t="shared" si="272"/>
        <v/>
      </c>
      <c r="C959" s="176"/>
      <c r="D959" s="176"/>
      <c r="E959" s="176"/>
      <c r="F959" s="269"/>
      <c r="G959" s="270"/>
      <c r="H959" s="271"/>
      <c r="I959" s="271"/>
      <c r="J959" s="271"/>
      <c r="K959" s="271"/>
      <c r="L959" s="271"/>
      <c r="M959" s="271"/>
      <c r="N959" s="270"/>
      <c r="O959" s="270"/>
      <c r="P959" s="272" t="str">
        <f t="shared" si="278"/>
        <v/>
      </c>
      <c r="Q959" s="267"/>
      <c r="R959" s="267"/>
      <c r="S959" s="267"/>
      <c r="T959" s="267"/>
      <c r="U959" s="267"/>
      <c r="V959" s="267" t="str">
        <f t="shared" si="273"/>
        <v/>
      </c>
      <c r="W959" s="267"/>
      <c r="X959" s="267"/>
      <c r="Y959" s="267"/>
      <c r="Z959" s="267"/>
      <c r="AA959" s="267" t="str">
        <f t="shared" si="279"/>
        <v/>
      </c>
      <c r="AB959" s="267"/>
      <c r="AC959" s="267"/>
      <c r="AD959" s="267"/>
      <c r="AE959" s="267"/>
      <c r="AF959" s="267"/>
      <c r="AG959" s="269"/>
      <c r="AH959" s="270"/>
      <c r="AI959" s="270"/>
      <c r="AJ959" s="270"/>
      <c r="AK959" s="270"/>
      <c r="AL959" s="273"/>
      <c r="AM959" s="11"/>
      <c r="AN959" s="175" t="str">
        <f t="shared" si="280"/>
        <v/>
      </c>
      <c r="AO959" s="176"/>
      <c r="AP959" s="267" t="str">
        <f t="shared" si="274"/>
        <v/>
      </c>
      <c r="AQ959" s="267"/>
      <c r="AR959" s="267"/>
      <c r="AS959" s="267"/>
      <c r="AT959" s="267"/>
      <c r="AU959" s="267"/>
      <c r="AV959" s="265" t="str">
        <f t="shared" si="281"/>
        <v/>
      </c>
      <c r="AW959" s="266"/>
      <c r="AX959" s="267" t="str">
        <f t="shared" si="275"/>
        <v/>
      </c>
      <c r="AY959" s="267"/>
      <c r="AZ959" s="267"/>
      <c r="BA959" s="267"/>
      <c r="BB959" s="267"/>
      <c r="BC959" s="268"/>
      <c r="BD959" s="11"/>
      <c r="BF959" s="7" t="str">
        <f t="shared" si="276"/>
        <v/>
      </c>
      <c r="BJ959" s="45" t="str">
        <f t="shared" ca="1" si="277"/>
        <v>20/09/2021 08:00</v>
      </c>
      <c r="BK959" s="44" t="str">
        <f>IF($F959="", "", IFERROR(INDEX('Currency Market'!$BE$10:$BL$178, MATCH($BJ959, 'Currency Market'!$BB$10:$BB$178, 0), MATCH($F959, 'Currency Market'!$BE$9:$BL$9, 0)), ""))</f>
        <v/>
      </c>
      <c r="BL959" s="43" t="str">
        <f>IF($F959="", "", IFERROR(INDEX('Currency Market'!$BE$10:$BL$178, MATCH($BJ959, 'Currency Market'!$BB$10:$BB$178, 0), MATCH($N959, 'Currency Market'!$BE$9:$BL$9, 0)), ""))</f>
        <v/>
      </c>
      <c r="BN959" s="68" t="str">
        <f t="shared" si="282"/>
        <v/>
      </c>
      <c r="BO959" s="57" t="str">
        <f t="shared" si="288"/>
        <v/>
      </c>
      <c r="BP959" s="58" t="str">
        <f t="shared" si="288"/>
        <v/>
      </c>
      <c r="BQ959" s="58" t="str">
        <f t="shared" si="288"/>
        <v/>
      </c>
      <c r="BR959" s="58" t="str">
        <f t="shared" si="288"/>
        <v/>
      </c>
      <c r="BS959" s="58" t="str">
        <f t="shared" si="288"/>
        <v/>
      </c>
      <c r="BT959" s="58" t="str">
        <f t="shared" si="288"/>
        <v/>
      </c>
      <c r="BU959" s="58" t="str">
        <f t="shared" si="288"/>
        <v/>
      </c>
      <c r="BV959" s="59" t="str">
        <f t="shared" si="288"/>
        <v/>
      </c>
      <c r="BX959" s="7" t="str">
        <f ca="1">IFERROR(INDEX('Currency Market'!$BX$10:$BX$178, MATCH($BJ959, 'Currency Market'!$BB$10:$BB$178, 0)), "")</f>
        <v/>
      </c>
      <c r="BZ959" s="65" t="str">
        <f t="shared" si="283"/>
        <v/>
      </c>
    </row>
    <row r="960" spans="1:78" x14ac:dyDescent="0.55000000000000004">
      <c r="A960" s="11"/>
      <c r="B960" s="175" t="str">
        <f t="shared" si="272"/>
        <v/>
      </c>
      <c r="C960" s="176"/>
      <c r="D960" s="176"/>
      <c r="E960" s="176"/>
      <c r="F960" s="269"/>
      <c r="G960" s="270"/>
      <c r="H960" s="271"/>
      <c r="I960" s="271"/>
      <c r="J960" s="271"/>
      <c r="K960" s="271"/>
      <c r="L960" s="271"/>
      <c r="M960" s="271"/>
      <c r="N960" s="270"/>
      <c r="O960" s="270"/>
      <c r="P960" s="272" t="str">
        <f t="shared" si="278"/>
        <v/>
      </c>
      <c r="Q960" s="267"/>
      <c r="R960" s="267"/>
      <c r="S960" s="267"/>
      <c r="T960" s="267"/>
      <c r="U960" s="267"/>
      <c r="V960" s="267" t="str">
        <f t="shared" si="273"/>
        <v/>
      </c>
      <c r="W960" s="267"/>
      <c r="X960" s="267"/>
      <c r="Y960" s="267"/>
      <c r="Z960" s="267"/>
      <c r="AA960" s="267" t="str">
        <f t="shared" si="279"/>
        <v/>
      </c>
      <c r="AB960" s="267"/>
      <c r="AC960" s="267"/>
      <c r="AD960" s="267"/>
      <c r="AE960" s="267"/>
      <c r="AF960" s="267"/>
      <c r="AG960" s="269"/>
      <c r="AH960" s="270"/>
      <c r="AI960" s="270"/>
      <c r="AJ960" s="270"/>
      <c r="AK960" s="270"/>
      <c r="AL960" s="273"/>
      <c r="AM960" s="11"/>
      <c r="AN960" s="175" t="str">
        <f t="shared" si="280"/>
        <v/>
      </c>
      <c r="AO960" s="176"/>
      <c r="AP960" s="267" t="str">
        <f t="shared" si="274"/>
        <v/>
      </c>
      <c r="AQ960" s="267"/>
      <c r="AR960" s="267"/>
      <c r="AS960" s="267"/>
      <c r="AT960" s="267"/>
      <c r="AU960" s="267"/>
      <c r="AV960" s="265" t="str">
        <f t="shared" si="281"/>
        <v/>
      </c>
      <c r="AW960" s="266"/>
      <c r="AX960" s="267" t="str">
        <f t="shared" si="275"/>
        <v/>
      </c>
      <c r="AY960" s="267"/>
      <c r="AZ960" s="267"/>
      <c r="BA960" s="267"/>
      <c r="BB960" s="267"/>
      <c r="BC960" s="268"/>
      <c r="BD960" s="11"/>
      <c r="BF960" s="7" t="str">
        <f t="shared" si="276"/>
        <v/>
      </c>
      <c r="BJ960" s="45" t="str">
        <f t="shared" ca="1" si="277"/>
        <v>20/09/2021 08:00</v>
      </c>
      <c r="BK960" s="44" t="str">
        <f>IF($F960="", "", IFERROR(INDEX('Currency Market'!$BE$10:$BL$178, MATCH($BJ960, 'Currency Market'!$BB$10:$BB$178, 0), MATCH($F960, 'Currency Market'!$BE$9:$BL$9, 0)), ""))</f>
        <v/>
      </c>
      <c r="BL960" s="43" t="str">
        <f>IF($F960="", "", IFERROR(INDEX('Currency Market'!$BE$10:$BL$178, MATCH($BJ960, 'Currency Market'!$BB$10:$BB$178, 0), MATCH($N960, 'Currency Market'!$BE$9:$BL$9, 0)), ""))</f>
        <v/>
      </c>
      <c r="BN960" s="68" t="str">
        <f t="shared" si="282"/>
        <v/>
      </c>
      <c r="BO960" s="57" t="str">
        <f t="shared" si="288"/>
        <v/>
      </c>
      <c r="BP960" s="58" t="str">
        <f t="shared" si="288"/>
        <v/>
      </c>
      <c r="BQ960" s="58" t="str">
        <f t="shared" si="288"/>
        <v/>
      </c>
      <c r="BR960" s="58" t="str">
        <f t="shared" si="288"/>
        <v/>
      </c>
      <c r="BS960" s="58" t="str">
        <f t="shared" si="288"/>
        <v/>
      </c>
      <c r="BT960" s="58" t="str">
        <f t="shared" si="288"/>
        <v/>
      </c>
      <c r="BU960" s="58" t="str">
        <f t="shared" si="288"/>
        <v/>
      </c>
      <c r="BV960" s="59" t="str">
        <f t="shared" si="288"/>
        <v/>
      </c>
      <c r="BX960" s="7" t="str">
        <f ca="1">IFERROR(INDEX('Currency Market'!$BX$10:$BX$178, MATCH($BJ960, 'Currency Market'!$BB$10:$BB$178, 0)), "")</f>
        <v/>
      </c>
      <c r="BZ960" s="65" t="str">
        <f t="shared" si="283"/>
        <v/>
      </c>
    </row>
    <row r="961" spans="1:78" x14ac:dyDescent="0.55000000000000004">
      <c r="A961" s="11"/>
      <c r="B961" s="175" t="str">
        <f t="shared" si="272"/>
        <v/>
      </c>
      <c r="C961" s="176"/>
      <c r="D961" s="176"/>
      <c r="E961" s="176"/>
      <c r="F961" s="269"/>
      <c r="G961" s="270"/>
      <c r="H961" s="271"/>
      <c r="I961" s="271"/>
      <c r="J961" s="271"/>
      <c r="K961" s="271"/>
      <c r="L961" s="271"/>
      <c r="M961" s="271"/>
      <c r="N961" s="270"/>
      <c r="O961" s="270"/>
      <c r="P961" s="272" t="str">
        <f t="shared" si="278"/>
        <v/>
      </c>
      <c r="Q961" s="267"/>
      <c r="R961" s="267"/>
      <c r="S961" s="267"/>
      <c r="T961" s="267"/>
      <c r="U961" s="267"/>
      <c r="V961" s="267" t="str">
        <f t="shared" si="273"/>
        <v/>
      </c>
      <c r="W961" s="267"/>
      <c r="X961" s="267"/>
      <c r="Y961" s="267"/>
      <c r="Z961" s="267"/>
      <c r="AA961" s="267" t="str">
        <f t="shared" si="279"/>
        <v/>
      </c>
      <c r="AB961" s="267"/>
      <c r="AC961" s="267"/>
      <c r="AD961" s="267"/>
      <c r="AE961" s="267"/>
      <c r="AF961" s="267"/>
      <c r="AG961" s="269"/>
      <c r="AH961" s="270"/>
      <c r="AI961" s="270"/>
      <c r="AJ961" s="270"/>
      <c r="AK961" s="270"/>
      <c r="AL961" s="273"/>
      <c r="AM961" s="11"/>
      <c r="AN961" s="175" t="str">
        <f t="shared" si="280"/>
        <v/>
      </c>
      <c r="AO961" s="176"/>
      <c r="AP961" s="267" t="str">
        <f t="shared" si="274"/>
        <v/>
      </c>
      <c r="AQ961" s="267"/>
      <c r="AR961" s="267"/>
      <c r="AS961" s="267"/>
      <c r="AT961" s="267"/>
      <c r="AU961" s="267"/>
      <c r="AV961" s="265" t="str">
        <f t="shared" si="281"/>
        <v/>
      </c>
      <c r="AW961" s="266"/>
      <c r="AX961" s="267" t="str">
        <f t="shared" si="275"/>
        <v/>
      </c>
      <c r="AY961" s="267"/>
      <c r="AZ961" s="267"/>
      <c r="BA961" s="267"/>
      <c r="BB961" s="267"/>
      <c r="BC961" s="268"/>
      <c r="BD961" s="11"/>
      <c r="BF961" s="7" t="str">
        <f t="shared" si="276"/>
        <v/>
      </c>
      <c r="BJ961" s="45" t="str">
        <f t="shared" ca="1" si="277"/>
        <v>20/09/2021 08:00</v>
      </c>
      <c r="BK961" s="44" t="str">
        <f>IF($F961="", "", IFERROR(INDEX('Currency Market'!$BE$10:$BL$178, MATCH($BJ961, 'Currency Market'!$BB$10:$BB$178, 0), MATCH($F961, 'Currency Market'!$BE$9:$BL$9, 0)), ""))</f>
        <v/>
      </c>
      <c r="BL961" s="43" t="str">
        <f>IF($F961="", "", IFERROR(INDEX('Currency Market'!$BE$10:$BL$178, MATCH($BJ961, 'Currency Market'!$BB$10:$BB$178, 0), MATCH($N961, 'Currency Market'!$BE$9:$BL$9, 0)), ""))</f>
        <v/>
      </c>
      <c r="BN961" s="68" t="str">
        <f t="shared" si="282"/>
        <v/>
      </c>
      <c r="BO961" s="57" t="str">
        <f t="shared" si="288"/>
        <v/>
      </c>
      <c r="BP961" s="58" t="str">
        <f t="shared" si="288"/>
        <v/>
      </c>
      <c r="BQ961" s="58" t="str">
        <f t="shared" si="288"/>
        <v/>
      </c>
      <c r="BR961" s="58" t="str">
        <f t="shared" si="288"/>
        <v/>
      </c>
      <c r="BS961" s="58" t="str">
        <f t="shared" si="288"/>
        <v/>
      </c>
      <c r="BT961" s="58" t="str">
        <f t="shared" si="288"/>
        <v/>
      </c>
      <c r="BU961" s="58" t="str">
        <f t="shared" si="288"/>
        <v/>
      </c>
      <c r="BV961" s="59" t="str">
        <f t="shared" si="288"/>
        <v/>
      </c>
      <c r="BX961" s="7" t="str">
        <f ca="1">IFERROR(INDEX('Currency Market'!$BX$10:$BX$178, MATCH($BJ961, 'Currency Market'!$BB$10:$BB$178, 0)), "")</f>
        <v/>
      </c>
      <c r="BZ961" s="65" t="str">
        <f t="shared" si="283"/>
        <v/>
      </c>
    </row>
    <row r="962" spans="1:78" x14ac:dyDescent="0.55000000000000004">
      <c r="A962" s="11"/>
      <c r="B962" s="175" t="str">
        <f t="shared" si="272"/>
        <v/>
      </c>
      <c r="C962" s="176"/>
      <c r="D962" s="176"/>
      <c r="E962" s="176"/>
      <c r="F962" s="269"/>
      <c r="G962" s="270"/>
      <c r="H962" s="271"/>
      <c r="I962" s="271"/>
      <c r="J962" s="271"/>
      <c r="K962" s="271"/>
      <c r="L962" s="271"/>
      <c r="M962" s="271"/>
      <c r="N962" s="270"/>
      <c r="O962" s="270"/>
      <c r="P962" s="272" t="str">
        <f t="shared" si="278"/>
        <v/>
      </c>
      <c r="Q962" s="267"/>
      <c r="R962" s="267"/>
      <c r="S962" s="267"/>
      <c r="T962" s="267"/>
      <c r="U962" s="267"/>
      <c r="V962" s="267" t="str">
        <f t="shared" si="273"/>
        <v/>
      </c>
      <c r="W962" s="267"/>
      <c r="X962" s="267"/>
      <c r="Y962" s="267"/>
      <c r="Z962" s="267"/>
      <c r="AA962" s="267" t="str">
        <f t="shared" si="279"/>
        <v/>
      </c>
      <c r="AB962" s="267"/>
      <c r="AC962" s="267"/>
      <c r="AD962" s="267"/>
      <c r="AE962" s="267"/>
      <c r="AF962" s="267"/>
      <c r="AG962" s="269"/>
      <c r="AH962" s="270"/>
      <c r="AI962" s="270"/>
      <c r="AJ962" s="270"/>
      <c r="AK962" s="270"/>
      <c r="AL962" s="273"/>
      <c r="AM962" s="11"/>
      <c r="AN962" s="175" t="str">
        <f t="shared" si="280"/>
        <v/>
      </c>
      <c r="AO962" s="176"/>
      <c r="AP962" s="267" t="str">
        <f t="shared" si="274"/>
        <v/>
      </c>
      <c r="AQ962" s="267"/>
      <c r="AR962" s="267"/>
      <c r="AS962" s="267"/>
      <c r="AT962" s="267"/>
      <c r="AU962" s="267"/>
      <c r="AV962" s="265" t="str">
        <f t="shared" si="281"/>
        <v/>
      </c>
      <c r="AW962" s="266"/>
      <c r="AX962" s="267" t="str">
        <f t="shared" si="275"/>
        <v/>
      </c>
      <c r="AY962" s="267"/>
      <c r="AZ962" s="267"/>
      <c r="BA962" s="267"/>
      <c r="BB962" s="267"/>
      <c r="BC962" s="268"/>
      <c r="BD962" s="11"/>
      <c r="BF962" s="7" t="str">
        <f t="shared" si="276"/>
        <v/>
      </c>
      <c r="BJ962" s="45" t="str">
        <f t="shared" ca="1" si="277"/>
        <v>20/09/2021 08:00</v>
      </c>
      <c r="BK962" s="44" t="str">
        <f>IF($F962="", "", IFERROR(INDEX('Currency Market'!$BE$10:$BL$178, MATCH($BJ962, 'Currency Market'!$BB$10:$BB$178, 0), MATCH($F962, 'Currency Market'!$BE$9:$BL$9, 0)), ""))</f>
        <v/>
      </c>
      <c r="BL962" s="43" t="str">
        <f>IF($F962="", "", IFERROR(INDEX('Currency Market'!$BE$10:$BL$178, MATCH($BJ962, 'Currency Market'!$BB$10:$BB$178, 0), MATCH($N962, 'Currency Market'!$BE$9:$BL$9, 0)), ""))</f>
        <v/>
      </c>
      <c r="BN962" s="68" t="str">
        <f t="shared" si="282"/>
        <v/>
      </c>
      <c r="BO962" s="57" t="str">
        <f t="shared" si="288"/>
        <v/>
      </c>
      <c r="BP962" s="58" t="str">
        <f t="shared" si="288"/>
        <v/>
      </c>
      <c r="BQ962" s="58" t="str">
        <f t="shared" si="288"/>
        <v/>
      </c>
      <c r="BR962" s="58" t="str">
        <f t="shared" si="288"/>
        <v/>
      </c>
      <c r="BS962" s="58" t="str">
        <f t="shared" si="288"/>
        <v/>
      </c>
      <c r="BT962" s="58" t="str">
        <f t="shared" si="288"/>
        <v/>
      </c>
      <c r="BU962" s="58" t="str">
        <f t="shared" si="288"/>
        <v/>
      </c>
      <c r="BV962" s="59" t="str">
        <f t="shared" si="288"/>
        <v/>
      </c>
      <c r="BX962" s="7" t="str">
        <f ca="1">IFERROR(INDEX('Currency Market'!$BX$10:$BX$178, MATCH($BJ962, 'Currency Market'!$BB$10:$BB$178, 0)), "")</f>
        <v/>
      </c>
      <c r="BZ962" s="65" t="str">
        <f t="shared" si="283"/>
        <v/>
      </c>
    </row>
    <row r="963" spans="1:78" x14ac:dyDescent="0.55000000000000004">
      <c r="A963" s="11"/>
      <c r="B963" s="175" t="str">
        <f t="shared" si="272"/>
        <v/>
      </c>
      <c r="C963" s="176"/>
      <c r="D963" s="176"/>
      <c r="E963" s="176"/>
      <c r="F963" s="269"/>
      <c r="G963" s="270"/>
      <c r="H963" s="271"/>
      <c r="I963" s="271"/>
      <c r="J963" s="271"/>
      <c r="K963" s="271"/>
      <c r="L963" s="271"/>
      <c r="M963" s="271"/>
      <c r="N963" s="270"/>
      <c r="O963" s="270"/>
      <c r="P963" s="272" t="str">
        <f t="shared" si="278"/>
        <v/>
      </c>
      <c r="Q963" s="267"/>
      <c r="R963" s="267"/>
      <c r="S963" s="267"/>
      <c r="T963" s="267"/>
      <c r="U963" s="267"/>
      <c r="V963" s="267" t="str">
        <f t="shared" si="273"/>
        <v/>
      </c>
      <c r="W963" s="267"/>
      <c r="X963" s="267"/>
      <c r="Y963" s="267"/>
      <c r="Z963" s="267"/>
      <c r="AA963" s="267" t="str">
        <f t="shared" si="279"/>
        <v/>
      </c>
      <c r="AB963" s="267"/>
      <c r="AC963" s="267"/>
      <c r="AD963" s="267"/>
      <c r="AE963" s="267"/>
      <c r="AF963" s="267"/>
      <c r="AG963" s="269"/>
      <c r="AH963" s="270"/>
      <c r="AI963" s="270"/>
      <c r="AJ963" s="270"/>
      <c r="AK963" s="270"/>
      <c r="AL963" s="273"/>
      <c r="AM963" s="11"/>
      <c r="AN963" s="175" t="str">
        <f t="shared" si="280"/>
        <v/>
      </c>
      <c r="AO963" s="176"/>
      <c r="AP963" s="267" t="str">
        <f t="shared" si="274"/>
        <v/>
      </c>
      <c r="AQ963" s="267"/>
      <c r="AR963" s="267"/>
      <c r="AS963" s="267"/>
      <c r="AT963" s="267"/>
      <c r="AU963" s="267"/>
      <c r="AV963" s="265" t="str">
        <f t="shared" si="281"/>
        <v/>
      </c>
      <c r="AW963" s="266"/>
      <c r="AX963" s="267" t="str">
        <f t="shared" si="275"/>
        <v/>
      </c>
      <c r="AY963" s="267"/>
      <c r="AZ963" s="267"/>
      <c r="BA963" s="267"/>
      <c r="BB963" s="267"/>
      <c r="BC963" s="268"/>
      <c r="BD963" s="11"/>
      <c r="BF963" s="7" t="str">
        <f t="shared" si="276"/>
        <v/>
      </c>
      <c r="BJ963" s="45" t="str">
        <f t="shared" ca="1" si="277"/>
        <v>20/09/2021 08:00</v>
      </c>
      <c r="BK963" s="44" t="str">
        <f>IF($F963="", "", IFERROR(INDEX('Currency Market'!$BE$10:$BL$178, MATCH($BJ963, 'Currency Market'!$BB$10:$BB$178, 0), MATCH($F963, 'Currency Market'!$BE$9:$BL$9, 0)), ""))</f>
        <v/>
      </c>
      <c r="BL963" s="43" t="str">
        <f>IF($F963="", "", IFERROR(INDEX('Currency Market'!$BE$10:$BL$178, MATCH($BJ963, 'Currency Market'!$BB$10:$BB$178, 0), MATCH($N963, 'Currency Market'!$BE$9:$BL$9, 0)), ""))</f>
        <v/>
      </c>
      <c r="BN963" s="68" t="str">
        <f t="shared" si="282"/>
        <v/>
      </c>
      <c r="BO963" s="57" t="str">
        <f t="shared" ref="BO963:BV972" si="289">IF($B963=$BF$4, IF($F963=BO$2, $H963*-1, IF($N963=BO$2, $AA963, "")), "")</f>
        <v/>
      </c>
      <c r="BP963" s="58" t="str">
        <f t="shared" si="289"/>
        <v/>
      </c>
      <c r="BQ963" s="58" t="str">
        <f t="shared" si="289"/>
        <v/>
      </c>
      <c r="BR963" s="58" t="str">
        <f t="shared" si="289"/>
        <v/>
      </c>
      <c r="BS963" s="58" t="str">
        <f t="shared" si="289"/>
        <v/>
      </c>
      <c r="BT963" s="58" t="str">
        <f t="shared" si="289"/>
        <v/>
      </c>
      <c r="BU963" s="58" t="str">
        <f t="shared" si="289"/>
        <v/>
      </c>
      <c r="BV963" s="59" t="str">
        <f t="shared" si="289"/>
        <v/>
      </c>
      <c r="BX963" s="7" t="str">
        <f ca="1">IFERROR(INDEX('Currency Market'!$BX$10:$BX$178, MATCH($BJ963, 'Currency Market'!$BB$10:$BB$178, 0)), "")</f>
        <v/>
      </c>
      <c r="BZ963" s="65" t="str">
        <f t="shared" si="283"/>
        <v/>
      </c>
    </row>
    <row r="964" spans="1:78" x14ac:dyDescent="0.55000000000000004">
      <c r="A964" s="11"/>
      <c r="B964" s="175" t="str">
        <f t="shared" si="272"/>
        <v/>
      </c>
      <c r="C964" s="176"/>
      <c r="D964" s="176"/>
      <c r="E964" s="176"/>
      <c r="F964" s="269"/>
      <c r="G964" s="270"/>
      <c r="H964" s="271"/>
      <c r="I964" s="271"/>
      <c r="J964" s="271"/>
      <c r="K964" s="271"/>
      <c r="L964" s="271"/>
      <c r="M964" s="271"/>
      <c r="N964" s="270"/>
      <c r="O964" s="270"/>
      <c r="P964" s="272" t="str">
        <f t="shared" si="278"/>
        <v/>
      </c>
      <c r="Q964" s="267"/>
      <c r="R964" s="267"/>
      <c r="S964" s="267"/>
      <c r="T964" s="267"/>
      <c r="U964" s="267"/>
      <c r="V964" s="267" t="str">
        <f t="shared" si="273"/>
        <v/>
      </c>
      <c r="W964" s="267"/>
      <c r="X964" s="267"/>
      <c r="Y964" s="267"/>
      <c r="Z964" s="267"/>
      <c r="AA964" s="267" t="str">
        <f t="shared" si="279"/>
        <v/>
      </c>
      <c r="AB964" s="267"/>
      <c r="AC964" s="267"/>
      <c r="AD964" s="267"/>
      <c r="AE964" s="267"/>
      <c r="AF964" s="267"/>
      <c r="AG964" s="269"/>
      <c r="AH964" s="270"/>
      <c r="AI964" s="270"/>
      <c r="AJ964" s="270"/>
      <c r="AK964" s="270"/>
      <c r="AL964" s="273"/>
      <c r="AM964" s="11"/>
      <c r="AN964" s="175" t="str">
        <f t="shared" si="280"/>
        <v/>
      </c>
      <c r="AO964" s="176"/>
      <c r="AP964" s="267" t="str">
        <f t="shared" si="274"/>
        <v/>
      </c>
      <c r="AQ964" s="267"/>
      <c r="AR964" s="267"/>
      <c r="AS964" s="267"/>
      <c r="AT964" s="267"/>
      <c r="AU964" s="267"/>
      <c r="AV964" s="265" t="str">
        <f t="shared" si="281"/>
        <v/>
      </c>
      <c r="AW964" s="266"/>
      <c r="AX964" s="267" t="str">
        <f t="shared" si="275"/>
        <v/>
      </c>
      <c r="AY964" s="267"/>
      <c r="AZ964" s="267"/>
      <c r="BA964" s="267"/>
      <c r="BB964" s="267"/>
      <c r="BC964" s="268"/>
      <c r="BD964" s="11"/>
      <c r="BF964" s="7" t="str">
        <f t="shared" si="276"/>
        <v/>
      </c>
      <c r="BJ964" s="45" t="str">
        <f t="shared" ca="1" si="277"/>
        <v>20/09/2021 08:00</v>
      </c>
      <c r="BK964" s="44" t="str">
        <f>IF($F964="", "", IFERROR(INDEX('Currency Market'!$BE$10:$BL$178, MATCH($BJ964, 'Currency Market'!$BB$10:$BB$178, 0), MATCH($F964, 'Currency Market'!$BE$9:$BL$9, 0)), ""))</f>
        <v/>
      </c>
      <c r="BL964" s="43" t="str">
        <f>IF($F964="", "", IFERROR(INDEX('Currency Market'!$BE$10:$BL$178, MATCH($BJ964, 'Currency Market'!$BB$10:$BB$178, 0), MATCH($N964, 'Currency Market'!$BE$9:$BL$9, 0)), ""))</f>
        <v/>
      </c>
      <c r="BN964" s="68" t="str">
        <f t="shared" si="282"/>
        <v/>
      </c>
      <c r="BO964" s="57" t="str">
        <f t="shared" si="289"/>
        <v/>
      </c>
      <c r="BP964" s="58" t="str">
        <f t="shared" si="289"/>
        <v/>
      </c>
      <c r="BQ964" s="58" t="str">
        <f t="shared" si="289"/>
        <v/>
      </c>
      <c r="BR964" s="58" t="str">
        <f t="shared" si="289"/>
        <v/>
      </c>
      <c r="BS964" s="58" t="str">
        <f t="shared" si="289"/>
        <v/>
      </c>
      <c r="BT964" s="58" t="str">
        <f t="shared" si="289"/>
        <v/>
      </c>
      <c r="BU964" s="58" t="str">
        <f t="shared" si="289"/>
        <v/>
      </c>
      <c r="BV964" s="59" t="str">
        <f t="shared" si="289"/>
        <v/>
      </c>
      <c r="BX964" s="7" t="str">
        <f ca="1">IFERROR(INDEX('Currency Market'!$BX$10:$BX$178, MATCH($BJ964, 'Currency Market'!$BB$10:$BB$178, 0)), "")</f>
        <v/>
      </c>
      <c r="BZ964" s="65" t="str">
        <f t="shared" si="283"/>
        <v/>
      </c>
    </row>
    <row r="965" spans="1:78" x14ac:dyDescent="0.55000000000000004">
      <c r="A965" s="11"/>
      <c r="B965" s="175" t="str">
        <f t="shared" si="272"/>
        <v/>
      </c>
      <c r="C965" s="176"/>
      <c r="D965" s="176"/>
      <c r="E965" s="176"/>
      <c r="F965" s="269"/>
      <c r="G965" s="270"/>
      <c r="H965" s="271"/>
      <c r="I965" s="271"/>
      <c r="J965" s="271"/>
      <c r="K965" s="271"/>
      <c r="L965" s="271"/>
      <c r="M965" s="271"/>
      <c r="N965" s="270"/>
      <c r="O965" s="270"/>
      <c r="P965" s="272" t="str">
        <f t="shared" si="278"/>
        <v/>
      </c>
      <c r="Q965" s="267"/>
      <c r="R965" s="267"/>
      <c r="S965" s="267"/>
      <c r="T965" s="267"/>
      <c r="U965" s="267"/>
      <c r="V965" s="267" t="str">
        <f t="shared" si="273"/>
        <v/>
      </c>
      <c r="W965" s="267"/>
      <c r="X965" s="267"/>
      <c r="Y965" s="267"/>
      <c r="Z965" s="267"/>
      <c r="AA965" s="267" t="str">
        <f t="shared" si="279"/>
        <v/>
      </c>
      <c r="AB965" s="267"/>
      <c r="AC965" s="267"/>
      <c r="AD965" s="267"/>
      <c r="AE965" s="267"/>
      <c r="AF965" s="267"/>
      <c r="AG965" s="269"/>
      <c r="AH965" s="270"/>
      <c r="AI965" s="270"/>
      <c r="AJ965" s="270"/>
      <c r="AK965" s="270"/>
      <c r="AL965" s="273"/>
      <c r="AM965" s="11"/>
      <c r="AN965" s="175" t="str">
        <f t="shared" si="280"/>
        <v/>
      </c>
      <c r="AO965" s="176"/>
      <c r="AP965" s="267" t="str">
        <f t="shared" si="274"/>
        <v/>
      </c>
      <c r="AQ965" s="267"/>
      <c r="AR965" s="267"/>
      <c r="AS965" s="267"/>
      <c r="AT965" s="267"/>
      <c r="AU965" s="267"/>
      <c r="AV965" s="265" t="str">
        <f t="shared" si="281"/>
        <v/>
      </c>
      <c r="AW965" s="266"/>
      <c r="AX965" s="267" t="str">
        <f t="shared" si="275"/>
        <v/>
      </c>
      <c r="AY965" s="267"/>
      <c r="AZ965" s="267"/>
      <c r="BA965" s="267"/>
      <c r="BB965" s="267"/>
      <c r="BC965" s="268"/>
      <c r="BD965" s="11"/>
      <c r="BF965" s="7" t="str">
        <f t="shared" si="276"/>
        <v/>
      </c>
      <c r="BJ965" s="45" t="str">
        <f t="shared" ca="1" si="277"/>
        <v>20/09/2021 08:00</v>
      </c>
      <c r="BK965" s="44" t="str">
        <f>IF($F965="", "", IFERROR(INDEX('Currency Market'!$BE$10:$BL$178, MATCH($BJ965, 'Currency Market'!$BB$10:$BB$178, 0), MATCH($F965, 'Currency Market'!$BE$9:$BL$9, 0)), ""))</f>
        <v/>
      </c>
      <c r="BL965" s="43" t="str">
        <f>IF($F965="", "", IFERROR(INDEX('Currency Market'!$BE$10:$BL$178, MATCH($BJ965, 'Currency Market'!$BB$10:$BB$178, 0), MATCH($N965, 'Currency Market'!$BE$9:$BL$9, 0)), ""))</f>
        <v/>
      </c>
      <c r="BN965" s="68" t="str">
        <f t="shared" si="282"/>
        <v/>
      </c>
      <c r="BO965" s="57" t="str">
        <f t="shared" si="289"/>
        <v/>
      </c>
      <c r="BP965" s="58" t="str">
        <f t="shared" si="289"/>
        <v/>
      </c>
      <c r="BQ965" s="58" t="str">
        <f t="shared" si="289"/>
        <v/>
      </c>
      <c r="BR965" s="58" t="str">
        <f t="shared" si="289"/>
        <v/>
      </c>
      <c r="BS965" s="58" t="str">
        <f t="shared" si="289"/>
        <v/>
      </c>
      <c r="BT965" s="58" t="str">
        <f t="shared" si="289"/>
        <v/>
      </c>
      <c r="BU965" s="58" t="str">
        <f t="shared" si="289"/>
        <v/>
      </c>
      <c r="BV965" s="59" t="str">
        <f t="shared" si="289"/>
        <v/>
      </c>
      <c r="BX965" s="7" t="str">
        <f ca="1">IFERROR(INDEX('Currency Market'!$BX$10:$BX$178, MATCH($BJ965, 'Currency Market'!$BB$10:$BB$178, 0)), "")</f>
        <v/>
      </c>
      <c r="BZ965" s="65" t="str">
        <f t="shared" si="283"/>
        <v/>
      </c>
    </row>
    <row r="966" spans="1:78" x14ac:dyDescent="0.55000000000000004">
      <c r="A966" s="11"/>
      <c r="B966" s="175" t="str">
        <f t="shared" si="272"/>
        <v/>
      </c>
      <c r="C966" s="176"/>
      <c r="D966" s="176"/>
      <c r="E966" s="176"/>
      <c r="F966" s="269"/>
      <c r="G966" s="270"/>
      <c r="H966" s="271"/>
      <c r="I966" s="271"/>
      <c r="J966" s="271"/>
      <c r="K966" s="271"/>
      <c r="L966" s="271"/>
      <c r="M966" s="271"/>
      <c r="N966" s="270"/>
      <c r="O966" s="270"/>
      <c r="P966" s="272" t="str">
        <f t="shared" si="278"/>
        <v/>
      </c>
      <c r="Q966" s="267"/>
      <c r="R966" s="267"/>
      <c r="S966" s="267"/>
      <c r="T966" s="267"/>
      <c r="U966" s="267"/>
      <c r="V966" s="267" t="str">
        <f t="shared" si="273"/>
        <v/>
      </c>
      <c r="W966" s="267"/>
      <c r="X966" s="267"/>
      <c r="Y966" s="267"/>
      <c r="Z966" s="267"/>
      <c r="AA966" s="267" t="str">
        <f t="shared" si="279"/>
        <v/>
      </c>
      <c r="AB966" s="267"/>
      <c r="AC966" s="267"/>
      <c r="AD966" s="267"/>
      <c r="AE966" s="267"/>
      <c r="AF966" s="267"/>
      <c r="AG966" s="269"/>
      <c r="AH966" s="270"/>
      <c r="AI966" s="270"/>
      <c r="AJ966" s="270"/>
      <c r="AK966" s="270"/>
      <c r="AL966" s="273"/>
      <c r="AM966" s="11"/>
      <c r="AN966" s="175" t="str">
        <f t="shared" si="280"/>
        <v/>
      </c>
      <c r="AO966" s="176"/>
      <c r="AP966" s="267" t="str">
        <f t="shared" si="274"/>
        <v/>
      </c>
      <c r="AQ966" s="267"/>
      <c r="AR966" s="267"/>
      <c r="AS966" s="267"/>
      <c r="AT966" s="267"/>
      <c r="AU966" s="267"/>
      <c r="AV966" s="265" t="str">
        <f t="shared" si="281"/>
        <v/>
      </c>
      <c r="AW966" s="266"/>
      <c r="AX966" s="267" t="str">
        <f t="shared" si="275"/>
        <v/>
      </c>
      <c r="AY966" s="267"/>
      <c r="AZ966" s="267"/>
      <c r="BA966" s="267"/>
      <c r="BB966" s="267"/>
      <c r="BC966" s="268"/>
      <c r="BD966" s="11"/>
      <c r="BF966" s="7" t="str">
        <f t="shared" si="276"/>
        <v/>
      </c>
      <c r="BJ966" s="45" t="str">
        <f t="shared" ca="1" si="277"/>
        <v>20/09/2021 08:00</v>
      </c>
      <c r="BK966" s="44" t="str">
        <f>IF($F966="", "", IFERROR(INDEX('Currency Market'!$BE$10:$BL$178, MATCH($BJ966, 'Currency Market'!$BB$10:$BB$178, 0), MATCH($F966, 'Currency Market'!$BE$9:$BL$9, 0)), ""))</f>
        <v/>
      </c>
      <c r="BL966" s="43" t="str">
        <f>IF($F966="", "", IFERROR(INDEX('Currency Market'!$BE$10:$BL$178, MATCH($BJ966, 'Currency Market'!$BB$10:$BB$178, 0), MATCH($N966, 'Currency Market'!$BE$9:$BL$9, 0)), ""))</f>
        <v/>
      </c>
      <c r="BN966" s="68" t="str">
        <f t="shared" si="282"/>
        <v/>
      </c>
      <c r="BO966" s="57" t="str">
        <f t="shared" si="289"/>
        <v/>
      </c>
      <c r="BP966" s="58" t="str">
        <f t="shared" si="289"/>
        <v/>
      </c>
      <c r="BQ966" s="58" t="str">
        <f t="shared" si="289"/>
        <v/>
      </c>
      <c r="BR966" s="58" t="str">
        <f t="shared" si="289"/>
        <v/>
      </c>
      <c r="BS966" s="58" t="str">
        <f t="shared" si="289"/>
        <v/>
      </c>
      <c r="BT966" s="58" t="str">
        <f t="shared" si="289"/>
        <v/>
      </c>
      <c r="BU966" s="58" t="str">
        <f t="shared" si="289"/>
        <v/>
      </c>
      <c r="BV966" s="59" t="str">
        <f t="shared" si="289"/>
        <v/>
      </c>
      <c r="BX966" s="7" t="str">
        <f ca="1">IFERROR(INDEX('Currency Market'!$BX$10:$BX$178, MATCH($BJ966, 'Currency Market'!$BB$10:$BB$178, 0)), "")</f>
        <v/>
      </c>
      <c r="BZ966" s="65" t="str">
        <f t="shared" si="283"/>
        <v/>
      </c>
    </row>
    <row r="967" spans="1:78" x14ac:dyDescent="0.55000000000000004">
      <c r="A967" s="11"/>
      <c r="B967" s="175" t="str">
        <f t="shared" si="272"/>
        <v/>
      </c>
      <c r="C967" s="176"/>
      <c r="D967" s="176"/>
      <c r="E967" s="176"/>
      <c r="F967" s="269"/>
      <c r="G967" s="270"/>
      <c r="H967" s="271"/>
      <c r="I967" s="271"/>
      <c r="J967" s="271"/>
      <c r="K967" s="271"/>
      <c r="L967" s="271"/>
      <c r="M967" s="271"/>
      <c r="N967" s="270"/>
      <c r="O967" s="270"/>
      <c r="P967" s="272" t="str">
        <f t="shared" si="278"/>
        <v/>
      </c>
      <c r="Q967" s="267"/>
      <c r="R967" s="267"/>
      <c r="S967" s="267"/>
      <c r="T967" s="267"/>
      <c r="U967" s="267"/>
      <c r="V967" s="267" t="str">
        <f t="shared" si="273"/>
        <v/>
      </c>
      <c r="W967" s="267"/>
      <c r="X967" s="267"/>
      <c r="Y967" s="267"/>
      <c r="Z967" s="267"/>
      <c r="AA967" s="267" t="str">
        <f t="shared" si="279"/>
        <v/>
      </c>
      <c r="AB967" s="267"/>
      <c r="AC967" s="267"/>
      <c r="AD967" s="267"/>
      <c r="AE967" s="267"/>
      <c r="AF967" s="267"/>
      <c r="AG967" s="269"/>
      <c r="AH967" s="270"/>
      <c r="AI967" s="270"/>
      <c r="AJ967" s="270"/>
      <c r="AK967" s="270"/>
      <c r="AL967" s="273"/>
      <c r="AM967" s="11"/>
      <c r="AN967" s="175" t="str">
        <f t="shared" si="280"/>
        <v/>
      </c>
      <c r="AO967" s="176"/>
      <c r="AP967" s="267" t="str">
        <f t="shared" si="274"/>
        <v/>
      </c>
      <c r="AQ967" s="267"/>
      <c r="AR967" s="267"/>
      <c r="AS967" s="267"/>
      <c r="AT967" s="267"/>
      <c r="AU967" s="267"/>
      <c r="AV967" s="265" t="str">
        <f t="shared" si="281"/>
        <v/>
      </c>
      <c r="AW967" s="266"/>
      <c r="AX967" s="267" t="str">
        <f t="shared" si="275"/>
        <v/>
      </c>
      <c r="AY967" s="267"/>
      <c r="AZ967" s="267"/>
      <c r="BA967" s="267"/>
      <c r="BB967" s="267"/>
      <c r="BC967" s="268"/>
      <c r="BD967" s="11"/>
      <c r="BF967" s="7" t="str">
        <f t="shared" si="276"/>
        <v/>
      </c>
      <c r="BJ967" s="45" t="str">
        <f t="shared" ca="1" si="277"/>
        <v>20/09/2021 08:00</v>
      </c>
      <c r="BK967" s="44" t="str">
        <f>IF($F967="", "", IFERROR(INDEX('Currency Market'!$BE$10:$BL$178, MATCH($BJ967, 'Currency Market'!$BB$10:$BB$178, 0), MATCH($F967, 'Currency Market'!$BE$9:$BL$9, 0)), ""))</f>
        <v/>
      </c>
      <c r="BL967" s="43" t="str">
        <f>IF($F967="", "", IFERROR(INDEX('Currency Market'!$BE$10:$BL$178, MATCH($BJ967, 'Currency Market'!$BB$10:$BB$178, 0), MATCH($N967, 'Currency Market'!$BE$9:$BL$9, 0)), ""))</f>
        <v/>
      </c>
      <c r="BN967" s="68" t="str">
        <f t="shared" si="282"/>
        <v/>
      </c>
      <c r="BO967" s="57" t="str">
        <f t="shared" si="289"/>
        <v/>
      </c>
      <c r="BP967" s="58" t="str">
        <f t="shared" si="289"/>
        <v/>
      </c>
      <c r="BQ967" s="58" t="str">
        <f t="shared" si="289"/>
        <v/>
      </c>
      <c r="BR967" s="58" t="str">
        <f t="shared" si="289"/>
        <v/>
      </c>
      <c r="BS967" s="58" t="str">
        <f t="shared" si="289"/>
        <v/>
      </c>
      <c r="BT967" s="58" t="str">
        <f t="shared" si="289"/>
        <v/>
      </c>
      <c r="BU967" s="58" t="str">
        <f t="shared" si="289"/>
        <v/>
      </c>
      <c r="BV967" s="59" t="str">
        <f t="shared" si="289"/>
        <v/>
      </c>
      <c r="BX967" s="7" t="str">
        <f ca="1">IFERROR(INDEX('Currency Market'!$BX$10:$BX$178, MATCH($BJ967, 'Currency Market'!$BB$10:$BB$178, 0)), "")</f>
        <v/>
      </c>
      <c r="BZ967" s="65" t="str">
        <f t="shared" si="283"/>
        <v/>
      </c>
    </row>
    <row r="968" spans="1:78" x14ac:dyDescent="0.55000000000000004">
      <c r="A968" s="11"/>
      <c r="B968" s="175" t="str">
        <f t="shared" si="272"/>
        <v/>
      </c>
      <c r="C968" s="176"/>
      <c r="D968" s="176"/>
      <c r="E968" s="176"/>
      <c r="F968" s="269"/>
      <c r="G968" s="270"/>
      <c r="H968" s="271"/>
      <c r="I968" s="271"/>
      <c r="J968" s="271"/>
      <c r="K968" s="271"/>
      <c r="L968" s="271"/>
      <c r="M968" s="271"/>
      <c r="N968" s="270"/>
      <c r="O968" s="270"/>
      <c r="P968" s="272" t="str">
        <f t="shared" si="278"/>
        <v/>
      </c>
      <c r="Q968" s="267"/>
      <c r="R968" s="267"/>
      <c r="S968" s="267"/>
      <c r="T968" s="267"/>
      <c r="U968" s="267"/>
      <c r="V968" s="267" t="str">
        <f t="shared" si="273"/>
        <v/>
      </c>
      <c r="W968" s="267"/>
      <c r="X968" s="267"/>
      <c r="Y968" s="267"/>
      <c r="Z968" s="267"/>
      <c r="AA968" s="267" t="str">
        <f t="shared" si="279"/>
        <v/>
      </c>
      <c r="AB968" s="267"/>
      <c r="AC968" s="267"/>
      <c r="AD968" s="267"/>
      <c r="AE968" s="267"/>
      <c r="AF968" s="267"/>
      <c r="AG968" s="269"/>
      <c r="AH968" s="270"/>
      <c r="AI968" s="270"/>
      <c r="AJ968" s="270"/>
      <c r="AK968" s="270"/>
      <c r="AL968" s="273"/>
      <c r="AM968" s="11"/>
      <c r="AN968" s="175" t="str">
        <f t="shared" si="280"/>
        <v/>
      </c>
      <c r="AO968" s="176"/>
      <c r="AP968" s="267" t="str">
        <f t="shared" si="274"/>
        <v/>
      </c>
      <c r="AQ968" s="267"/>
      <c r="AR968" s="267"/>
      <c r="AS968" s="267"/>
      <c r="AT968" s="267"/>
      <c r="AU968" s="267"/>
      <c r="AV968" s="265" t="str">
        <f t="shared" si="281"/>
        <v/>
      </c>
      <c r="AW968" s="266"/>
      <c r="AX968" s="267" t="str">
        <f t="shared" si="275"/>
        <v/>
      </c>
      <c r="AY968" s="267"/>
      <c r="AZ968" s="267"/>
      <c r="BA968" s="267"/>
      <c r="BB968" s="267"/>
      <c r="BC968" s="268"/>
      <c r="BD968" s="11"/>
      <c r="BF968" s="7" t="str">
        <f t="shared" si="276"/>
        <v/>
      </c>
      <c r="BJ968" s="45" t="str">
        <f t="shared" ca="1" si="277"/>
        <v>20/09/2021 08:00</v>
      </c>
      <c r="BK968" s="44" t="str">
        <f>IF($F968="", "", IFERROR(INDEX('Currency Market'!$BE$10:$BL$178, MATCH($BJ968, 'Currency Market'!$BB$10:$BB$178, 0), MATCH($F968, 'Currency Market'!$BE$9:$BL$9, 0)), ""))</f>
        <v/>
      </c>
      <c r="BL968" s="43" t="str">
        <f>IF($F968="", "", IFERROR(INDEX('Currency Market'!$BE$10:$BL$178, MATCH($BJ968, 'Currency Market'!$BB$10:$BB$178, 0), MATCH($N968, 'Currency Market'!$BE$9:$BL$9, 0)), ""))</f>
        <v/>
      </c>
      <c r="BN968" s="68" t="str">
        <f t="shared" si="282"/>
        <v/>
      </c>
      <c r="BO968" s="57" t="str">
        <f t="shared" si="289"/>
        <v/>
      </c>
      <c r="BP968" s="58" t="str">
        <f t="shared" si="289"/>
        <v/>
      </c>
      <c r="BQ968" s="58" t="str">
        <f t="shared" si="289"/>
        <v/>
      </c>
      <c r="BR968" s="58" t="str">
        <f t="shared" si="289"/>
        <v/>
      </c>
      <c r="BS968" s="58" t="str">
        <f t="shared" si="289"/>
        <v/>
      </c>
      <c r="BT968" s="58" t="str">
        <f t="shared" si="289"/>
        <v/>
      </c>
      <c r="BU968" s="58" t="str">
        <f t="shared" si="289"/>
        <v/>
      </c>
      <c r="BV968" s="59" t="str">
        <f t="shared" si="289"/>
        <v/>
      </c>
      <c r="BX968" s="7" t="str">
        <f ca="1">IFERROR(INDEX('Currency Market'!$BX$10:$BX$178, MATCH($BJ968, 'Currency Market'!$BB$10:$BB$178, 0)), "")</f>
        <v/>
      </c>
      <c r="BZ968" s="65" t="str">
        <f t="shared" si="283"/>
        <v/>
      </c>
    </row>
    <row r="969" spans="1:78" x14ac:dyDescent="0.55000000000000004">
      <c r="A969" s="11"/>
      <c r="B969" s="175" t="str">
        <f t="shared" si="272"/>
        <v/>
      </c>
      <c r="C969" s="176"/>
      <c r="D969" s="176"/>
      <c r="E969" s="176"/>
      <c r="F969" s="269"/>
      <c r="G969" s="270"/>
      <c r="H969" s="271"/>
      <c r="I969" s="271"/>
      <c r="J969" s="271"/>
      <c r="K969" s="271"/>
      <c r="L969" s="271"/>
      <c r="M969" s="271"/>
      <c r="N969" s="270"/>
      <c r="O969" s="270"/>
      <c r="P969" s="272" t="str">
        <f t="shared" si="278"/>
        <v/>
      </c>
      <c r="Q969" s="267"/>
      <c r="R969" s="267"/>
      <c r="S969" s="267"/>
      <c r="T969" s="267"/>
      <c r="U969" s="267"/>
      <c r="V969" s="267" t="str">
        <f t="shared" si="273"/>
        <v/>
      </c>
      <c r="W969" s="267"/>
      <c r="X969" s="267"/>
      <c r="Y969" s="267"/>
      <c r="Z969" s="267"/>
      <c r="AA969" s="267" t="str">
        <f t="shared" si="279"/>
        <v/>
      </c>
      <c r="AB969" s="267"/>
      <c r="AC969" s="267"/>
      <c r="AD969" s="267"/>
      <c r="AE969" s="267"/>
      <c r="AF969" s="267"/>
      <c r="AG969" s="269"/>
      <c r="AH969" s="270"/>
      <c r="AI969" s="270"/>
      <c r="AJ969" s="270"/>
      <c r="AK969" s="270"/>
      <c r="AL969" s="273"/>
      <c r="AM969" s="11"/>
      <c r="AN969" s="175" t="str">
        <f t="shared" si="280"/>
        <v/>
      </c>
      <c r="AO969" s="176"/>
      <c r="AP969" s="267" t="str">
        <f t="shared" si="274"/>
        <v/>
      </c>
      <c r="AQ969" s="267"/>
      <c r="AR969" s="267"/>
      <c r="AS969" s="267"/>
      <c r="AT969" s="267"/>
      <c r="AU969" s="267"/>
      <c r="AV969" s="265" t="str">
        <f t="shared" si="281"/>
        <v/>
      </c>
      <c r="AW969" s="266"/>
      <c r="AX969" s="267" t="str">
        <f t="shared" si="275"/>
        <v/>
      </c>
      <c r="AY969" s="267"/>
      <c r="AZ969" s="267"/>
      <c r="BA969" s="267"/>
      <c r="BB969" s="267"/>
      <c r="BC969" s="268"/>
      <c r="BD969" s="11"/>
      <c r="BF969" s="7" t="str">
        <f t="shared" si="276"/>
        <v/>
      </c>
      <c r="BJ969" s="45" t="str">
        <f t="shared" ca="1" si="277"/>
        <v>20/09/2021 08:00</v>
      </c>
      <c r="BK969" s="44" t="str">
        <f>IF($F969="", "", IFERROR(INDEX('Currency Market'!$BE$10:$BL$178, MATCH($BJ969, 'Currency Market'!$BB$10:$BB$178, 0), MATCH($F969, 'Currency Market'!$BE$9:$BL$9, 0)), ""))</f>
        <v/>
      </c>
      <c r="BL969" s="43" t="str">
        <f>IF($F969="", "", IFERROR(INDEX('Currency Market'!$BE$10:$BL$178, MATCH($BJ969, 'Currency Market'!$BB$10:$BB$178, 0), MATCH($N969, 'Currency Market'!$BE$9:$BL$9, 0)), ""))</f>
        <v/>
      </c>
      <c r="BN969" s="68" t="str">
        <f t="shared" si="282"/>
        <v/>
      </c>
      <c r="BO969" s="57" t="str">
        <f t="shared" si="289"/>
        <v/>
      </c>
      <c r="BP969" s="58" t="str">
        <f t="shared" si="289"/>
        <v/>
      </c>
      <c r="BQ969" s="58" t="str">
        <f t="shared" si="289"/>
        <v/>
      </c>
      <c r="BR969" s="58" t="str">
        <f t="shared" si="289"/>
        <v/>
      </c>
      <c r="BS969" s="58" t="str">
        <f t="shared" si="289"/>
        <v/>
      </c>
      <c r="BT969" s="58" t="str">
        <f t="shared" si="289"/>
        <v/>
      </c>
      <c r="BU969" s="58" t="str">
        <f t="shared" si="289"/>
        <v/>
      </c>
      <c r="BV969" s="59" t="str">
        <f t="shared" si="289"/>
        <v/>
      </c>
      <c r="BX969" s="7" t="str">
        <f ca="1">IFERROR(INDEX('Currency Market'!$BX$10:$BX$178, MATCH($BJ969, 'Currency Market'!$BB$10:$BB$178, 0)), "")</f>
        <v/>
      </c>
      <c r="BZ969" s="65" t="str">
        <f t="shared" si="283"/>
        <v/>
      </c>
    </row>
    <row r="970" spans="1:78" x14ac:dyDescent="0.55000000000000004">
      <c r="A970" s="11"/>
      <c r="B970" s="175" t="str">
        <f t="shared" si="272"/>
        <v/>
      </c>
      <c r="C970" s="176"/>
      <c r="D970" s="176"/>
      <c r="E970" s="176"/>
      <c r="F970" s="269"/>
      <c r="G970" s="270"/>
      <c r="H970" s="271"/>
      <c r="I970" s="271"/>
      <c r="J970" s="271"/>
      <c r="K970" s="271"/>
      <c r="L970" s="271"/>
      <c r="M970" s="271"/>
      <c r="N970" s="270"/>
      <c r="O970" s="270"/>
      <c r="P970" s="272" t="str">
        <f t="shared" si="278"/>
        <v/>
      </c>
      <c r="Q970" s="267"/>
      <c r="R970" s="267"/>
      <c r="S970" s="267"/>
      <c r="T970" s="267"/>
      <c r="U970" s="267"/>
      <c r="V970" s="267" t="str">
        <f t="shared" si="273"/>
        <v/>
      </c>
      <c r="W970" s="267"/>
      <c r="X970" s="267"/>
      <c r="Y970" s="267"/>
      <c r="Z970" s="267"/>
      <c r="AA970" s="267" t="str">
        <f t="shared" si="279"/>
        <v/>
      </c>
      <c r="AB970" s="267"/>
      <c r="AC970" s="267"/>
      <c r="AD970" s="267"/>
      <c r="AE970" s="267"/>
      <c r="AF970" s="267"/>
      <c r="AG970" s="269"/>
      <c r="AH970" s="270"/>
      <c r="AI970" s="270"/>
      <c r="AJ970" s="270"/>
      <c r="AK970" s="270"/>
      <c r="AL970" s="273"/>
      <c r="AM970" s="11"/>
      <c r="AN970" s="175" t="str">
        <f t="shared" si="280"/>
        <v/>
      </c>
      <c r="AO970" s="176"/>
      <c r="AP970" s="267" t="str">
        <f t="shared" si="274"/>
        <v/>
      </c>
      <c r="AQ970" s="267"/>
      <c r="AR970" s="267"/>
      <c r="AS970" s="267"/>
      <c r="AT970" s="267"/>
      <c r="AU970" s="267"/>
      <c r="AV970" s="265" t="str">
        <f t="shared" si="281"/>
        <v/>
      </c>
      <c r="AW970" s="266"/>
      <c r="AX970" s="267" t="str">
        <f t="shared" si="275"/>
        <v/>
      </c>
      <c r="AY970" s="267"/>
      <c r="AZ970" s="267"/>
      <c r="BA970" s="267"/>
      <c r="BB970" s="267"/>
      <c r="BC970" s="268"/>
      <c r="BD970" s="11"/>
      <c r="BF970" s="7" t="str">
        <f t="shared" si="276"/>
        <v/>
      </c>
      <c r="BJ970" s="45" t="str">
        <f t="shared" ca="1" si="277"/>
        <v>20/09/2021 08:00</v>
      </c>
      <c r="BK970" s="44" t="str">
        <f>IF($F970="", "", IFERROR(INDEX('Currency Market'!$BE$10:$BL$178, MATCH($BJ970, 'Currency Market'!$BB$10:$BB$178, 0), MATCH($F970, 'Currency Market'!$BE$9:$BL$9, 0)), ""))</f>
        <v/>
      </c>
      <c r="BL970" s="43" t="str">
        <f>IF($F970="", "", IFERROR(INDEX('Currency Market'!$BE$10:$BL$178, MATCH($BJ970, 'Currency Market'!$BB$10:$BB$178, 0), MATCH($N970, 'Currency Market'!$BE$9:$BL$9, 0)), ""))</f>
        <v/>
      </c>
      <c r="BN970" s="68" t="str">
        <f t="shared" si="282"/>
        <v/>
      </c>
      <c r="BO970" s="57" t="str">
        <f t="shared" si="289"/>
        <v/>
      </c>
      <c r="BP970" s="58" t="str">
        <f t="shared" si="289"/>
        <v/>
      </c>
      <c r="BQ970" s="58" t="str">
        <f t="shared" si="289"/>
        <v/>
      </c>
      <c r="BR970" s="58" t="str">
        <f t="shared" si="289"/>
        <v/>
      </c>
      <c r="BS970" s="58" t="str">
        <f t="shared" si="289"/>
        <v/>
      </c>
      <c r="BT970" s="58" t="str">
        <f t="shared" si="289"/>
        <v/>
      </c>
      <c r="BU970" s="58" t="str">
        <f t="shared" si="289"/>
        <v/>
      </c>
      <c r="BV970" s="59" t="str">
        <f t="shared" si="289"/>
        <v/>
      </c>
      <c r="BX970" s="7" t="str">
        <f ca="1">IFERROR(INDEX('Currency Market'!$BX$10:$BX$178, MATCH($BJ970, 'Currency Market'!$BB$10:$BB$178, 0)), "")</f>
        <v/>
      </c>
      <c r="BZ970" s="65" t="str">
        <f t="shared" si="283"/>
        <v/>
      </c>
    </row>
    <row r="971" spans="1:78" x14ac:dyDescent="0.55000000000000004">
      <c r="A971" s="11"/>
      <c r="B971" s="175" t="str">
        <f t="shared" si="272"/>
        <v/>
      </c>
      <c r="C971" s="176"/>
      <c r="D971" s="176"/>
      <c r="E971" s="176"/>
      <c r="F971" s="269"/>
      <c r="G971" s="270"/>
      <c r="H971" s="271"/>
      <c r="I971" s="271"/>
      <c r="J971" s="271"/>
      <c r="K971" s="271"/>
      <c r="L971" s="271"/>
      <c r="M971" s="271"/>
      <c r="N971" s="270"/>
      <c r="O971" s="270"/>
      <c r="P971" s="272" t="str">
        <f t="shared" si="278"/>
        <v/>
      </c>
      <c r="Q971" s="267"/>
      <c r="R971" s="267"/>
      <c r="S971" s="267"/>
      <c r="T971" s="267"/>
      <c r="U971" s="267"/>
      <c r="V971" s="267" t="str">
        <f t="shared" si="273"/>
        <v/>
      </c>
      <c r="W971" s="267"/>
      <c r="X971" s="267"/>
      <c r="Y971" s="267"/>
      <c r="Z971" s="267"/>
      <c r="AA971" s="267" t="str">
        <f t="shared" si="279"/>
        <v/>
      </c>
      <c r="AB971" s="267"/>
      <c r="AC971" s="267"/>
      <c r="AD971" s="267"/>
      <c r="AE971" s="267"/>
      <c r="AF971" s="267"/>
      <c r="AG971" s="269"/>
      <c r="AH971" s="270"/>
      <c r="AI971" s="270"/>
      <c r="AJ971" s="270"/>
      <c r="AK971" s="270"/>
      <c r="AL971" s="273"/>
      <c r="AM971" s="11"/>
      <c r="AN971" s="175" t="str">
        <f t="shared" si="280"/>
        <v/>
      </c>
      <c r="AO971" s="176"/>
      <c r="AP971" s="267" t="str">
        <f t="shared" si="274"/>
        <v/>
      </c>
      <c r="AQ971" s="267"/>
      <c r="AR971" s="267"/>
      <c r="AS971" s="267"/>
      <c r="AT971" s="267"/>
      <c r="AU971" s="267"/>
      <c r="AV971" s="265" t="str">
        <f t="shared" si="281"/>
        <v/>
      </c>
      <c r="AW971" s="266"/>
      <c r="AX971" s="267" t="str">
        <f t="shared" si="275"/>
        <v/>
      </c>
      <c r="AY971" s="267"/>
      <c r="AZ971" s="267"/>
      <c r="BA971" s="267"/>
      <c r="BB971" s="267"/>
      <c r="BC971" s="268"/>
      <c r="BD971" s="11"/>
      <c r="BF971" s="7" t="str">
        <f t="shared" si="276"/>
        <v/>
      </c>
      <c r="BJ971" s="45" t="str">
        <f t="shared" ca="1" si="277"/>
        <v>20/09/2021 08:00</v>
      </c>
      <c r="BK971" s="44" t="str">
        <f>IF($F971="", "", IFERROR(INDEX('Currency Market'!$BE$10:$BL$178, MATCH($BJ971, 'Currency Market'!$BB$10:$BB$178, 0), MATCH($F971, 'Currency Market'!$BE$9:$BL$9, 0)), ""))</f>
        <v/>
      </c>
      <c r="BL971" s="43" t="str">
        <f>IF($F971="", "", IFERROR(INDEX('Currency Market'!$BE$10:$BL$178, MATCH($BJ971, 'Currency Market'!$BB$10:$BB$178, 0), MATCH($N971, 'Currency Market'!$BE$9:$BL$9, 0)), ""))</f>
        <v/>
      </c>
      <c r="BN971" s="68" t="str">
        <f t="shared" si="282"/>
        <v/>
      </c>
      <c r="BO971" s="57" t="str">
        <f t="shared" si="289"/>
        <v/>
      </c>
      <c r="BP971" s="58" t="str">
        <f t="shared" si="289"/>
        <v/>
      </c>
      <c r="BQ971" s="58" t="str">
        <f t="shared" si="289"/>
        <v/>
      </c>
      <c r="BR971" s="58" t="str">
        <f t="shared" si="289"/>
        <v/>
      </c>
      <c r="BS971" s="58" t="str">
        <f t="shared" si="289"/>
        <v/>
      </c>
      <c r="BT971" s="58" t="str">
        <f t="shared" si="289"/>
        <v/>
      </c>
      <c r="BU971" s="58" t="str">
        <f t="shared" si="289"/>
        <v/>
      </c>
      <c r="BV971" s="59" t="str">
        <f t="shared" si="289"/>
        <v/>
      </c>
      <c r="BX971" s="7" t="str">
        <f ca="1">IFERROR(INDEX('Currency Market'!$BX$10:$BX$178, MATCH($BJ971, 'Currency Market'!$BB$10:$BB$178, 0)), "")</f>
        <v/>
      </c>
      <c r="BZ971" s="65" t="str">
        <f t="shared" si="283"/>
        <v/>
      </c>
    </row>
    <row r="972" spans="1:78" x14ac:dyDescent="0.55000000000000004">
      <c r="A972" s="11"/>
      <c r="B972" s="175" t="str">
        <f t="shared" si="272"/>
        <v/>
      </c>
      <c r="C972" s="176"/>
      <c r="D972" s="176"/>
      <c r="E972" s="176"/>
      <c r="F972" s="269"/>
      <c r="G972" s="270"/>
      <c r="H972" s="271"/>
      <c r="I972" s="271"/>
      <c r="J972" s="271"/>
      <c r="K972" s="271"/>
      <c r="L972" s="271"/>
      <c r="M972" s="271"/>
      <c r="N972" s="270"/>
      <c r="O972" s="270"/>
      <c r="P972" s="272" t="str">
        <f t="shared" si="278"/>
        <v/>
      </c>
      <c r="Q972" s="267"/>
      <c r="R972" s="267"/>
      <c r="S972" s="267"/>
      <c r="T972" s="267"/>
      <c r="U972" s="267"/>
      <c r="V972" s="267" t="str">
        <f t="shared" si="273"/>
        <v/>
      </c>
      <c r="W972" s="267"/>
      <c r="X972" s="267"/>
      <c r="Y972" s="267"/>
      <c r="Z972" s="267"/>
      <c r="AA972" s="267" t="str">
        <f t="shared" si="279"/>
        <v/>
      </c>
      <c r="AB972" s="267"/>
      <c r="AC972" s="267"/>
      <c r="AD972" s="267"/>
      <c r="AE972" s="267"/>
      <c r="AF972" s="267"/>
      <c r="AG972" s="269"/>
      <c r="AH972" s="270"/>
      <c r="AI972" s="270"/>
      <c r="AJ972" s="270"/>
      <c r="AK972" s="270"/>
      <c r="AL972" s="273"/>
      <c r="AM972" s="11"/>
      <c r="AN972" s="175" t="str">
        <f t="shared" si="280"/>
        <v/>
      </c>
      <c r="AO972" s="176"/>
      <c r="AP972" s="267" t="str">
        <f t="shared" si="274"/>
        <v/>
      </c>
      <c r="AQ972" s="267"/>
      <c r="AR972" s="267"/>
      <c r="AS972" s="267"/>
      <c r="AT972" s="267"/>
      <c r="AU972" s="267"/>
      <c r="AV972" s="265" t="str">
        <f t="shared" si="281"/>
        <v/>
      </c>
      <c r="AW972" s="266"/>
      <c r="AX972" s="267" t="str">
        <f t="shared" si="275"/>
        <v/>
      </c>
      <c r="AY972" s="267"/>
      <c r="AZ972" s="267"/>
      <c r="BA972" s="267"/>
      <c r="BB972" s="267"/>
      <c r="BC972" s="268"/>
      <c r="BD972" s="11"/>
      <c r="BF972" s="7" t="str">
        <f t="shared" si="276"/>
        <v/>
      </c>
      <c r="BJ972" s="45" t="str">
        <f t="shared" ca="1" si="277"/>
        <v>20/09/2021 08:00</v>
      </c>
      <c r="BK972" s="44" t="str">
        <f>IF($F972="", "", IFERROR(INDEX('Currency Market'!$BE$10:$BL$178, MATCH($BJ972, 'Currency Market'!$BB$10:$BB$178, 0), MATCH($F972, 'Currency Market'!$BE$9:$BL$9, 0)), ""))</f>
        <v/>
      </c>
      <c r="BL972" s="43" t="str">
        <f>IF($F972="", "", IFERROR(INDEX('Currency Market'!$BE$10:$BL$178, MATCH($BJ972, 'Currency Market'!$BB$10:$BB$178, 0), MATCH($N972, 'Currency Market'!$BE$9:$BL$9, 0)), ""))</f>
        <v/>
      </c>
      <c r="BN972" s="68" t="str">
        <f t="shared" si="282"/>
        <v/>
      </c>
      <c r="BO972" s="57" t="str">
        <f t="shared" si="289"/>
        <v/>
      </c>
      <c r="BP972" s="58" t="str">
        <f t="shared" si="289"/>
        <v/>
      </c>
      <c r="BQ972" s="58" t="str">
        <f t="shared" si="289"/>
        <v/>
      </c>
      <c r="BR972" s="58" t="str">
        <f t="shared" si="289"/>
        <v/>
      </c>
      <c r="BS972" s="58" t="str">
        <f t="shared" si="289"/>
        <v/>
      </c>
      <c r="BT972" s="58" t="str">
        <f t="shared" si="289"/>
        <v/>
      </c>
      <c r="BU972" s="58" t="str">
        <f t="shared" si="289"/>
        <v/>
      </c>
      <c r="BV972" s="59" t="str">
        <f t="shared" si="289"/>
        <v/>
      </c>
      <c r="BX972" s="7" t="str">
        <f ca="1">IFERROR(INDEX('Currency Market'!$BX$10:$BX$178, MATCH($BJ972, 'Currency Market'!$BB$10:$BB$178, 0)), "")</f>
        <v/>
      </c>
      <c r="BZ972" s="65" t="str">
        <f t="shared" si="283"/>
        <v/>
      </c>
    </row>
    <row r="973" spans="1:78" x14ac:dyDescent="0.55000000000000004">
      <c r="A973" s="11"/>
      <c r="B973" s="175" t="str">
        <f t="shared" ref="B973:B1012" si="290">IF(AND(F973="", H973="", N973=""), "", IF($AG973="", $BF$3, $BF$4))</f>
        <v/>
      </c>
      <c r="C973" s="176"/>
      <c r="D973" s="176"/>
      <c r="E973" s="176"/>
      <c r="F973" s="269"/>
      <c r="G973" s="270"/>
      <c r="H973" s="271"/>
      <c r="I973" s="271"/>
      <c r="J973" s="271"/>
      <c r="K973" s="271"/>
      <c r="L973" s="271"/>
      <c r="M973" s="271"/>
      <c r="N973" s="270"/>
      <c r="O973" s="270"/>
      <c r="P973" s="272" t="str">
        <f t="shared" si="278"/>
        <v/>
      </c>
      <c r="Q973" s="267"/>
      <c r="R973" s="267"/>
      <c r="S973" s="267"/>
      <c r="T973" s="267"/>
      <c r="U973" s="267"/>
      <c r="V973" s="267" t="str">
        <f t="shared" ref="V973:V1012" si="291">IFERROR(ROUND($P973*$BJ$7, 2), "")</f>
        <v/>
      </c>
      <c r="W973" s="267"/>
      <c r="X973" s="267"/>
      <c r="Y973" s="267"/>
      <c r="Z973" s="267"/>
      <c r="AA973" s="267" t="str">
        <f t="shared" si="279"/>
        <v/>
      </c>
      <c r="AB973" s="267"/>
      <c r="AC973" s="267"/>
      <c r="AD973" s="267"/>
      <c r="AE973" s="267"/>
      <c r="AF973" s="267"/>
      <c r="AG973" s="269"/>
      <c r="AH973" s="270"/>
      <c r="AI973" s="270"/>
      <c r="AJ973" s="270"/>
      <c r="AK973" s="270"/>
      <c r="AL973" s="273"/>
      <c r="AM973" s="11"/>
      <c r="AN973" s="175" t="str">
        <f t="shared" si="280"/>
        <v/>
      </c>
      <c r="AO973" s="176"/>
      <c r="AP973" s="267" t="str">
        <f t="shared" ref="AP973:AP1012" si="292">IF($B973=$BF$3, IF(OR(F973="", H973=""), "", IFERROR(INDEX($BO$7:$BV$7, $BM$7, MATCH(F973, $BO$2:$BV$2, 0))-H973, "")), "")</f>
        <v/>
      </c>
      <c r="AQ973" s="267"/>
      <c r="AR973" s="267"/>
      <c r="AS973" s="267"/>
      <c r="AT973" s="267"/>
      <c r="AU973" s="267"/>
      <c r="AV973" s="265" t="str">
        <f t="shared" si="281"/>
        <v/>
      </c>
      <c r="AW973" s="266"/>
      <c r="AX973" s="267" t="str">
        <f t="shared" ref="AX973:AX1012" si="293">IF($B973=$BF$3, IF(OR(N973="", AA973=""), "", IFERROR(INDEX($BO$7:$BV$7, $BM$7, MATCH(N973, $BO$2:$BV$2, 0))+AA973, "")), "")</f>
        <v/>
      </c>
      <c r="AY973" s="267"/>
      <c r="AZ973" s="267"/>
      <c r="BA973" s="267"/>
      <c r="BB973" s="267"/>
      <c r="BC973" s="268"/>
      <c r="BD973" s="11"/>
      <c r="BF973" s="7" t="str">
        <f t="shared" ref="BF973:BF1012" si="294">IF(AND($B973=$BF$3, $AP973&gt;=0, $AX973&gt;=0), $BJ$4, "")</f>
        <v/>
      </c>
      <c r="BJ973" s="45" t="str">
        <f t="shared" ref="BJ973:BJ1012" ca="1" si="295">IF($AG973="", $BJ$4, $AG973)</f>
        <v>20/09/2021 08:00</v>
      </c>
      <c r="BK973" s="44" t="str">
        <f>IF($F973="", "", IFERROR(INDEX('Currency Market'!$BE$10:$BL$178, MATCH($BJ973, 'Currency Market'!$BB$10:$BB$178, 0), MATCH($F973, 'Currency Market'!$BE$9:$BL$9, 0)), ""))</f>
        <v/>
      </c>
      <c r="BL973" s="43" t="str">
        <f>IF($F973="", "", IFERROR(INDEX('Currency Market'!$BE$10:$BL$178, MATCH($BJ973, 'Currency Market'!$BB$10:$BB$178, 0), MATCH($N973, 'Currency Market'!$BE$9:$BL$9, 0)), ""))</f>
        <v/>
      </c>
      <c r="BN973" s="68" t="str">
        <f t="shared" si="282"/>
        <v/>
      </c>
      <c r="BO973" s="57" t="str">
        <f t="shared" ref="BO973:BV982" si="296">IF($B973=$BF$4, IF($F973=BO$2, $H973*-1, IF($N973=BO$2, $AA973, "")), "")</f>
        <v/>
      </c>
      <c r="BP973" s="58" t="str">
        <f t="shared" si="296"/>
        <v/>
      </c>
      <c r="BQ973" s="58" t="str">
        <f t="shared" si="296"/>
        <v/>
      </c>
      <c r="BR973" s="58" t="str">
        <f t="shared" si="296"/>
        <v/>
      </c>
      <c r="BS973" s="58" t="str">
        <f t="shared" si="296"/>
        <v/>
      </c>
      <c r="BT973" s="58" t="str">
        <f t="shared" si="296"/>
        <v/>
      </c>
      <c r="BU973" s="58" t="str">
        <f t="shared" si="296"/>
        <v/>
      </c>
      <c r="BV973" s="59" t="str">
        <f t="shared" si="296"/>
        <v/>
      </c>
      <c r="BX973" s="7" t="str">
        <f ca="1">IFERROR(INDEX('Currency Market'!$BX$10:$BX$178, MATCH($BJ973, 'Currency Market'!$BB$10:$BB$178, 0)), "")</f>
        <v/>
      </c>
      <c r="BZ973" s="65" t="str">
        <f t="shared" si="283"/>
        <v/>
      </c>
    </row>
    <row r="974" spans="1:78" x14ac:dyDescent="0.55000000000000004">
      <c r="A974" s="11"/>
      <c r="B974" s="175" t="str">
        <f t="shared" si="290"/>
        <v/>
      </c>
      <c r="C974" s="176"/>
      <c r="D974" s="176"/>
      <c r="E974" s="176"/>
      <c r="F974" s="269"/>
      <c r="G974" s="270"/>
      <c r="H974" s="271"/>
      <c r="I974" s="271"/>
      <c r="J974" s="271"/>
      <c r="K974" s="271"/>
      <c r="L974" s="271"/>
      <c r="M974" s="271"/>
      <c r="N974" s="270"/>
      <c r="O974" s="270"/>
      <c r="P974" s="272" t="str">
        <f t="shared" ref="P974:P1012" si="297">IF(OR(F974="", H974="", N974=""), "", IFERROR(ROUND($H974*$BK974/$BL974, 2), ""))</f>
        <v/>
      </c>
      <c r="Q974" s="267"/>
      <c r="R974" s="267"/>
      <c r="S974" s="267"/>
      <c r="T974" s="267"/>
      <c r="U974" s="267"/>
      <c r="V974" s="267" t="str">
        <f t="shared" si="291"/>
        <v/>
      </c>
      <c r="W974" s="267"/>
      <c r="X974" s="267"/>
      <c r="Y974" s="267"/>
      <c r="Z974" s="267"/>
      <c r="AA974" s="267" t="str">
        <f t="shared" ref="AA974:AA1012" si="298">IF(OR(P974="", V974=""), "", P974-V974)</f>
        <v/>
      </c>
      <c r="AB974" s="267"/>
      <c r="AC974" s="267"/>
      <c r="AD974" s="267"/>
      <c r="AE974" s="267"/>
      <c r="AF974" s="267"/>
      <c r="AG974" s="269"/>
      <c r="AH974" s="270"/>
      <c r="AI974" s="270"/>
      <c r="AJ974" s="270"/>
      <c r="AK974" s="270"/>
      <c r="AL974" s="273"/>
      <c r="AM974" s="11"/>
      <c r="AN974" s="175" t="str">
        <f t="shared" ref="AN974:AN1012" si="299">IF(AP974="", "", IF(F974="", "", F974))</f>
        <v/>
      </c>
      <c r="AO974" s="176"/>
      <c r="AP974" s="267" t="str">
        <f t="shared" si="292"/>
        <v/>
      </c>
      <c r="AQ974" s="267"/>
      <c r="AR974" s="267"/>
      <c r="AS974" s="267"/>
      <c r="AT974" s="267"/>
      <c r="AU974" s="267"/>
      <c r="AV974" s="265" t="str">
        <f t="shared" ref="AV974:AV1012" si="300">IF(AX974="", "", IF(N974="", "", N974))</f>
        <v/>
      </c>
      <c r="AW974" s="266"/>
      <c r="AX974" s="267" t="str">
        <f t="shared" si="293"/>
        <v/>
      </c>
      <c r="AY974" s="267"/>
      <c r="AZ974" s="267"/>
      <c r="BA974" s="267"/>
      <c r="BB974" s="267"/>
      <c r="BC974" s="268"/>
      <c r="BD974" s="11"/>
      <c r="BF974" s="7" t="str">
        <f t="shared" si="294"/>
        <v/>
      </c>
      <c r="BJ974" s="45" t="str">
        <f t="shared" ca="1" si="295"/>
        <v>20/09/2021 08:00</v>
      </c>
      <c r="BK974" s="44" t="str">
        <f>IF($F974="", "", IFERROR(INDEX('Currency Market'!$BE$10:$BL$178, MATCH($BJ974, 'Currency Market'!$BB$10:$BB$178, 0), MATCH($F974, 'Currency Market'!$BE$9:$BL$9, 0)), ""))</f>
        <v/>
      </c>
      <c r="BL974" s="43" t="str">
        <f>IF($F974="", "", IFERROR(INDEX('Currency Market'!$BE$10:$BL$178, MATCH($BJ974, 'Currency Market'!$BB$10:$BB$178, 0), MATCH($N974, 'Currency Market'!$BE$9:$BL$9, 0)), ""))</f>
        <v/>
      </c>
      <c r="BN974" s="68" t="str">
        <f t="shared" ref="BN974:BN1012" si="301">IF(OR(NOT(F974=""), NOT(H974=""), NOT(N974=""), NOT(AG974="")), "X", "")</f>
        <v/>
      </c>
      <c r="BO974" s="57" t="str">
        <f t="shared" si="296"/>
        <v/>
      </c>
      <c r="BP974" s="58" t="str">
        <f t="shared" si="296"/>
        <v/>
      </c>
      <c r="BQ974" s="58" t="str">
        <f t="shared" si="296"/>
        <v/>
      </c>
      <c r="BR974" s="58" t="str">
        <f t="shared" si="296"/>
        <v/>
      </c>
      <c r="BS974" s="58" t="str">
        <f t="shared" si="296"/>
        <v/>
      </c>
      <c r="BT974" s="58" t="str">
        <f t="shared" si="296"/>
        <v/>
      </c>
      <c r="BU974" s="58" t="str">
        <f t="shared" si="296"/>
        <v/>
      </c>
      <c r="BV974" s="59" t="str">
        <f t="shared" si="296"/>
        <v/>
      </c>
      <c r="BX974" s="7" t="str">
        <f ca="1">IFERROR(INDEX('Currency Market'!$BX$10:$BX$178, MATCH($BJ974, 'Currency Market'!$BB$10:$BB$178, 0)), "")</f>
        <v/>
      </c>
      <c r="BZ974" s="65" t="str">
        <f t="shared" ref="BZ974:BZ1012" si="302">IF($B974=$BF$4, IF(OR($V974="", $BL974=""), "", IFERROR(ROUND($V974*$BL974/$BX974, 2), "")), "")</f>
        <v/>
      </c>
    </row>
    <row r="975" spans="1:78" x14ac:dyDescent="0.55000000000000004">
      <c r="A975" s="11"/>
      <c r="B975" s="175" t="str">
        <f t="shared" si="290"/>
        <v/>
      </c>
      <c r="C975" s="176"/>
      <c r="D975" s="176"/>
      <c r="E975" s="176"/>
      <c r="F975" s="269"/>
      <c r="G975" s="270"/>
      <c r="H975" s="271"/>
      <c r="I975" s="271"/>
      <c r="J975" s="271"/>
      <c r="K975" s="271"/>
      <c r="L975" s="271"/>
      <c r="M975" s="271"/>
      <c r="N975" s="270"/>
      <c r="O975" s="270"/>
      <c r="P975" s="272" t="str">
        <f t="shared" si="297"/>
        <v/>
      </c>
      <c r="Q975" s="267"/>
      <c r="R975" s="267"/>
      <c r="S975" s="267"/>
      <c r="T975" s="267"/>
      <c r="U975" s="267"/>
      <c r="V975" s="267" t="str">
        <f t="shared" si="291"/>
        <v/>
      </c>
      <c r="W975" s="267"/>
      <c r="X975" s="267"/>
      <c r="Y975" s="267"/>
      <c r="Z975" s="267"/>
      <c r="AA975" s="267" t="str">
        <f t="shared" si="298"/>
        <v/>
      </c>
      <c r="AB975" s="267"/>
      <c r="AC975" s="267"/>
      <c r="AD975" s="267"/>
      <c r="AE975" s="267"/>
      <c r="AF975" s="267"/>
      <c r="AG975" s="269"/>
      <c r="AH975" s="270"/>
      <c r="AI975" s="270"/>
      <c r="AJ975" s="270"/>
      <c r="AK975" s="270"/>
      <c r="AL975" s="273"/>
      <c r="AM975" s="11"/>
      <c r="AN975" s="175" t="str">
        <f t="shared" si="299"/>
        <v/>
      </c>
      <c r="AO975" s="176"/>
      <c r="AP975" s="267" t="str">
        <f t="shared" si="292"/>
        <v/>
      </c>
      <c r="AQ975" s="267"/>
      <c r="AR975" s="267"/>
      <c r="AS975" s="267"/>
      <c r="AT975" s="267"/>
      <c r="AU975" s="267"/>
      <c r="AV975" s="265" t="str">
        <f t="shared" si="300"/>
        <v/>
      </c>
      <c r="AW975" s="266"/>
      <c r="AX975" s="267" t="str">
        <f t="shared" si="293"/>
        <v/>
      </c>
      <c r="AY975" s="267"/>
      <c r="AZ975" s="267"/>
      <c r="BA975" s="267"/>
      <c r="BB975" s="267"/>
      <c r="BC975" s="268"/>
      <c r="BD975" s="11"/>
      <c r="BF975" s="7" t="str">
        <f t="shared" si="294"/>
        <v/>
      </c>
      <c r="BJ975" s="45" t="str">
        <f t="shared" ca="1" si="295"/>
        <v>20/09/2021 08:00</v>
      </c>
      <c r="BK975" s="44" t="str">
        <f>IF($F975="", "", IFERROR(INDEX('Currency Market'!$BE$10:$BL$178, MATCH($BJ975, 'Currency Market'!$BB$10:$BB$178, 0), MATCH($F975, 'Currency Market'!$BE$9:$BL$9, 0)), ""))</f>
        <v/>
      </c>
      <c r="BL975" s="43" t="str">
        <f>IF($F975="", "", IFERROR(INDEX('Currency Market'!$BE$10:$BL$178, MATCH($BJ975, 'Currency Market'!$BB$10:$BB$178, 0), MATCH($N975, 'Currency Market'!$BE$9:$BL$9, 0)), ""))</f>
        <v/>
      </c>
      <c r="BN975" s="68" t="str">
        <f t="shared" si="301"/>
        <v/>
      </c>
      <c r="BO975" s="57" t="str">
        <f t="shared" si="296"/>
        <v/>
      </c>
      <c r="BP975" s="58" t="str">
        <f t="shared" si="296"/>
        <v/>
      </c>
      <c r="BQ975" s="58" t="str">
        <f t="shared" si="296"/>
        <v/>
      </c>
      <c r="BR975" s="58" t="str">
        <f t="shared" si="296"/>
        <v/>
      </c>
      <c r="BS975" s="58" t="str">
        <f t="shared" si="296"/>
        <v/>
      </c>
      <c r="BT975" s="58" t="str">
        <f t="shared" si="296"/>
        <v/>
      </c>
      <c r="BU975" s="58" t="str">
        <f t="shared" si="296"/>
        <v/>
      </c>
      <c r="BV975" s="59" t="str">
        <f t="shared" si="296"/>
        <v/>
      </c>
      <c r="BX975" s="7" t="str">
        <f ca="1">IFERROR(INDEX('Currency Market'!$BX$10:$BX$178, MATCH($BJ975, 'Currency Market'!$BB$10:$BB$178, 0)), "")</f>
        <v/>
      </c>
      <c r="BZ975" s="65" t="str">
        <f t="shared" si="302"/>
        <v/>
      </c>
    </row>
    <row r="976" spans="1:78" x14ac:dyDescent="0.55000000000000004">
      <c r="A976" s="11"/>
      <c r="B976" s="175" t="str">
        <f t="shared" si="290"/>
        <v/>
      </c>
      <c r="C976" s="176"/>
      <c r="D976" s="176"/>
      <c r="E976" s="176"/>
      <c r="F976" s="269"/>
      <c r="G976" s="270"/>
      <c r="H976" s="271"/>
      <c r="I976" s="271"/>
      <c r="J976" s="271"/>
      <c r="K976" s="271"/>
      <c r="L976" s="271"/>
      <c r="M976" s="271"/>
      <c r="N976" s="270"/>
      <c r="O976" s="270"/>
      <c r="P976" s="272" t="str">
        <f t="shared" si="297"/>
        <v/>
      </c>
      <c r="Q976" s="267"/>
      <c r="R976" s="267"/>
      <c r="S976" s="267"/>
      <c r="T976" s="267"/>
      <c r="U976" s="267"/>
      <c r="V976" s="267" t="str">
        <f t="shared" si="291"/>
        <v/>
      </c>
      <c r="W976" s="267"/>
      <c r="X976" s="267"/>
      <c r="Y976" s="267"/>
      <c r="Z976" s="267"/>
      <c r="AA976" s="267" t="str">
        <f t="shared" si="298"/>
        <v/>
      </c>
      <c r="AB976" s="267"/>
      <c r="AC976" s="267"/>
      <c r="AD976" s="267"/>
      <c r="AE976" s="267"/>
      <c r="AF976" s="267"/>
      <c r="AG976" s="269"/>
      <c r="AH976" s="270"/>
      <c r="AI976" s="270"/>
      <c r="AJ976" s="270"/>
      <c r="AK976" s="270"/>
      <c r="AL976" s="273"/>
      <c r="AM976" s="11"/>
      <c r="AN976" s="175" t="str">
        <f t="shared" si="299"/>
        <v/>
      </c>
      <c r="AO976" s="176"/>
      <c r="AP976" s="267" t="str">
        <f t="shared" si="292"/>
        <v/>
      </c>
      <c r="AQ976" s="267"/>
      <c r="AR976" s="267"/>
      <c r="AS976" s="267"/>
      <c r="AT976" s="267"/>
      <c r="AU976" s="267"/>
      <c r="AV976" s="265" t="str">
        <f t="shared" si="300"/>
        <v/>
      </c>
      <c r="AW976" s="266"/>
      <c r="AX976" s="267" t="str">
        <f t="shared" si="293"/>
        <v/>
      </c>
      <c r="AY976" s="267"/>
      <c r="AZ976" s="267"/>
      <c r="BA976" s="267"/>
      <c r="BB976" s="267"/>
      <c r="BC976" s="268"/>
      <c r="BD976" s="11"/>
      <c r="BF976" s="7" t="str">
        <f t="shared" si="294"/>
        <v/>
      </c>
      <c r="BJ976" s="45" t="str">
        <f t="shared" ca="1" si="295"/>
        <v>20/09/2021 08:00</v>
      </c>
      <c r="BK976" s="44" t="str">
        <f>IF($F976="", "", IFERROR(INDEX('Currency Market'!$BE$10:$BL$178, MATCH($BJ976, 'Currency Market'!$BB$10:$BB$178, 0), MATCH($F976, 'Currency Market'!$BE$9:$BL$9, 0)), ""))</f>
        <v/>
      </c>
      <c r="BL976" s="43" t="str">
        <f>IF($F976="", "", IFERROR(INDEX('Currency Market'!$BE$10:$BL$178, MATCH($BJ976, 'Currency Market'!$BB$10:$BB$178, 0), MATCH($N976, 'Currency Market'!$BE$9:$BL$9, 0)), ""))</f>
        <v/>
      </c>
      <c r="BN976" s="68" t="str">
        <f t="shared" si="301"/>
        <v/>
      </c>
      <c r="BO976" s="57" t="str">
        <f t="shared" si="296"/>
        <v/>
      </c>
      <c r="BP976" s="58" t="str">
        <f t="shared" si="296"/>
        <v/>
      </c>
      <c r="BQ976" s="58" t="str">
        <f t="shared" si="296"/>
        <v/>
      </c>
      <c r="BR976" s="58" t="str">
        <f t="shared" si="296"/>
        <v/>
      </c>
      <c r="BS976" s="58" t="str">
        <f t="shared" si="296"/>
        <v/>
      </c>
      <c r="BT976" s="58" t="str">
        <f t="shared" si="296"/>
        <v/>
      </c>
      <c r="BU976" s="58" t="str">
        <f t="shared" si="296"/>
        <v/>
      </c>
      <c r="BV976" s="59" t="str">
        <f t="shared" si="296"/>
        <v/>
      </c>
      <c r="BX976" s="7" t="str">
        <f ca="1">IFERROR(INDEX('Currency Market'!$BX$10:$BX$178, MATCH($BJ976, 'Currency Market'!$BB$10:$BB$178, 0)), "")</f>
        <v/>
      </c>
      <c r="BZ976" s="65" t="str">
        <f t="shared" si="302"/>
        <v/>
      </c>
    </row>
    <row r="977" spans="1:78" x14ac:dyDescent="0.55000000000000004">
      <c r="A977" s="11"/>
      <c r="B977" s="175" t="str">
        <f t="shared" si="290"/>
        <v/>
      </c>
      <c r="C977" s="176"/>
      <c r="D977" s="176"/>
      <c r="E977" s="176"/>
      <c r="F977" s="269"/>
      <c r="G977" s="270"/>
      <c r="H977" s="271"/>
      <c r="I977" s="271"/>
      <c r="J977" s="271"/>
      <c r="K977" s="271"/>
      <c r="L977" s="271"/>
      <c r="M977" s="271"/>
      <c r="N977" s="270"/>
      <c r="O977" s="270"/>
      <c r="P977" s="272" t="str">
        <f t="shared" si="297"/>
        <v/>
      </c>
      <c r="Q977" s="267"/>
      <c r="R977" s="267"/>
      <c r="S977" s="267"/>
      <c r="T977" s="267"/>
      <c r="U977" s="267"/>
      <c r="V977" s="267" t="str">
        <f t="shared" si="291"/>
        <v/>
      </c>
      <c r="W977" s="267"/>
      <c r="X977" s="267"/>
      <c r="Y977" s="267"/>
      <c r="Z977" s="267"/>
      <c r="AA977" s="267" t="str">
        <f t="shared" si="298"/>
        <v/>
      </c>
      <c r="AB977" s="267"/>
      <c r="AC977" s="267"/>
      <c r="AD977" s="267"/>
      <c r="AE977" s="267"/>
      <c r="AF977" s="267"/>
      <c r="AG977" s="269"/>
      <c r="AH977" s="270"/>
      <c r="AI977" s="270"/>
      <c r="AJ977" s="270"/>
      <c r="AK977" s="270"/>
      <c r="AL977" s="273"/>
      <c r="AM977" s="11"/>
      <c r="AN977" s="175" t="str">
        <f t="shared" si="299"/>
        <v/>
      </c>
      <c r="AO977" s="176"/>
      <c r="AP977" s="267" t="str">
        <f t="shared" si="292"/>
        <v/>
      </c>
      <c r="AQ977" s="267"/>
      <c r="AR977" s="267"/>
      <c r="AS977" s="267"/>
      <c r="AT977" s="267"/>
      <c r="AU977" s="267"/>
      <c r="AV977" s="265" t="str">
        <f t="shared" si="300"/>
        <v/>
      </c>
      <c r="AW977" s="266"/>
      <c r="AX977" s="267" t="str">
        <f t="shared" si="293"/>
        <v/>
      </c>
      <c r="AY977" s="267"/>
      <c r="AZ977" s="267"/>
      <c r="BA977" s="267"/>
      <c r="BB977" s="267"/>
      <c r="BC977" s="268"/>
      <c r="BD977" s="11"/>
      <c r="BF977" s="7" t="str">
        <f t="shared" si="294"/>
        <v/>
      </c>
      <c r="BJ977" s="45" t="str">
        <f t="shared" ca="1" si="295"/>
        <v>20/09/2021 08:00</v>
      </c>
      <c r="BK977" s="44" t="str">
        <f>IF($F977="", "", IFERROR(INDEX('Currency Market'!$BE$10:$BL$178, MATCH($BJ977, 'Currency Market'!$BB$10:$BB$178, 0), MATCH($F977, 'Currency Market'!$BE$9:$BL$9, 0)), ""))</f>
        <v/>
      </c>
      <c r="BL977" s="43" t="str">
        <f>IF($F977="", "", IFERROR(INDEX('Currency Market'!$BE$10:$BL$178, MATCH($BJ977, 'Currency Market'!$BB$10:$BB$178, 0), MATCH($N977, 'Currency Market'!$BE$9:$BL$9, 0)), ""))</f>
        <v/>
      </c>
      <c r="BN977" s="68" t="str">
        <f t="shared" si="301"/>
        <v/>
      </c>
      <c r="BO977" s="57" t="str">
        <f t="shared" si="296"/>
        <v/>
      </c>
      <c r="BP977" s="58" t="str">
        <f t="shared" si="296"/>
        <v/>
      </c>
      <c r="BQ977" s="58" t="str">
        <f t="shared" si="296"/>
        <v/>
      </c>
      <c r="BR977" s="58" t="str">
        <f t="shared" si="296"/>
        <v/>
      </c>
      <c r="BS977" s="58" t="str">
        <f t="shared" si="296"/>
        <v/>
      </c>
      <c r="BT977" s="58" t="str">
        <f t="shared" si="296"/>
        <v/>
      </c>
      <c r="BU977" s="58" t="str">
        <f t="shared" si="296"/>
        <v/>
      </c>
      <c r="BV977" s="59" t="str">
        <f t="shared" si="296"/>
        <v/>
      </c>
      <c r="BX977" s="7" t="str">
        <f ca="1">IFERROR(INDEX('Currency Market'!$BX$10:$BX$178, MATCH($BJ977, 'Currency Market'!$BB$10:$BB$178, 0)), "")</f>
        <v/>
      </c>
      <c r="BZ977" s="65" t="str">
        <f t="shared" si="302"/>
        <v/>
      </c>
    </row>
    <row r="978" spans="1:78" x14ac:dyDescent="0.55000000000000004">
      <c r="A978" s="11"/>
      <c r="B978" s="175" t="str">
        <f t="shared" si="290"/>
        <v/>
      </c>
      <c r="C978" s="176"/>
      <c r="D978" s="176"/>
      <c r="E978" s="176"/>
      <c r="F978" s="269"/>
      <c r="G978" s="270"/>
      <c r="H978" s="271"/>
      <c r="I978" s="271"/>
      <c r="J978" s="271"/>
      <c r="K978" s="271"/>
      <c r="L978" s="271"/>
      <c r="M978" s="271"/>
      <c r="N978" s="270"/>
      <c r="O978" s="270"/>
      <c r="P978" s="272" t="str">
        <f t="shared" si="297"/>
        <v/>
      </c>
      <c r="Q978" s="267"/>
      <c r="R978" s="267"/>
      <c r="S978" s="267"/>
      <c r="T978" s="267"/>
      <c r="U978" s="267"/>
      <c r="V978" s="267" t="str">
        <f t="shared" si="291"/>
        <v/>
      </c>
      <c r="W978" s="267"/>
      <c r="X978" s="267"/>
      <c r="Y978" s="267"/>
      <c r="Z978" s="267"/>
      <c r="AA978" s="267" t="str">
        <f t="shared" si="298"/>
        <v/>
      </c>
      <c r="AB978" s="267"/>
      <c r="AC978" s="267"/>
      <c r="AD978" s="267"/>
      <c r="AE978" s="267"/>
      <c r="AF978" s="267"/>
      <c r="AG978" s="269"/>
      <c r="AH978" s="270"/>
      <c r="AI978" s="270"/>
      <c r="AJ978" s="270"/>
      <c r="AK978" s="270"/>
      <c r="AL978" s="273"/>
      <c r="AM978" s="11"/>
      <c r="AN978" s="175" t="str">
        <f t="shared" si="299"/>
        <v/>
      </c>
      <c r="AO978" s="176"/>
      <c r="AP978" s="267" t="str">
        <f t="shared" si="292"/>
        <v/>
      </c>
      <c r="AQ978" s="267"/>
      <c r="AR978" s="267"/>
      <c r="AS978" s="267"/>
      <c r="AT978" s="267"/>
      <c r="AU978" s="267"/>
      <c r="AV978" s="265" t="str">
        <f t="shared" si="300"/>
        <v/>
      </c>
      <c r="AW978" s="266"/>
      <c r="AX978" s="267" t="str">
        <f t="shared" si="293"/>
        <v/>
      </c>
      <c r="AY978" s="267"/>
      <c r="AZ978" s="267"/>
      <c r="BA978" s="267"/>
      <c r="BB978" s="267"/>
      <c r="BC978" s="268"/>
      <c r="BD978" s="11"/>
      <c r="BF978" s="7" t="str">
        <f t="shared" si="294"/>
        <v/>
      </c>
      <c r="BJ978" s="45" t="str">
        <f t="shared" ca="1" si="295"/>
        <v>20/09/2021 08:00</v>
      </c>
      <c r="BK978" s="44" t="str">
        <f>IF($F978="", "", IFERROR(INDEX('Currency Market'!$BE$10:$BL$178, MATCH($BJ978, 'Currency Market'!$BB$10:$BB$178, 0), MATCH($F978, 'Currency Market'!$BE$9:$BL$9, 0)), ""))</f>
        <v/>
      </c>
      <c r="BL978" s="43" t="str">
        <f>IF($F978="", "", IFERROR(INDEX('Currency Market'!$BE$10:$BL$178, MATCH($BJ978, 'Currency Market'!$BB$10:$BB$178, 0), MATCH($N978, 'Currency Market'!$BE$9:$BL$9, 0)), ""))</f>
        <v/>
      </c>
      <c r="BN978" s="68" t="str">
        <f t="shared" si="301"/>
        <v/>
      </c>
      <c r="BO978" s="57" t="str">
        <f t="shared" si="296"/>
        <v/>
      </c>
      <c r="BP978" s="58" t="str">
        <f t="shared" si="296"/>
        <v/>
      </c>
      <c r="BQ978" s="58" t="str">
        <f t="shared" si="296"/>
        <v/>
      </c>
      <c r="BR978" s="58" t="str">
        <f t="shared" si="296"/>
        <v/>
      </c>
      <c r="BS978" s="58" t="str">
        <f t="shared" si="296"/>
        <v/>
      </c>
      <c r="BT978" s="58" t="str">
        <f t="shared" si="296"/>
        <v/>
      </c>
      <c r="BU978" s="58" t="str">
        <f t="shared" si="296"/>
        <v/>
      </c>
      <c r="BV978" s="59" t="str">
        <f t="shared" si="296"/>
        <v/>
      </c>
      <c r="BX978" s="7" t="str">
        <f ca="1">IFERROR(INDEX('Currency Market'!$BX$10:$BX$178, MATCH($BJ978, 'Currency Market'!$BB$10:$BB$178, 0)), "")</f>
        <v/>
      </c>
      <c r="BZ978" s="65" t="str">
        <f t="shared" si="302"/>
        <v/>
      </c>
    </row>
    <row r="979" spans="1:78" x14ac:dyDescent="0.55000000000000004">
      <c r="A979" s="11"/>
      <c r="B979" s="175" t="str">
        <f t="shared" si="290"/>
        <v/>
      </c>
      <c r="C979" s="176"/>
      <c r="D979" s="176"/>
      <c r="E979" s="176"/>
      <c r="F979" s="269"/>
      <c r="G979" s="270"/>
      <c r="H979" s="271"/>
      <c r="I979" s="271"/>
      <c r="J979" s="271"/>
      <c r="K979" s="271"/>
      <c r="L979" s="271"/>
      <c r="M979" s="271"/>
      <c r="N979" s="270"/>
      <c r="O979" s="270"/>
      <c r="P979" s="272" t="str">
        <f t="shared" si="297"/>
        <v/>
      </c>
      <c r="Q979" s="267"/>
      <c r="R979" s="267"/>
      <c r="S979" s="267"/>
      <c r="T979" s="267"/>
      <c r="U979" s="267"/>
      <c r="V979" s="267" t="str">
        <f t="shared" si="291"/>
        <v/>
      </c>
      <c r="W979" s="267"/>
      <c r="X979" s="267"/>
      <c r="Y979" s="267"/>
      <c r="Z979" s="267"/>
      <c r="AA979" s="267" t="str">
        <f t="shared" si="298"/>
        <v/>
      </c>
      <c r="AB979" s="267"/>
      <c r="AC979" s="267"/>
      <c r="AD979" s="267"/>
      <c r="AE979" s="267"/>
      <c r="AF979" s="267"/>
      <c r="AG979" s="269"/>
      <c r="AH979" s="270"/>
      <c r="AI979" s="270"/>
      <c r="AJ979" s="270"/>
      <c r="AK979" s="270"/>
      <c r="AL979" s="273"/>
      <c r="AM979" s="11"/>
      <c r="AN979" s="175" t="str">
        <f t="shared" si="299"/>
        <v/>
      </c>
      <c r="AO979" s="176"/>
      <c r="AP979" s="267" t="str">
        <f t="shared" si="292"/>
        <v/>
      </c>
      <c r="AQ979" s="267"/>
      <c r="AR979" s="267"/>
      <c r="AS979" s="267"/>
      <c r="AT979" s="267"/>
      <c r="AU979" s="267"/>
      <c r="AV979" s="265" t="str">
        <f t="shared" si="300"/>
        <v/>
      </c>
      <c r="AW979" s="266"/>
      <c r="AX979" s="267" t="str">
        <f t="shared" si="293"/>
        <v/>
      </c>
      <c r="AY979" s="267"/>
      <c r="AZ979" s="267"/>
      <c r="BA979" s="267"/>
      <c r="BB979" s="267"/>
      <c r="BC979" s="268"/>
      <c r="BD979" s="11"/>
      <c r="BF979" s="7" t="str">
        <f t="shared" si="294"/>
        <v/>
      </c>
      <c r="BJ979" s="45" t="str">
        <f t="shared" ca="1" si="295"/>
        <v>20/09/2021 08:00</v>
      </c>
      <c r="BK979" s="44" t="str">
        <f>IF($F979="", "", IFERROR(INDEX('Currency Market'!$BE$10:$BL$178, MATCH($BJ979, 'Currency Market'!$BB$10:$BB$178, 0), MATCH($F979, 'Currency Market'!$BE$9:$BL$9, 0)), ""))</f>
        <v/>
      </c>
      <c r="BL979" s="43" t="str">
        <f>IF($F979="", "", IFERROR(INDEX('Currency Market'!$BE$10:$BL$178, MATCH($BJ979, 'Currency Market'!$BB$10:$BB$178, 0), MATCH($N979, 'Currency Market'!$BE$9:$BL$9, 0)), ""))</f>
        <v/>
      </c>
      <c r="BN979" s="68" t="str">
        <f t="shared" si="301"/>
        <v/>
      </c>
      <c r="BO979" s="57" t="str">
        <f t="shared" si="296"/>
        <v/>
      </c>
      <c r="BP979" s="58" t="str">
        <f t="shared" si="296"/>
        <v/>
      </c>
      <c r="BQ979" s="58" t="str">
        <f t="shared" si="296"/>
        <v/>
      </c>
      <c r="BR979" s="58" t="str">
        <f t="shared" si="296"/>
        <v/>
      </c>
      <c r="BS979" s="58" t="str">
        <f t="shared" si="296"/>
        <v/>
      </c>
      <c r="BT979" s="58" t="str">
        <f t="shared" si="296"/>
        <v/>
      </c>
      <c r="BU979" s="58" t="str">
        <f t="shared" si="296"/>
        <v/>
      </c>
      <c r="BV979" s="59" t="str">
        <f t="shared" si="296"/>
        <v/>
      </c>
      <c r="BX979" s="7" t="str">
        <f ca="1">IFERROR(INDEX('Currency Market'!$BX$10:$BX$178, MATCH($BJ979, 'Currency Market'!$BB$10:$BB$178, 0)), "")</f>
        <v/>
      </c>
      <c r="BZ979" s="65" t="str">
        <f t="shared" si="302"/>
        <v/>
      </c>
    </row>
    <row r="980" spans="1:78" x14ac:dyDescent="0.55000000000000004">
      <c r="A980" s="11"/>
      <c r="B980" s="175" t="str">
        <f t="shared" si="290"/>
        <v/>
      </c>
      <c r="C980" s="176"/>
      <c r="D980" s="176"/>
      <c r="E980" s="176"/>
      <c r="F980" s="269"/>
      <c r="G980" s="270"/>
      <c r="H980" s="271"/>
      <c r="I980" s="271"/>
      <c r="J980" s="271"/>
      <c r="K980" s="271"/>
      <c r="L980" s="271"/>
      <c r="M980" s="271"/>
      <c r="N980" s="270"/>
      <c r="O980" s="270"/>
      <c r="P980" s="272" t="str">
        <f t="shared" si="297"/>
        <v/>
      </c>
      <c r="Q980" s="267"/>
      <c r="R980" s="267"/>
      <c r="S980" s="267"/>
      <c r="T980" s="267"/>
      <c r="U980" s="267"/>
      <c r="V980" s="267" t="str">
        <f t="shared" si="291"/>
        <v/>
      </c>
      <c r="W980" s="267"/>
      <c r="X980" s="267"/>
      <c r="Y980" s="267"/>
      <c r="Z980" s="267"/>
      <c r="AA980" s="267" t="str">
        <f t="shared" si="298"/>
        <v/>
      </c>
      <c r="AB980" s="267"/>
      <c r="AC980" s="267"/>
      <c r="AD980" s="267"/>
      <c r="AE980" s="267"/>
      <c r="AF980" s="267"/>
      <c r="AG980" s="269"/>
      <c r="AH980" s="270"/>
      <c r="AI980" s="270"/>
      <c r="AJ980" s="270"/>
      <c r="AK980" s="270"/>
      <c r="AL980" s="273"/>
      <c r="AM980" s="11"/>
      <c r="AN980" s="175" t="str">
        <f t="shared" si="299"/>
        <v/>
      </c>
      <c r="AO980" s="176"/>
      <c r="AP980" s="267" t="str">
        <f t="shared" si="292"/>
        <v/>
      </c>
      <c r="AQ980" s="267"/>
      <c r="AR980" s="267"/>
      <c r="AS980" s="267"/>
      <c r="AT980" s="267"/>
      <c r="AU980" s="267"/>
      <c r="AV980" s="265" t="str">
        <f t="shared" si="300"/>
        <v/>
      </c>
      <c r="AW980" s="266"/>
      <c r="AX980" s="267" t="str">
        <f t="shared" si="293"/>
        <v/>
      </c>
      <c r="AY980" s="267"/>
      <c r="AZ980" s="267"/>
      <c r="BA980" s="267"/>
      <c r="BB980" s="267"/>
      <c r="BC980" s="268"/>
      <c r="BD980" s="11"/>
      <c r="BF980" s="7" t="str">
        <f t="shared" si="294"/>
        <v/>
      </c>
      <c r="BJ980" s="45" t="str">
        <f t="shared" ca="1" si="295"/>
        <v>20/09/2021 08:00</v>
      </c>
      <c r="BK980" s="44" t="str">
        <f>IF($F980="", "", IFERROR(INDEX('Currency Market'!$BE$10:$BL$178, MATCH($BJ980, 'Currency Market'!$BB$10:$BB$178, 0), MATCH($F980, 'Currency Market'!$BE$9:$BL$9, 0)), ""))</f>
        <v/>
      </c>
      <c r="BL980" s="43" t="str">
        <f>IF($F980="", "", IFERROR(INDEX('Currency Market'!$BE$10:$BL$178, MATCH($BJ980, 'Currency Market'!$BB$10:$BB$178, 0), MATCH($N980, 'Currency Market'!$BE$9:$BL$9, 0)), ""))</f>
        <v/>
      </c>
      <c r="BN980" s="68" t="str">
        <f t="shared" si="301"/>
        <v/>
      </c>
      <c r="BO980" s="57" t="str">
        <f t="shared" si="296"/>
        <v/>
      </c>
      <c r="BP980" s="58" t="str">
        <f t="shared" si="296"/>
        <v/>
      </c>
      <c r="BQ980" s="58" t="str">
        <f t="shared" si="296"/>
        <v/>
      </c>
      <c r="BR980" s="58" t="str">
        <f t="shared" si="296"/>
        <v/>
      </c>
      <c r="BS980" s="58" t="str">
        <f t="shared" si="296"/>
        <v/>
      </c>
      <c r="BT980" s="58" t="str">
        <f t="shared" si="296"/>
        <v/>
      </c>
      <c r="BU980" s="58" t="str">
        <f t="shared" si="296"/>
        <v/>
      </c>
      <c r="BV980" s="59" t="str">
        <f t="shared" si="296"/>
        <v/>
      </c>
      <c r="BX980" s="7" t="str">
        <f ca="1">IFERROR(INDEX('Currency Market'!$BX$10:$BX$178, MATCH($BJ980, 'Currency Market'!$BB$10:$BB$178, 0)), "")</f>
        <v/>
      </c>
      <c r="BZ980" s="65" t="str">
        <f t="shared" si="302"/>
        <v/>
      </c>
    </row>
    <row r="981" spans="1:78" x14ac:dyDescent="0.55000000000000004">
      <c r="A981" s="11"/>
      <c r="B981" s="175" t="str">
        <f t="shared" si="290"/>
        <v/>
      </c>
      <c r="C981" s="176"/>
      <c r="D981" s="176"/>
      <c r="E981" s="176"/>
      <c r="F981" s="269"/>
      <c r="G981" s="270"/>
      <c r="H981" s="271"/>
      <c r="I981" s="271"/>
      <c r="J981" s="271"/>
      <c r="K981" s="271"/>
      <c r="L981" s="271"/>
      <c r="M981" s="271"/>
      <c r="N981" s="270"/>
      <c r="O981" s="270"/>
      <c r="P981" s="272" t="str">
        <f t="shared" si="297"/>
        <v/>
      </c>
      <c r="Q981" s="267"/>
      <c r="R981" s="267"/>
      <c r="S981" s="267"/>
      <c r="T981" s="267"/>
      <c r="U981" s="267"/>
      <c r="V981" s="267" t="str">
        <f t="shared" si="291"/>
        <v/>
      </c>
      <c r="W981" s="267"/>
      <c r="X981" s="267"/>
      <c r="Y981" s="267"/>
      <c r="Z981" s="267"/>
      <c r="AA981" s="267" t="str">
        <f t="shared" si="298"/>
        <v/>
      </c>
      <c r="AB981" s="267"/>
      <c r="AC981" s="267"/>
      <c r="AD981" s="267"/>
      <c r="AE981" s="267"/>
      <c r="AF981" s="267"/>
      <c r="AG981" s="269"/>
      <c r="AH981" s="270"/>
      <c r="AI981" s="270"/>
      <c r="AJ981" s="270"/>
      <c r="AK981" s="270"/>
      <c r="AL981" s="273"/>
      <c r="AM981" s="11"/>
      <c r="AN981" s="175" t="str">
        <f t="shared" si="299"/>
        <v/>
      </c>
      <c r="AO981" s="176"/>
      <c r="AP981" s="267" t="str">
        <f t="shared" si="292"/>
        <v/>
      </c>
      <c r="AQ981" s="267"/>
      <c r="AR981" s="267"/>
      <c r="AS981" s="267"/>
      <c r="AT981" s="267"/>
      <c r="AU981" s="267"/>
      <c r="AV981" s="265" t="str">
        <f t="shared" si="300"/>
        <v/>
      </c>
      <c r="AW981" s="266"/>
      <c r="AX981" s="267" t="str">
        <f t="shared" si="293"/>
        <v/>
      </c>
      <c r="AY981" s="267"/>
      <c r="AZ981" s="267"/>
      <c r="BA981" s="267"/>
      <c r="BB981" s="267"/>
      <c r="BC981" s="268"/>
      <c r="BD981" s="11"/>
      <c r="BF981" s="7" t="str">
        <f t="shared" si="294"/>
        <v/>
      </c>
      <c r="BJ981" s="45" t="str">
        <f t="shared" ca="1" si="295"/>
        <v>20/09/2021 08:00</v>
      </c>
      <c r="BK981" s="44" t="str">
        <f>IF($F981="", "", IFERROR(INDEX('Currency Market'!$BE$10:$BL$178, MATCH($BJ981, 'Currency Market'!$BB$10:$BB$178, 0), MATCH($F981, 'Currency Market'!$BE$9:$BL$9, 0)), ""))</f>
        <v/>
      </c>
      <c r="BL981" s="43" t="str">
        <f>IF($F981="", "", IFERROR(INDEX('Currency Market'!$BE$10:$BL$178, MATCH($BJ981, 'Currency Market'!$BB$10:$BB$178, 0), MATCH($N981, 'Currency Market'!$BE$9:$BL$9, 0)), ""))</f>
        <v/>
      </c>
      <c r="BN981" s="68" t="str">
        <f t="shared" si="301"/>
        <v/>
      </c>
      <c r="BO981" s="57" t="str">
        <f t="shared" si="296"/>
        <v/>
      </c>
      <c r="BP981" s="58" t="str">
        <f t="shared" si="296"/>
        <v/>
      </c>
      <c r="BQ981" s="58" t="str">
        <f t="shared" si="296"/>
        <v/>
      </c>
      <c r="BR981" s="58" t="str">
        <f t="shared" si="296"/>
        <v/>
      </c>
      <c r="BS981" s="58" t="str">
        <f t="shared" si="296"/>
        <v/>
      </c>
      <c r="BT981" s="58" t="str">
        <f t="shared" si="296"/>
        <v/>
      </c>
      <c r="BU981" s="58" t="str">
        <f t="shared" si="296"/>
        <v/>
      </c>
      <c r="BV981" s="59" t="str">
        <f t="shared" si="296"/>
        <v/>
      </c>
      <c r="BX981" s="7" t="str">
        <f ca="1">IFERROR(INDEX('Currency Market'!$BX$10:$BX$178, MATCH($BJ981, 'Currency Market'!$BB$10:$BB$178, 0)), "")</f>
        <v/>
      </c>
      <c r="BZ981" s="65" t="str">
        <f t="shared" si="302"/>
        <v/>
      </c>
    </row>
    <row r="982" spans="1:78" x14ac:dyDescent="0.55000000000000004">
      <c r="A982" s="11"/>
      <c r="B982" s="175" t="str">
        <f t="shared" si="290"/>
        <v/>
      </c>
      <c r="C982" s="176"/>
      <c r="D982" s="176"/>
      <c r="E982" s="176"/>
      <c r="F982" s="269"/>
      <c r="G982" s="270"/>
      <c r="H982" s="271"/>
      <c r="I982" s="271"/>
      <c r="J982" s="271"/>
      <c r="K982" s="271"/>
      <c r="L982" s="271"/>
      <c r="M982" s="271"/>
      <c r="N982" s="270"/>
      <c r="O982" s="270"/>
      <c r="P982" s="272" t="str">
        <f t="shared" si="297"/>
        <v/>
      </c>
      <c r="Q982" s="267"/>
      <c r="R982" s="267"/>
      <c r="S982" s="267"/>
      <c r="T982" s="267"/>
      <c r="U982" s="267"/>
      <c r="V982" s="267" t="str">
        <f t="shared" si="291"/>
        <v/>
      </c>
      <c r="W982" s="267"/>
      <c r="X982" s="267"/>
      <c r="Y982" s="267"/>
      <c r="Z982" s="267"/>
      <c r="AA982" s="267" t="str">
        <f t="shared" si="298"/>
        <v/>
      </c>
      <c r="AB982" s="267"/>
      <c r="AC982" s="267"/>
      <c r="AD982" s="267"/>
      <c r="AE982" s="267"/>
      <c r="AF982" s="267"/>
      <c r="AG982" s="269"/>
      <c r="AH982" s="270"/>
      <c r="AI982" s="270"/>
      <c r="AJ982" s="270"/>
      <c r="AK982" s="270"/>
      <c r="AL982" s="273"/>
      <c r="AM982" s="11"/>
      <c r="AN982" s="175" t="str">
        <f t="shared" si="299"/>
        <v/>
      </c>
      <c r="AO982" s="176"/>
      <c r="AP982" s="267" t="str">
        <f t="shared" si="292"/>
        <v/>
      </c>
      <c r="AQ982" s="267"/>
      <c r="AR982" s="267"/>
      <c r="AS982" s="267"/>
      <c r="AT982" s="267"/>
      <c r="AU982" s="267"/>
      <c r="AV982" s="265" t="str">
        <f t="shared" si="300"/>
        <v/>
      </c>
      <c r="AW982" s="266"/>
      <c r="AX982" s="267" t="str">
        <f t="shared" si="293"/>
        <v/>
      </c>
      <c r="AY982" s="267"/>
      <c r="AZ982" s="267"/>
      <c r="BA982" s="267"/>
      <c r="BB982" s="267"/>
      <c r="BC982" s="268"/>
      <c r="BD982" s="11"/>
      <c r="BF982" s="7" t="str">
        <f t="shared" si="294"/>
        <v/>
      </c>
      <c r="BJ982" s="45" t="str">
        <f t="shared" ca="1" si="295"/>
        <v>20/09/2021 08:00</v>
      </c>
      <c r="BK982" s="44" t="str">
        <f>IF($F982="", "", IFERROR(INDEX('Currency Market'!$BE$10:$BL$178, MATCH($BJ982, 'Currency Market'!$BB$10:$BB$178, 0), MATCH($F982, 'Currency Market'!$BE$9:$BL$9, 0)), ""))</f>
        <v/>
      </c>
      <c r="BL982" s="43" t="str">
        <f>IF($F982="", "", IFERROR(INDEX('Currency Market'!$BE$10:$BL$178, MATCH($BJ982, 'Currency Market'!$BB$10:$BB$178, 0), MATCH($N982, 'Currency Market'!$BE$9:$BL$9, 0)), ""))</f>
        <v/>
      </c>
      <c r="BN982" s="68" t="str">
        <f t="shared" si="301"/>
        <v/>
      </c>
      <c r="BO982" s="57" t="str">
        <f t="shared" si="296"/>
        <v/>
      </c>
      <c r="BP982" s="58" t="str">
        <f t="shared" si="296"/>
        <v/>
      </c>
      <c r="BQ982" s="58" t="str">
        <f t="shared" si="296"/>
        <v/>
      </c>
      <c r="BR982" s="58" t="str">
        <f t="shared" si="296"/>
        <v/>
      </c>
      <c r="BS982" s="58" t="str">
        <f t="shared" si="296"/>
        <v/>
      </c>
      <c r="BT982" s="58" t="str">
        <f t="shared" si="296"/>
        <v/>
      </c>
      <c r="BU982" s="58" t="str">
        <f t="shared" si="296"/>
        <v/>
      </c>
      <c r="BV982" s="59" t="str">
        <f t="shared" si="296"/>
        <v/>
      </c>
      <c r="BX982" s="7" t="str">
        <f ca="1">IFERROR(INDEX('Currency Market'!$BX$10:$BX$178, MATCH($BJ982, 'Currency Market'!$BB$10:$BB$178, 0)), "")</f>
        <v/>
      </c>
      <c r="BZ982" s="65" t="str">
        <f t="shared" si="302"/>
        <v/>
      </c>
    </row>
    <row r="983" spans="1:78" x14ac:dyDescent="0.55000000000000004">
      <c r="A983" s="11"/>
      <c r="B983" s="175" t="str">
        <f t="shared" si="290"/>
        <v/>
      </c>
      <c r="C983" s="176"/>
      <c r="D983" s="176"/>
      <c r="E983" s="176"/>
      <c r="F983" s="269"/>
      <c r="G983" s="270"/>
      <c r="H983" s="271"/>
      <c r="I983" s="271"/>
      <c r="J983" s="271"/>
      <c r="K983" s="271"/>
      <c r="L983" s="271"/>
      <c r="M983" s="271"/>
      <c r="N983" s="270"/>
      <c r="O983" s="270"/>
      <c r="P983" s="272" t="str">
        <f t="shared" si="297"/>
        <v/>
      </c>
      <c r="Q983" s="267"/>
      <c r="R983" s="267"/>
      <c r="S983" s="267"/>
      <c r="T983" s="267"/>
      <c r="U983" s="267"/>
      <c r="V983" s="267" t="str">
        <f t="shared" si="291"/>
        <v/>
      </c>
      <c r="W983" s="267"/>
      <c r="X983" s="267"/>
      <c r="Y983" s="267"/>
      <c r="Z983" s="267"/>
      <c r="AA983" s="267" t="str">
        <f t="shared" si="298"/>
        <v/>
      </c>
      <c r="AB983" s="267"/>
      <c r="AC983" s="267"/>
      <c r="AD983" s="267"/>
      <c r="AE983" s="267"/>
      <c r="AF983" s="267"/>
      <c r="AG983" s="269"/>
      <c r="AH983" s="270"/>
      <c r="AI983" s="270"/>
      <c r="AJ983" s="270"/>
      <c r="AK983" s="270"/>
      <c r="AL983" s="273"/>
      <c r="AM983" s="11"/>
      <c r="AN983" s="175" t="str">
        <f t="shared" si="299"/>
        <v/>
      </c>
      <c r="AO983" s="176"/>
      <c r="AP983" s="267" t="str">
        <f t="shared" si="292"/>
        <v/>
      </c>
      <c r="AQ983" s="267"/>
      <c r="AR983" s="267"/>
      <c r="AS983" s="267"/>
      <c r="AT983" s="267"/>
      <c r="AU983" s="267"/>
      <c r="AV983" s="265" t="str">
        <f t="shared" si="300"/>
        <v/>
      </c>
      <c r="AW983" s="266"/>
      <c r="AX983" s="267" t="str">
        <f t="shared" si="293"/>
        <v/>
      </c>
      <c r="AY983" s="267"/>
      <c r="AZ983" s="267"/>
      <c r="BA983" s="267"/>
      <c r="BB983" s="267"/>
      <c r="BC983" s="268"/>
      <c r="BD983" s="11"/>
      <c r="BF983" s="7" t="str">
        <f t="shared" si="294"/>
        <v/>
      </c>
      <c r="BJ983" s="45" t="str">
        <f t="shared" ca="1" si="295"/>
        <v>20/09/2021 08:00</v>
      </c>
      <c r="BK983" s="44" t="str">
        <f>IF($F983="", "", IFERROR(INDEX('Currency Market'!$BE$10:$BL$178, MATCH($BJ983, 'Currency Market'!$BB$10:$BB$178, 0), MATCH($F983, 'Currency Market'!$BE$9:$BL$9, 0)), ""))</f>
        <v/>
      </c>
      <c r="BL983" s="43" t="str">
        <f>IF($F983="", "", IFERROR(INDEX('Currency Market'!$BE$10:$BL$178, MATCH($BJ983, 'Currency Market'!$BB$10:$BB$178, 0), MATCH($N983, 'Currency Market'!$BE$9:$BL$9, 0)), ""))</f>
        <v/>
      </c>
      <c r="BN983" s="68" t="str">
        <f t="shared" si="301"/>
        <v/>
      </c>
      <c r="BO983" s="57" t="str">
        <f t="shared" ref="BO983:BV992" si="303">IF($B983=$BF$4, IF($F983=BO$2, $H983*-1, IF($N983=BO$2, $AA983, "")), "")</f>
        <v/>
      </c>
      <c r="BP983" s="58" t="str">
        <f t="shared" si="303"/>
        <v/>
      </c>
      <c r="BQ983" s="58" t="str">
        <f t="shared" si="303"/>
        <v/>
      </c>
      <c r="BR983" s="58" t="str">
        <f t="shared" si="303"/>
        <v/>
      </c>
      <c r="BS983" s="58" t="str">
        <f t="shared" si="303"/>
        <v/>
      </c>
      <c r="BT983" s="58" t="str">
        <f t="shared" si="303"/>
        <v/>
      </c>
      <c r="BU983" s="58" t="str">
        <f t="shared" si="303"/>
        <v/>
      </c>
      <c r="BV983" s="59" t="str">
        <f t="shared" si="303"/>
        <v/>
      </c>
      <c r="BX983" s="7" t="str">
        <f ca="1">IFERROR(INDEX('Currency Market'!$BX$10:$BX$178, MATCH($BJ983, 'Currency Market'!$BB$10:$BB$178, 0)), "")</f>
        <v/>
      </c>
      <c r="BZ983" s="65" t="str">
        <f t="shared" si="302"/>
        <v/>
      </c>
    </row>
    <row r="984" spans="1:78" x14ac:dyDescent="0.55000000000000004">
      <c r="A984" s="11"/>
      <c r="B984" s="175" t="str">
        <f t="shared" si="290"/>
        <v/>
      </c>
      <c r="C984" s="176"/>
      <c r="D984" s="176"/>
      <c r="E984" s="176"/>
      <c r="F984" s="269"/>
      <c r="G984" s="270"/>
      <c r="H984" s="271"/>
      <c r="I984" s="271"/>
      <c r="J984" s="271"/>
      <c r="K984" s="271"/>
      <c r="L984" s="271"/>
      <c r="M984" s="271"/>
      <c r="N984" s="270"/>
      <c r="O984" s="270"/>
      <c r="P984" s="272" t="str">
        <f t="shared" si="297"/>
        <v/>
      </c>
      <c r="Q984" s="267"/>
      <c r="R984" s="267"/>
      <c r="S984" s="267"/>
      <c r="T984" s="267"/>
      <c r="U984" s="267"/>
      <c r="V984" s="267" t="str">
        <f t="shared" si="291"/>
        <v/>
      </c>
      <c r="W984" s="267"/>
      <c r="X984" s="267"/>
      <c r="Y984" s="267"/>
      <c r="Z984" s="267"/>
      <c r="AA984" s="267" t="str">
        <f t="shared" si="298"/>
        <v/>
      </c>
      <c r="AB984" s="267"/>
      <c r="AC984" s="267"/>
      <c r="AD984" s="267"/>
      <c r="AE984" s="267"/>
      <c r="AF984" s="267"/>
      <c r="AG984" s="269"/>
      <c r="AH984" s="270"/>
      <c r="AI984" s="270"/>
      <c r="AJ984" s="270"/>
      <c r="AK984" s="270"/>
      <c r="AL984" s="273"/>
      <c r="AM984" s="11"/>
      <c r="AN984" s="175" t="str">
        <f t="shared" si="299"/>
        <v/>
      </c>
      <c r="AO984" s="176"/>
      <c r="AP984" s="267" t="str">
        <f t="shared" si="292"/>
        <v/>
      </c>
      <c r="AQ984" s="267"/>
      <c r="AR984" s="267"/>
      <c r="AS984" s="267"/>
      <c r="AT984" s="267"/>
      <c r="AU984" s="267"/>
      <c r="AV984" s="265" t="str">
        <f t="shared" si="300"/>
        <v/>
      </c>
      <c r="AW984" s="266"/>
      <c r="AX984" s="267" t="str">
        <f t="shared" si="293"/>
        <v/>
      </c>
      <c r="AY984" s="267"/>
      <c r="AZ984" s="267"/>
      <c r="BA984" s="267"/>
      <c r="BB984" s="267"/>
      <c r="BC984" s="268"/>
      <c r="BD984" s="11"/>
      <c r="BF984" s="7" t="str">
        <f t="shared" si="294"/>
        <v/>
      </c>
      <c r="BJ984" s="45" t="str">
        <f t="shared" ca="1" si="295"/>
        <v>20/09/2021 08:00</v>
      </c>
      <c r="BK984" s="44" t="str">
        <f>IF($F984="", "", IFERROR(INDEX('Currency Market'!$BE$10:$BL$178, MATCH($BJ984, 'Currency Market'!$BB$10:$BB$178, 0), MATCH($F984, 'Currency Market'!$BE$9:$BL$9, 0)), ""))</f>
        <v/>
      </c>
      <c r="BL984" s="43" t="str">
        <f>IF($F984="", "", IFERROR(INDEX('Currency Market'!$BE$10:$BL$178, MATCH($BJ984, 'Currency Market'!$BB$10:$BB$178, 0), MATCH($N984, 'Currency Market'!$BE$9:$BL$9, 0)), ""))</f>
        <v/>
      </c>
      <c r="BN984" s="68" t="str">
        <f t="shared" si="301"/>
        <v/>
      </c>
      <c r="BO984" s="57" t="str">
        <f t="shared" si="303"/>
        <v/>
      </c>
      <c r="BP984" s="58" t="str">
        <f t="shared" si="303"/>
        <v/>
      </c>
      <c r="BQ984" s="58" t="str">
        <f t="shared" si="303"/>
        <v/>
      </c>
      <c r="BR984" s="58" t="str">
        <f t="shared" si="303"/>
        <v/>
      </c>
      <c r="BS984" s="58" t="str">
        <f t="shared" si="303"/>
        <v/>
      </c>
      <c r="BT984" s="58" t="str">
        <f t="shared" si="303"/>
        <v/>
      </c>
      <c r="BU984" s="58" t="str">
        <f t="shared" si="303"/>
        <v/>
      </c>
      <c r="BV984" s="59" t="str">
        <f t="shared" si="303"/>
        <v/>
      </c>
      <c r="BX984" s="7" t="str">
        <f ca="1">IFERROR(INDEX('Currency Market'!$BX$10:$BX$178, MATCH($BJ984, 'Currency Market'!$BB$10:$BB$178, 0)), "")</f>
        <v/>
      </c>
      <c r="BZ984" s="65" t="str">
        <f t="shared" si="302"/>
        <v/>
      </c>
    </row>
    <row r="985" spans="1:78" x14ac:dyDescent="0.55000000000000004">
      <c r="A985" s="11"/>
      <c r="B985" s="175" t="str">
        <f t="shared" si="290"/>
        <v/>
      </c>
      <c r="C985" s="176"/>
      <c r="D985" s="176"/>
      <c r="E985" s="176"/>
      <c r="F985" s="269"/>
      <c r="G985" s="270"/>
      <c r="H985" s="271"/>
      <c r="I985" s="271"/>
      <c r="J985" s="271"/>
      <c r="K985" s="271"/>
      <c r="L985" s="271"/>
      <c r="M985" s="271"/>
      <c r="N985" s="270"/>
      <c r="O985" s="270"/>
      <c r="P985" s="272" t="str">
        <f t="shared" si="297"/>
        <v/>
      </c>
      <c r="Q985" s="267"/>
      <c r="R985" s="267"/>
      <c r="S985" s="267"/>
      <c r="T985" s="267"/>
      <c r="U985" s="267"/>
      <c r="V985" s="267" t="str">
        <f t="shared" si="291"/>
        <v/>
      </c>
      <c r="W985" s="267"/>
      <c r="X985" s="267"/>
      <c r="Y985" s="267"/>
      <c r="Z985" s="267"/>
      <c r="AA985" s="267" t="str">
        <f t="shared" si="298"/>
        <v/>
      </c>
      <c r="AB985" s="267"/>
      <c r="AC985" s="267"/>
      <c r="AD985" s="267"/>
      <c r="AE985" s="267"/>
      <c r="AF985" s="267"/>
      <c r="AG985" s="269"/>
      <c r="AH985" s="270"/>
      <c r="AI985" s="270"/>
      <c r="AJ985" s="270"/>
      <c r="AK985" s="270"/>
      <c r="AL985" s="273"/>
      <c r="AM985" s="11"/>
      <c r="AN985" s="175" t="str">
        <f t="shared" si="299"/>
        <v/>
      </c>
      <c r="AO985" s="176"/>
      <c r="AP985" s="267" t="str">
        <f t="shared" si="292"/>
        <v/>
      </c>
      <c r="AQ985" s="267"/>
      <c r="AR985" s="267"/>
      <c r="AS985" s="267"/>
      <c r="AT985" s="267"/>
      <c r="AU985" s="267"/>
      <c r="AV985" s="265" t="str">
        <f t="shared" si="300"/>
        <v/>
      </c>
      <c r="AW985" s="266"/>
      <c r="AX985" s="267" t="str">
        <f t="shared" si="293"/>
        <v/>
      </c>
      <c r="AY985" s="267"/>
      <c r="AZ985" s="267"/>
      <c r="BA985" s="267"/>
      <c r="BB985" s="267"/>
      <c r="BC985" s="268"/>
      <c r="BD985" s="11"/>
      <c r="BF985" s="7" t="str">
        <f t="shared" si="294"/>
        <v/>
      </c>
      <c r="BJ985" s="45" t="str">
        <f t="shared" ca="1" si="295"/>
        <v>20/09/2021 08:00</v>
      </c>
      <c r="BK985" s="44" t="str">
        <f>IF($F985="", "", IFERROR(INDEX('Currency Market'!$BE$10:$BL$178, MATCH($BJ985, 'Currency Market'!$BB$10:$BB$178, 0), MATCH($F985, 'Currency Market'!$BE$9:$BL$9, 0)), ""))</f>
        <v/>
      </c>
      <c r="BL985" s="43" t="str">
        <f>IF($F985="", "", IFERROR(INDEX('Currency Market'!$BE$10:$BL$178, MATCH($BJ985, 'Currency Market'!$BB$10:$BB$178, 0), MATCH($N985, 'Currency Market'!$BE$9:$BL$9, 0)), ""))</f>
        <v/>
      </c>
      <c r="BN985" s="68" t="str">
        <f t="shared" si="301"/>
        <v/>
      </c>
      <c r="BO985" s="57" t="str">
        <f t="shared" si="303"/>
        <v/>
      </c>
      <c r="BP985" s="58" t="str">
        <f t="shared" si="303"/>
        <v/>
      </c>
      <c r="BQ985" s="58" t="str">
        <f t="shared" si="303"/>
        <v/>
      </c>
      <c r="BR985" s="58" t="str">
        <f t="shared" si="303"/>
        <v/>
      </c>
      <c r="BS985" s="58" t="str">
        <f t="shared" si="303"/>
        <v/>
      </c>
      <c r="BT985" s="58" t="str">
        <f t="shared" si="303"/>
        <v/>
      </c>
      <c r="BU985" s="58" t="str">
        <f t="shared" si="303"/>
        <v/>
      </c>
      <c r="BV985" s="59" t="str">
        <f t="shared" si="303"/>
        <v/>
      </c>
      <c r="BX985" s="7" t="str">
        <f ca="1">IFERROR(INDEX('Currency Market'!$BX$10:$BX$178, MATCH($BJ985, 'Currency Market'!$BB$10:$BB$178, 0)), "")</f>
        <v/>
      </c>
      <c r="BZ985" s="65" t="str">
        <f t="shared" si="302"/>
        <v/>
      </c>
    </row>
    <row r="986" spans="1:78" x14ac:dyDescent="0.55000000000000004">
      <c r="A986" s="11"/>
      <c r="B986" s="175" t="str">
        <f t="shared" si="290"/>
        <v/>
      </c>
      <c r="C986" s="176"/>
      <c r="D986" s="176"/>
      <c r="E986" s="176"/>
      <c r="F986" s="269"/>
      <c r="G986" s="270"/>
      <c r="H986" s="271"/>
      <c r="I986" s="271"/>
      <c r="J986" s="271"/>
      <c r="K986" s="271"/>
      <c r="L986" s="271"/>
      <c r="M986" s="271"/>
      <c r="N986" s="270"/>
      <c r="O986" s="270"/>
      <c r="P986" s="272" t="str">
        <f t="shared" si="297"/>
        <v/>
      </c>
      <c r="Q986" s="267"/>
      <c r="R986" s="267"/>
      <c r="S986" s="267"/>
      <c r="T986" s="267"/>
      <c r="U986" s="267"/>
      <c r="V986" s="267" t="str">
        <f t="shared" si="291"/>
        <v/>
      </c>
      <c r="W986" s="267"/>
      <c r="X986" s="267"/>
      <c r="Y986" s="267"/>
      <c r="Z986" s="267"/>
      <c r="AA986" s="267" t="str">
        <f t="shared" si="298"/>
        <v/>
      </c>
      <c r="AB986" s="267"/>
      <c r="AC986" s="267"/>
      <c r="AD986" s="267"/>
      <c r="AE986" s="267"/>
      <c r="AF986" s="267"/>
      <c r="AG986" s="269"/>
      <c r="AH986" s="270"/>
      <c r="AI986" s="270"/>
      <c r="AJ986" s="270"/>
      <c r="AK986" s="270"/>
      <c r="AL986" s="273"/>
      <c r="AM986" s="11"/>
      <c r="AN986" s="175" t="str">
        <f t="shared" si="299"/>
        <v/>
      </c>
      <c r="AO986" s="176"/>
      <c r="AP986" s="267" t="str">
        <f t="shared" si="292"/>
        <v/>
      </c>
      <c r="AQ986" s="267"/>
      <c r="AR986" s="267"/>
      <c r="AS986" s="267"/>
      <c r="AT986" s="267"/>
      <c r="AU986" s="267"/>
      <c r="AV986" s="265" t="str">
        <f t="shared" si="300"/>
        <v/>
      </c>
      <c r="AW986" s="266"/>
      <c r="AX986" s="267" t="str">
        <f t="shared" si="293"/>
        <v/>
      </c>
      <c r="AY986" s="267"/>
      <c r="AZ986" s="267"/>
      <c r="BA986" s="267"/>
      <c r="BB986" s="267"/>
      <c r="BC986" s="268"/>
      <c r="BD986" s="11"/>
      <c r="BF986" s="7" t="str">
        <f t="shared" si="294"/>
        <v/>
      </c>
      <c r="BJ986" s="45" t="str">
        <f t="shared" ca="1" si="295"/>
        <v>20/09/2021 08:00</v>
      </c>
      <c r="BK986" s="44" t="str">
        <f>IF($F986="", "", IFERROR(INDEX('Currency Market'!$BE$10:$BL$178, MATCH($BJ986, 'Currency Market'!$BB$10:$BB$178, 0), MATCH($F986, 'Currency Market'!$BE$9:$BL$9, 0)), ""))</f>
        <v/>
      </c>
      <c r="BL986" s="43" t="str">
        <f>IF($F986="", "", IFERROR(INDEX('Currency Market'!$BE$10:$BL$178, MATCH($BJ986, 'Currency Market'!$BB$10:$BB$178, 0), MATCH($N986, 'Currency Market'!$BE$9:$BL$9, 0)), ""))</f>
        <v/>
      </c>
      <c r="BN986" s="68" t="str">
        <f t="shared" si="301"/>
        <v/>
      </c>
      <c r="BO986" s="57" t="str">
        <f t="shared" si="303"/>
        <v/>
      </c>
      <c r="BP986" s="58" t="str">
        <f t="shared" si="303"/>
        <v/>
      </c>
      <c r="BQ986" s="58" t="str">
        <f t="shared" si="303"/>
        <v/>
      </c>
      <c r="BR986" s="58" t="str">
        <f t="shared" si="303"/>
        <v/>
      </c>
      <c r="BS986" s="58" t="str">
        <f t="shared" si="303"/>
        <v/>
      </c>
      <c r="BT986" s="58" t="str">
        <f t="shared" si="303"/>
        <v/>
      </c>
      <c r="BU986" s="58" t="str">
        <f t="shared" si="303"/>
        <v/>
      </c>
      <c r="BV986" s="59" t="str">
        <f t="shared" si="303"/>
        <v/>
      </c>
      <c r="BX986" s="7" t="str">
        <f ca="1">IFERROR(INDEX('Currency Market'!$BX$10:$BX$178, MATCH($BJ986, 'Currency Market'!$BB$10:$BB$178, 0)), "")</f>
        <v/>
      </c>
      <c r="BZ986" s="65" t="str">
        <f t="shared" si="302"/>
        <v/>
      </c>
    </row>
    <row r="987" spans="1:78" x14ac:dyDescent="0.55000000000000004">
      <c r="A987" s="11"/>
      <c r="B987" s="175" t="str">
        <f t="shared" si="290"/>
        <v/>
      </c>
      <c r="C987" s="176"/>
      <c r="D987" s="176"/>
      <c r="E987" s="176"/>
      <c r="F987" s="269"/>
      <c r="G987" s="270"/>
      <c r="H987" s="271"/>
      <c r="I987" s="271"/>
      <c r="J987" s="271"/>
      <c r="K987" s="271"/>
      <c r="L987" s="271"/>
      <c r="M987" s="271"/>
      <c r="N987" s="270"/>
      <c r="O987" s="270"/>
      <c r="P987" s="272" t="str">
        <f t="shared" si="297"/>
        <v/>
      </c>
      <c r="Q987" s="267"/>
      <c r="R987" s="267"/>
      <c r="S987" s="267"/>
      <c r="T987" s="267"/>
      <c r="U987" s="267"/>
      <c r="V987" s="267" t="str">
        <f t="shared" si="291"/>
        <v/>
      </c>
      <c r="W987" s="267"/>
      <c r="X987" s="267"/>
      <c r="Y987" s="267"/>
      <c r="Z987" s="267"/>
      <c r="AA987" s="267" t="str">
        <f t="shared" si="298"/>
        <v/>
      </c>
      <c r="AB987" s="267"/>
      <c r="AC987" s="267"/>
      <c r="AD987" s="267"/>
      <c r="AE987" s="267"/>
      <c r="AF987" s="267"/>
      <c r="AG987" s="269"/>
      <c r="AH987" s="270"/>
      <c r="AI987" s="270"/>
      <c r="AJ987" s="270"/>
      <c r="AK987" s="270"/>
      <c r="AL987" s="273"/>
      <c r="AM987" s="11"/>
      <c r="AN987" s="175" t="str">
        <f t="shared" si="299"/>
        <v/>
      </c>
      <c r="AO987" s="176"/>
      <c r="AP987" s="267" t="str">
        <f t="shared" si="292"/>
        <v/>
      </c>
      <c r="AQ987" s="267"/>
      <c r="AR987" s="267"/>
      <c r="AS987" s="267"/>
      <c r="AT987" s="267"/>
      <c r="AU987" s="267"/>
      <c r="AV987" s="265" t="str">
        <f t="shared" si="300"/>
        <v/>
      </c>
      <c r="AW987" s="266"/>
      <c r="AX987" s="267" t="str">
        <f t="shared" si="293"/>
        <v/>
      </c>
      <c r="AY987" s="267"/>
      <c r="AZ987" s="267"/>
      <c r="BA987" s="267"/>
      <c r="BB987" s="267"/>
      <c r="BC987" s="268"/>
      <c r="BD987" s="11"/>
      <c r="BF987" s="7" t="str">
        <f t="shared" si="294"/>
        <v/>
      </c>
      <c r="BJ987" s="45" t="str">
        <f t="shared" ca="1" si="295"/>
        <v>20/09/2021 08:00</v>
      </c>
      <c r="BK987" s="44" t="str">
        <f>IF($F987="", "", IFERROR(INDEX('Currency Market'!$BE$10:$BL$178, MATCH($BJ987, 'Currency Market'!$BB$10:$BB$178, 0), MATCH($F987, 'Currency Market'!$BE$9:$BL$9, 0)), ""))</f>
        <v/>
      </c>
      <c r="BL987" s="43" t="str">
        <f>IF($F987="", "", IFERROR(INDEX('Currency Market'!$BE$10:$BL$178, MATCH($BJ987, 'Currency Market'!$BB$10:$BB$178, 0), MATCH($N987, 'Currency Market'!$BE$9:$BL$9, 0)), ""))</f>
        <v/>
      </c>
      <c r="BN987" s="68" t="str">
        <f t="shared" si="301"/>
        <v/>
      </c>
      <c r="BO987" s="57" t="str">
        <f t="shared" si="303"/>
        <v/>
      </c>
      <c r="BP987" s="58" t="str">
        <f t="shared" si="303"/>
        <v/>
      </c>
      <c r="BQ987" s="58" t="str">
        <f t="shared" si="303"/>
        <v/>
      </c>
      <c r="BR987" s="58" t="str">
        <f t="shared" si="303"/>
        <v/>
      </c>
      <c r="BS987" s="58" t="str">
        <f t="shared" si="303"/>
        <v/>
      </c>
      <c r="BT987" s="58" t="str">
        <f t="shared" si="303"/>
        <v/>
      </c>
      <c r="BU987" s="58" t="str">
        <f t="shared" si="303"/>
        <v/>
      </c>
      <c r="BV987" s="59" t="str">
        <f t="shared" si="303"/>
        <v/>
      </c>
      <c r="BX987" s="7" t="str">
        <f ca="1">IFERROR(INDEX('Currency Market'!$BX$10:$BX$178, MATCH($BJ987, 'Currency Market'!$BB$10:$BB$178, 0)), "")</f>
        <v/>
      </c>
      <c r="BZ987" s="65" t="str">
        <f t="shared" si="302"/>
        <v/>
      </c>
    </row>
    <row r="988" spans="1:78" x14ac:dyDescent="0.55000000000000004">
      <c r="A988" s="11"/>
      <c r="B988" s="175" t="str">
        <f t="shared" si="290"/>
        <v/>
      </c>
      <c r="C988" s="176"/>
      <c r="D988" s="176"/>
      <c r="E988" s="176"/>
      <c r="F988" s="269"/>
      <c r="G988" s="270"/>
      <c r="H988" s="271"/>
      <c r="I988" s="271"/>
      <c r="J988" s="271"/>
      <c r="K988" s="271"/>
      <c r="L988" s="271"/>
      <c r="M988" s="271"/>
      <c r="N988" s="270"/>
      <c r="O988" s="270"/>
      <c r="P988" s="272" t="str">
        <f t="shared" si="297"/>
        <v/>
      </c>
      <c r="Q988" s="267"/>
      <c r="R988" s="267"/>
      <c r="S988" s="267"/>
      <c r="T988" s="267"/>
      <c r="U988" s="267"/>
      <c r="V988" s="267" t="str">
        <f t="shared" si="291"/>
        <v/>
      </c>
      <c r="W988" s="267"/>
      <c r="X988" s="267"/>
      <c r="Y988" s="267"/>
      <c r="Z988" s="267"/>
      <c r="AA988" s="267" t="str">
        <f t="shared" si="298"/>
        <v/>
      </c>
      <c r="AB988" s="267"/>
      <c r="AC988" s="267"/>
      <c r="AD988" s="267"/>
      <c r="AE988" s="267"/>
      <c r="AF988" s="267"/>
      <c r="AG988" s="269"/>
      <c r="AH988" s="270"/>
      <c r="AI988" s="270"/>
      <c r="AJ988" s="270"/>
      <c r="AK988" s="270"/>
      <c r="AL988" s="273"/>
      <c r="AM988" s="11"/>
      <c r="AN988" s="175" t="str">
        <f t="shared" si="299"/>
        <v/>
      </c>
      <c r="AO988" s="176"/>
      <c r="AP988" s="267" t="str">
        <f t="shared" si="292"/>
        <v/>
      </c>
      <c r="AQ988" s="267"/>
      <c r="AR988" s="267"/>
      <c r="AS988" s="267"/>
      <c r="AT988" s="267"/>
      <c r="AU988" s="267"/>
      <c r="AV988" s="265" t="str">
        <f t="shared" si="300"/>
        <v/>
      </c>
      <c r="AW988" s="266"/>
      <c r="AX988" s="267" t="str">
        <f t="shared" si="293"/>
        <v/>
      </c>
      <c r="AY988" s="267"/>
      <c r="AZ988" s="267"/>
      <c r="BA988" s="267"/>
      <c r="BB988" s="267"/>
      <c r="BC988" s="268"/>
      <c r="BD988" s="11"/>
      <c r="BF988" s="7" t="str">
        <f t="shared" si="294"/>
        <v/>
      </c>
      <c r="BJ988" s="45" t="str">
        <f t="shared" ca="1" si="295"/>
        <v>20/09/2021 08:00</v>
      </c>
      <c r="BK988" s="44" t="str">
        <f>IF($F988="", "", IFERROR(INDEX('Currency Market'!$BE$10:$BL$178, MATCH($BJ988, 'Currency Market'!$BB$10:$BB$178, 0), MATCH($F988, 'Currency Market'!$BE$9:$BL$9, 0)), ""))</f>
        <v/>
      </c>
      <c r="BL988" s="43" t="str">
        <f>IF($F988="", "", IFERROR(INDEX('Currency Market'!$BE$10:$BL$178, MATCH($BJ988, 'Currency Market'!$BB$10:$BB$178, 0), MATCH($N988, 'Currency Market'!$BE$9:$BL$9, 0)), ""))</f>
        <v/>
      </c>
      <c r="BN988" s="68" t="str">
        <f t="shared" si="301"/>
        <v/>
      </c>
      <c r="BO988" s="57" t="str">
        <f t="shared" si="303"/>
        <v/>
      </c>
      <c r="BP988" s="58" t="str">
        <f t="shared" si="303"/>
        <v/>
      </c>
      <c r="BQ988" s="58" t="str">
        <f t="shared" si="303"/>
        <v/>
      </c>
      <c r="BR988" s="58" t="str">
        <f t="shared" si="303"/>
        <v/>
      </c>
      <c r="BS988" s="58" t="str">
        <f t="shared" si="303"/>
        <v/>
      </c>
      <c r="BT988" s="58" t="str">
        <f t="shared" si="303"/>
        <v/>
      </c>
      <c r="BU988" s="58" t="str">
        <f t="shared" si="303"/>
        <v/>
      </c>
      <c r="BV988" s="59" t="str">
        <f t="shared" si="303"/>
        <v/>
      </c>
      <c r="BX988" s="7" t="str">
        <f ca="1">IFERROR(INDEX('Currency Market'!$BX$10:$BX$178, MATCH($BJ988, 'Currency Market'!$BB$10:$BB$178, 0)), "")</f>
        <v/>
      </c>
      <c r="BZ988" s="65" t="str">
        <f t="shared" si="302"/>
        <v/>
      </c>
    </row>
    <row r="989" spans="1:78" x14ac:dyDescent="0.55000000000000004">
      <c r="A989" s="11"/>
      <c r="B989" s="175" t="str">
        <f t="shared" si="290"/>
        <v/>
      </c>
      <c r="C989" s="176"/>
      <c r="D989" s="176"/>
      <c r="E989" s="176"/>
      <c r="F989" s="269"/>
      <c r="G989" s="270"/>
      <c r="H989" s="271"/>
      <c r="I989" s="271"/>
      <c r="J989" s="271"/>
      <c r="K989" s="271"/>
      <c r="L989" s="271"/>
      <c r="M989" s="271"/>
      <c r="N989" s="270"/>
      <c r="O989" s="270"/>
      <c r="P989" s="272" t="str">
        <f t="shared" si="297"/>
        <v/>
      </c>
      <c r="Q989" s="267"/>
      <c r="R989" s="267"/>
      <c r="S989" s="267"/>
      <c r="T989" s="267"/>
      <c r="U989" s="267"/>
      <c r="V989" s="267" t="str">
        <f t="shared" si="291"/>
        <v/>
      </c>
      <c r="W989" s="267"/>
      <c r="X989" s="267"/>
      <c r="Y989" s="267"/>
      <c r="Z989" s="267"/>
      <c r="AA989" s="267" t="str">
        <f t="shared" si="298"/>
        <v/>
      </c>
      <c r="AB989" s="267"/>
      <c r="AC989" s="267"/>
      <c r="AD989" s="267"/>
      <c r="AE989" s="267"/>
      <c r="AF989" s="267"/>
      <c r="AG989" s="269"/>
      <c r="AH989" s="270"/>
      <c r="AI989" s="270"/>
      <c r="AJ989" s="270"/>
      <c r="AK989" s="270"/>
      <c r="AL989" s="273"/>
      <c r="AM989" s="11"/>
      <c r="AN989" s="175" t="str">
        <f t="shared" si="299"/>
        <v/>
      </c>
      <c r="AO989" s="176"/>
      <c r="AP989" s="267" t="str">
        <f t="shared" si="292"/>
        <v/>
      </c>
      <c r="AQ989" s="267"/>
      <c r="AR989" s="267"/>
      <c r="AS989" s="267"/>
      <c r="AT989" s="267"/>
      <c r="AU989" s="267"/>
      <c r="AV989" s="265" t="str">
        <f t="shared" si="300"/>
        <v/>
      </c>
      <c r="AW989" s="266"/>
      <c r="AX989" s="267" t="str">
        <f t="shared" si="293"/>
        <v/>
      </c>
      <c r="AY989" s="267"/>
      <c r="AZ989" s="267"/>
      <c r="BA989" s="267"/>
      <c r="BB989" s="267"/>
      <c r="BC989" s="268"/>
      <c r="BD989" s="11"/>
      <c r="BF989" s="7" t="str">
        <f t="shared" si="294"/>
        <v/>
      </c>
      <c r="BJ989" s="45" t="str">
        <f t="shared" ca="1" si="295"/>
        <v>20/09/2021 08:00</v>
      </c>
      <c r="BK989" s="44" t="str">
        <f>IF($F989="", "", IFERROR(INDEX('Currency Market'!$BE$10:$BL$178, MATCH($BJ989, 'Currency Market'!$BB$10:$BB$178, 0), MATCH($F989, 'Currency Market'!$BE$9:$BL$9, 0)), ""))</f>
        <v/>
      </c>
      <c r="BL989" s="43" t="str">
        <f>IF($F989="", "", IFERROR(INDEX('Currency Market'!$BE$10:$BL$178, MATCH($BJ989, 'Currency Market'!$BB$10:$BB$178, 0), MATCH($N989, 'Currency Market'!$BE$9:$BL$9, 0)), ""))</f>
        <v/>
      </c>
      <c r="BN989" s="68" t="str">
        <f t="shared" si="301"/>
        <v/>
      </c>
      <c r="BO989" s="57" t="str">
        <f t="shared" si="303"/>
        <v/>
      </c>
      <c r="BP989" s="58" t="str">
        <f t="shared" si="303"/>
        <v/>
      </c>
      <c r="BQ989" s="58" t="str">
        <f t="shared" si="303"/>
        <v/>
      </c>
      <c r="BR989" s="58" t="str">
        <f t="shared" si="303"/>
        <v/>
      </c>
      <c r="BS989" s="58" t="str">
        <f t="shared" si="303"/>
        <v/>
      </c>
      <c r="BT989" s="58" t="str">
        <f t="shared" si="303"/>
        <v/>
      </c>
      <c r="BU989" s="58" t="str">
        <f t="shared" si="303"/>
        <v/>
      </c>
      <c r="BV989" s="59" t="str">
        <f t="shared" si="303"/>
        <v/>
      </c>
      <c r="BX989" s="7" t="str">
        <f ca="1">IFERROR(INDEX('Currency Market'!$BX$10:$BX$178, MATCH($BJ989, 'Currency Market'!$BB$10:$BB$178, 0)), "")</f>
        <v/>
      </c>
      <c r="BZ989" s="65" t="str">
        <f t="shared" si="302"/>
        <v/>
      </c>
    </row>
    <row r="990" spans="1:78" x14ac:dyDescent="0.55000000000000004">
      <c r="A990" s="11"/>
      <c r="B990" s="175" t="str">
        <f t="shared" si="290"/>
        <v/>
      </c>
      <c r="C990" s="176"/>
      <c r="D990" s="176"/>
      <c r="E990" s="176"/>
      <c r="F990" s="269"/>
      <c r="G990" s="270"/>
      <c r="H990" s="271"/>
      <c r="I990" s="271"/>
      <c r="J990" s="271"/>
      <c r="K990" s="271"/>
      <c r="L990" s="271"/>
      <c r="M990" s="271"/>
      <c r="N990" s="270"/>
      <c r="O990" s="270"/>
      <c r="P990" s="272" t="str">
        <f t="shared" si="297"/>
        <v/>
      </c>
      <c r="Q990" s="267"/>
      <c r="R990" s="267"/>
      <c r="S990" s="267"/>
      <c r="T990" s="267"/>
      <c r="U990" s="267"/>
      <c r="V990" s="267" t="str">
        <f t="shared" si="291"/>
        <v/>
      </c>
      <c r="W990" s="267"/>
      <c r="X990" s="267"/>
      <c r="Y990" s="267"/>
      <c r="Z990" s="267"/>
      <c r="AA990" s="267" t="str">
        <f t="shared" si="298"/>
        <v/>
      </c>
      <c r="AB990" s="267"/>
      <c r="AC990" s="267"/>
      <c r="AD990" s="267"/>
      <c r="AE990" s="267"/>
      <c r="AF990" s="267"/>
      <c r="AG990" s="269"/>
      <c r="AH990" s="270"/>
      <c r="AI990" s="270"/>
      <c r="AJ990" s="270"/>
      <c r="AK990" s="270"/>
      <c r="AL990" s="273"/>
      <c r="AM990" s="11"/>
      <c r="AN990" s="175" t="str">
        <f t="shared" si="299"/>
        <v/>
      </c>
      <c r="AO990" s="176"/>
      <c r="AP990" s="267" t="str">
        <f t="shared" si="292"/>
        <v/>
      </c>
      <c r="AQ990" s="267"/>
      <c r="AR990" s="267"/>
      <c r="AS990" s="267"/>
      <c r="AT990" s="267"/>
      <c r="AU990" s="267"/>
      <c r="AV990" s="265" t="str">
        <f t="shared" si="300"/>
        <v/>
      </c>
      <c r="AW990" s="266"/>
      <c r="AX990" s="267" t="str">
        <f t="shared" si="293"/>
        <v/>
      </c>
      <c r="AY990" s="267"/>
      <c r="AZ990" s="267"/>
      <c r="BA990" s="267"/>
      <c r="BB990" s="267"/>
      <c r="BC990" s="268"/>
      <c r="BD990" s="11"/>
      <c r="BF990" s="7" t="str">
        <f t="shared" si="294"/>
        <v/>
      </c>
      <c r="BJ990" s="45" t="str">
        <f t="shared" ca="1" si="295"/>
        <v>20/09/2021 08:00</v>
      </c>
      <c r="BK990" s="44" t="str">
        <f>IF($F990="", "", IFERROR(INDEX('Currency Market'!$BE$10:$BL$178, MATCH($BJ990, 'Currency Market'!$BB$10:$BB$178, 0), MATCH($F990, 'Currency Market'!$BE$9:$BL$9, 0)), ""))</f>
        <v/>
      </c>
      <c r="BL990" s="43" t="str">
        <f>IF($F990="", "", IFERROR(INDEX('Currency Market'!$BE$10:$BL$178, MATCH($BJ990, 'Currency Market'!$BB$10:$BB$178, 0), MATCH($N990, 'Currency Market'!$BE$9:$BL$9, 0)), ""))</f>
        <v/>
      </c>
      <c r="BN990" s="68" t="str">
        <f t="shared" si="301"/>
        <v/>
      </c>
      <c r="BO990" s="57" t="str">
        <f t="shared" si="303"/>
        <v/>
      </c>
      <c r="BP990" s="58" t="str">
        <f t="shared" si="303"/>
        <v/>
      </c>
      <c r="BQ990" s="58" t="str">
        <f t="shared" si="303"/>
        <v/>
      </c>
      <c r="BR990" s="58" t="str">
        <f t="shared" si="303"/>
        <v/>
      </c>
      <c r="BS990" s="58" t="str">
        <f t="shared" si="303"/>
        <v/>
      </c>
      <c r="BT990" s="58" t="str">
        <f t="shared" si="303"/>
        <v/>
      </c>
      <c r="BU990" s="58" t="str">
        <f t="shared" si="303"/>
        <v/>
      </c>
      <c r="BV990" s="59" t="str">
        <f t="shared" si="303"/>
        <v/>
      </c>
      <c r="BX990" s="7" t="str">
        <f ca="1">IFERROR(INDEX('Currency Market'!$BX$10:$BX$178, MATCH($BJ990, 'Currency Market'!$BB$10:$BB$178, 0)), "")</f>
        <v/>
      </c>
      <c r="BZ990" s="65" t="str">
        <f t="shared" si="302"/>
        <v/>
      </c>
    </row>
    <row r="991" spans="1:78" x14ac:dyDescent="0.55000000000000004">
      <c r="A991" s="11"/>
      <c r="B991" s="175" t="str">
        <f t="shared" si="290"/>
        <v/>
      </c>
      <c r="C991" s="176"/>
      <c r="D991" s="176"/>
      <c r="E991" s="176"/>
      <c r="F991" s="269"/>
      <c r="G991" s="270"/>
      <c r="H991" s="271"/>
      <c r="I991" s="271"/>
      <c r="J991" s="271"/>
      <c r="K991" s="271"/>
      <c r="L991" s="271"/>
      <c r="M991" s="271"/>
      <c r="N991" s="270"/>
      <c r="O991" s="270"/>
      <c r="P991" s="272" t="str">
        <f t="shared" si="297"/>
        <v/>
      </c>
      <c r="Q991" s="267"/>
      <c r="R991" s="267"/>
      <c r="S991" s="267"/>
      <c r="T991" s="267"/>
      <c r="U991" s="267"/>
      <c r="V991" s="267" t="str">
        <f t="shared" si="291"/>
        <v/>
      </c>
      <c r="W991" s="267"/>
      <c r="X991" s="267"/>
      <c r="Y991" s="267"/>
      <c r="Z991" s="267"/>
      <c r="AA991" s="267" t="str">
        <f t="shared" si="298"/>
        <v/>
      </c>
      <c r="AB991" s="267"/>
      <c r="AC991" s="267"/>
      <c r="AD991" s="267"/>
      <c r="AE991" s="267"/>
      <c r="AF991" s="267"/>
      <c r="AG991" s="269"/>
      <c r="AH991" s="270"/>
      <c r="AI991" s="270"/>
      <c r="AJ991" s="270"/>
      <c r="AK991" s="270"/>
      <c r="AL991" s="273"/>
      <c r="AM991" s="11"/>
      <c r="AN991" s="175" t="str">
        <f t="shared" si="299"/>
        <v/>
      </c>
      <c r="AO991" s="176"/>
      <c r="AP991" s="267" t="str">
        <f t="shared" si="292"/>
        <v/>
      </c>
      <c r="AQ991" s="267"/>
      <c r="AR991" s="267"/>
      <c r="AS991" s="267"/>
      <c r="AT991" s="267"/>
      <c r="AU991" s="267"/>
      <c r="AV991" s="265" t="str">
        <f t="shared" si="300"/>
        <v/>
      </c>
      <c r="AW991" s="266"/>
      <c r="AX991" s="267" t="str">
        <f t="shared" si="293"/>
        <v/>
      </c>
      <c r="AY991" s="267"/>
      <c r="AZ991" s="267"/>
      <c r="BA991" s="267"/>
      <c r="BB991" s="267"/>
      <c r="BC991" s="268"/>
      <c r="BD991" s="11"/>
      <c r="BF991" s="7" t="str">
        <f t="shared" si="294"/>
        <v/>
      </c>
      <c r="BJ991" s="45" t="str">
        <f t="shared" ca="1" si="295"/>
        <v>20/09/2021 08:00</v>
      </c>
      <c r="BK991" s="44" t="str">
        <f>IF($F991="", "", IFERROR(INDEX('Currency Market'!$BE$10:$BL$178, MATCH($BJ991, 'Currency Market'!$BB$10:$BB$178, 0), MATCH($F991, 'Currency Market'!$BE$9:$BL$9, 0)), ""))</f>
        <v/>
      </c>
      <c r="BL991" s="43" t="str">
        <f>IF($F991="", "", IFERROR(INDEX('Currency Market'!$BE$10:$BL$178, MATCH($BJ991, 'Currency Market'!$BB$10:$BB$178, 0), MATCH($N991, 'Currency Market'!$BE$9:$BL$9, 0)), ""))</f>
        <v/>
      </c>
      <c r="BN991" s="68" t="str">
        <f t="shared" si="301"/>
        <v/>
      </c>
      <c r="BO991" s="57" t="str">
        <f t="shared" si="303"/>
        <v/>
      </c>
      <c r="BP991" s="58" t="str">
        <f t="shared" si="303"/>
        <v/>
      </c>
      <c r="BQ991" s="58" t="str">
        <f t="shared" si="303"/>
        <v/>
      </c>
      <c r="BR991" s="58" t="str">
        <f t="shared" si="303"/>
        <v/>
      </c>
      <c r="BS991" s="58" t="str">
        <f t="shared" si="303"/>
        <v/>
      </c>
      <c r="BT991" s="58" t="str">
        <f t="shared" si="303"/>
        <v/>
      </c>
      <c r="BU991" s="58" t="str">
        <f t="shared" si="303"/>
        <v/>
      </c>
      <c r="BV991" s="59" t="str">
        <f t="shared" si="303"/>
        <v/>
      </c>
      <c r="BX991" s="7" t="str">
        <f ca="1">IFERROR(INDEX('Currency Market'!$BX$10:$BX$178, MATCH($BJ991, 'Currency Market'!$BB$10:$BB$178, 0)), "")</f>
        <v/>
      </c>
      <c r="BZ991" s="65" t="str">
        <f t="shared" si="302"/>
        <v/>
      </c>
    </row>
    <row r="992" spans="1:78" x14ac:dyDescent="0.55000000000000004">
      <c r="A992" s="11"/>
      <c r="B992" s="175" t="str">
        <f t="shared" si="290"/>
        <v/>
      </c>
      <c r="C992" s="176"/>
      <c r="D992" s="176"/>
      <c r="E992" s="176"/>
      <c r="F992" s="269"/>
      <c r="G992" s="270"/>
      <c r="H992" s="271"/>
      <c r="I992" s="271"/>
      <c r="J992" s="271"/>
      <c r="K992" s="271"/>
      <c r="L992" s="271"/>
      <c r="M992" s="271"/>
      <c r="N992" s="270"/>
      <c r="O992" s="270"/>
      <c r="P992" s="272" t="str">
        <f t="shared" si="297"/>
        <v/>
      </c>
      <c r="Q992" s="267"/>
      <c r="R992" s="267"/>
      <c r="S992" s="267"/>
      <c r="T992" s="267"/>
      <c r="U992" s="267"/>
      <c r="V992" s="267" t="str">
        <f t="shared" si="291"/>
        <v/>
      </c>
      <c r="W992" s="267"/>
      <c r="X992" s="267"/>
      <c r="Y992" s="267"/>
      <c r="Z992" s="267"/>
      <c r="AA992" s="267" t="str">
        <f t="shared" si="298"/>
        <v/>
      </c>
      <c r="AB992" s="267"/>
      <c r="AC992" s="267"/>
      <c r="AD992" s="267"/>
      <c r="AE992" s="267"/>
      <c r="AF992" s="267"/>
      <c r="AG992" s="269"/>
      <c r="AH992" s="270"/>
      <c r="AI992" s="270"/>
      <c r="AJ992" s="270"/>
      <c r="AK992" s="270"/>
      <c r="AL992" s="273"/>
      <c r="AM992" s="11"/>
      <c r="AN992" s="175" t="str">
        <f t="shared" si="299"/>
        <v/>
      </c>
      <c r="AO992" s="176"/>
      <c r="AP992" s="267" t="str">
        <f t="shared" si="292"/>
        <v/>
      </c>
      <c r="AQ992" s="267"/>
      <c r="AR992" s="267"/>
      <c r="AS992" s="267"/>
      <c r="AT992" s="267"/>
      <c r="AU992" s="267"/>
      <c r="AV992" s="265" t="str">
        <f t="shared" si="300"/>
        <v/>
      </c>
      <c r="AW992" s="266"/>
      <c r="AX992" s="267" t="str">
        <f t="shared" si="293"/>
        <v/>
      </c>
      <c r="AY992" s="267"/>
      <c r="AZ992" s="267"/>
      <c r="BA992" s="267"/>
      <c r="BB992" s="267"/>
      <c r="BC992" s="268"/>
      <c r="BD992" s="11"/>
      <c r="BF992" s="7" t="str">
        <f t="shared" si="294"/>
        <v/>
      </c>
      <c r="BJ992" s="45" t="str">
        <f t="shared" ca="1" si="295"/>
        <v>20/09/2021 08:00</v>
      </c>
      <c r="BK992" s="44" t="str">
        <f>IF($F992="", "", IFERROR(INDEX('Currency Market'!$BE$10:$BL$178, MATCH($BJ992, 'Currency Market'!$BB$10:$BB$178, 0), MATCH($F992, 'Currency Market'!$BE$9:$BL$9, 0)), ""))</f>
        <v/>
      </c>
      <c r="BL992" s="43" t="str">
        <f>IF($F992="", "", IFERROR(INDEX('Currency Market'!$BE$10:$BL$178, MATCH($BJ992, 'Currency Market'!$BB$10:$BB$178, 0), MATCH($N992, 'Currency Market'!$BE$9:$BL$9, 0)), ""))</f>
        <v/>
      </c>
      <c r="BN992" s="68" t="str">
        <f t="shared" si="301"/>
        <v/>
      </c>
      <c r="BO992" s="57" t="str">
        <f t="shared" si="303"/>
        <v/>
      </c>
      <c r="BP992" s="58" t="str">
        <f t="shared" si="303"/>
        <v/>
      </c>
      <c r="BQ992" s="58" t="str">
        <f t="shared" si="303"/>
        <v/>
      </c>
      <c r="BR992" s="58" t="str">
        <f t="shared" si="303"/>
        <v/>
      </c>
      <c r="BS992" s="58" t="str">
        <f t="shared" si="303"/>
        <v/>
      </c>
      <c r="BT992" s="58" t="str">
        <f t="shared" si="303"/>
        <v/>
      </c>
      <c r="BU992" s="58" t="str">
        <f t="shared" si="303"/>
        <v/>
      </c>
      <c r="BV992" s="59" t="str">
        <f t="shared" si="303"/>
        <v/>
      </c>
      <c r="BX992" s="7" t="str">
        <f ca="1">IFERROR(INDEX('Currency Market'!$BX$10:$BX$178, MATCH($BJ992, 'Currency Market'!$BB$10:$BB$178, 0)), "")</f>
        <v/>
      </c>
      <c r="BZ992" s="65" t="str">
        <f t="shared" si="302"/>
        <v/>
      </c>
    </row>
    <row r="993" spans="1:78" x14ac:dyDescent="0.55000000000000004">
      <c r="A993" s="11"/>
      <c r="B993" s="175" t="str">
        <f t="shared" si="290"/>
        <v/>
      </c>
      <c r="C993" s="176"/>
      <c r="D993" s="176"/>
      <c r="E993" s="176"/>
      <c r="F993" s="269"/>
      <c r="G993" s="270"/>
      <c r="H993" s="271"/>
      <c r="I993" s="271"/>
      <c r="J993" s="271"/>
      <c r="K993" s="271"/>
      <c r="L993" s="271"/>
      <c r="M993" s="271"/>
      <c r="N993" s="270"/>
      <c r="O993" s="270"/>
      <c r="P993" s="272" t="str">
        <f t="shared" si="297"/>
        <v/>
      </c>
      <c r="Q993" s="267"/>
      <c r="R993" s="267"/>
      <c r="S993" s="267"/>
      <c r="T993" s="267"/>
      <c r="U993" s="267"/>
      <c r="V993" s="267" t="str">
        <f t="shared" si="291"/>
        <v/>
      </c>
      <c r="W993" s="267"/>
      <c r="X993" s="267"/>
      <c r="Y993" s="267"/>
      <c r="Z993" s="267"/>
      <c r="AA993" s="267" t="str">
        <f t="shared" si="298"/>
        <v/>
      </c>
      <c r="AB993" s="267"/>
      <c r="AC993" s="267"/>
      <c r="AD993" s="267"/>
      <c r="AE993" s="267"/>
      <c r="AF993" s="267"/>
      <c r="AG993" s="269"/>
      <c r="AH993" s="270"/>
      <c r="AI993" s="270"/>
      <c r="AJ993" s="270"/>
      <c r="AK993" s="270"/>
      <c r="AL993" s="273"/>
      <c r="AM993" s="11"/>
      <c r="AN993" s="175" t="str">
        <f t="shared" si="299"/>
        <v/>
      </c>
      <c r="AO993" s="176"/>
      <c r="AP993" s="267" t="str">
        <f t="shared" si="292"/>
        <v/>
      </c>
      <c r="AQ993" s="267"/>
      <c r="AR993" s="267"/>
      <c r="AS993" s="267"/>
      <c r="AT993" s="267"/>
      <c r="AU993" s="267"/>
      <c r="AV993" s="265" t="str">
        <f t="shared" si="300"/>
        <v/>
      </c>
      <c r="AW993" s="266"/>
      <c r="AX993" s="267" t="str">
        <f t="shared" si="293"/>
        <v/>
      </c>
      <c r="AY993" s="267"/>
      <c r="AZ993" s="267"/>
      <c r="BA993" s="267"/>
      <c r="BB993" s="267"/>
      <c r="BC993" s="268"/>
      <c r="BD993" s="11"/>
      <c r="BF993" s="7" t="str">
        <f t="shared" si="294"/>
        <v/>
      </c>
      <c r="BJ993" s="45" t="str">
        <f t="shared" ca="1" si="295"/>
        <v>20/09/2021 08:00</v>
      </c>
      <c r="BK993" s="44" t="str">
        <f>IF($F993="", "", IFERROR(INDEX('Currency Market'!$BE$10:$BL$178, MATCH($BJ993, 'Currency Market'!$BB$10:$BB$178, 0), MATCH($F993, 'Currency Market'!$BE$9:$BL$9, 0)), ""))</f>
        <v/>
      </c>
      <c r="BL993" s="43" t="str">
        <f>IF($F993="", "", IFERROR(INDEX('Currency Market'!$BE$10:$BL$178, MATCH($BJ993, 'Currency Market'!$BB$10:$BB$178, 0), MATCH($N993, 'Currency Market'!$BE$9:$BL$9, 0)), ""))</f>
        <v/>
      </c>
      <c r="BN993" s="68" t="str">
        <f t="shared" si="301"/>
        <v/>
      </c>
      <c r="BO993" s="57" t="str">
        <f t="shared" ref="BO993:BV1002" si="304">IF($B993=$BF$4, IF($F993=BO$2, $H993*-1, IF($N993=BO$2, $AA993, "")), "")</f>
        <v/>
      </c>
      <c r="BP993" s="58" t="str">
        <f t="shared" si="304"/>
        <v/>
      </c>
      <c r="BQ993" s="58" t="str">
        <f t="shared" si="304"/>
        <v/>
      </c>
      <c r="BR993" s="58" t="str">
        <f t="shared" si="304"/>
        <v/>
      </c>
      <c r="BS993" s="58" t="str">
        <f t="shared" si="304"/>
        <v/>
      </c>
      <c r="BT993" s="58" t="str">
        <f t="shared" si="304"/>
        <v/>
      </c>
      <c r="BU993" s="58" t="str">
        <f t="shared" si="304"/>
        <v/>
      </c>
      <c r="BV993" s="59" t="str">
        <f t="shared" si="304"/>
        <v/>
      </c>
      <c r="BX993" s="7" t="str">
        <f ca="1">IFERROR(INDEX('Currency Market'!$BX$10:$BX$178, MATCH($BJ993, 'Currency Market'!$BB$10:$BB$178, 0)), "")</f>
        <v/>
      </c>
      <c r="BZ993" s="65" t="str">
        <f t="shared" si="302"/>
        <v/>
      </c>
    </row>
    <row r="994" spans="1:78" x14ac:dyDescent="0.55000000000000004">
      <c r="A994" s="11"/>
      <c r="B994" s="175" t="str">
        <f t="shared" si="290"/>
        <v/>
      </c>
      <c r="C994" s="176"/>
      <c r="D994" s="176"/>
      <c r="E994" s="176"/>
      <c r="F994" s="269"/>
      <c r="G994" s="270"/>
      <c r="H994" s="271"/>
      <c r="I994" s="271"/>
      <c r="J994" s="271"/>
      <c r="K994" s="271"/>
      <c r="L994" s="271"/>
      <c r="M994" s="271"/>
      <c r="N994" s="270"/>
      <c r="O994" s="270"/>
      <c r="P994" s="272" t="str">
        <f t="shared" si="297"/>
        <v/>
      </c>
      <c r="Q994" s="267"/>
      <c r="R994" s="267"/>
      <c r="S994" s="267"/>
      <c r="T994" s="267"/>
      <c r="U994" s="267"/>
      <c r="V994" s="267" t="str">
        <f t="shared" si="291"/>
        <v/>
      </c>
      <c r="W994" s="267"/>
      <c r="X994" s="267"/>
      <c r="Y994" s="267"/>
      <c r="Z994" s="267"/>
      <c r="AA994" s="267" t="str">
        <f t="shared" si="298"/>
        <v/>
      </c>
      <c r="AB994" s="267"/>
      <c r="AC994" s="267"/>
      <c r="AD994" s="267"/>
      <c r="AE994" s="267"/>
      <c r="AF994" s="267"/>
      <c r="AG994" s="269"/>
      <c r="AH994" s="270"/>
      <c r="AI994" s="270"/>
      <c r="AJ994" s="270"/>
      <c r="AK994" s="270"/>
      <c r="AL994" s="273"/>
      <c r="AM994" s="11"/>
      <c r="AN994" s="175" t="str">
        <f t="shared" si="299"/>
        <v/>
      </c>
      <c r="AO994" s="176"/>
      <c r="AP994" s="267" t="str">
        <f t="shared" si="292"/>
        <v/>
      </c>
      <c r="AQ994" s="267"/>
      <c r="AR994" s="267"/>
      <c r="AS994" s="267"/>
      <c r="AT994" s="267"/>
      <c r="AU994" s="267"/>
      <c r="AV994" s="265" t="str">
        <f t="shared" si="300"/>
        <v/>
      </c>
      <c r="AW994" s="266"/>
      <c r="AX994" s="267" t="str">
        <f t="shared" si="293"/>
        <v/>
      </c>
      <c r="AY994" s="267"/>
      <c r="AZ994" s="267"/>
      <c r="BA994" s="267"/>
      <c r="BB994" s="267"/>
      <c r="BC994" s="268"/>
      <c r="BD994" s="11"/>
      <c r="BF994" s="7" t="str">
        <f t="shared" si="294"/>
        <v/>
      </c>
      <c r="BJ994" s="45" t="str">
        <f t="shared" ca="1" si="295"/>
        <v>20/09/2021 08:00</v>
      </c>
      <c r="BK994" s="44" t="str">
        <f>IF($F994="", "", IFERROR(INDEX('Currency Market'!$BE$10:$BL$178, MATCH($BJ994, 'Currency Market'!$BB$10:$BB$178, 0), MATCH($F994, 'Currency Market'!$BE$9:$BL$9, 0)), ""))</f>
        <v/>
      </c>
      <c r="BL994" s="43" t="str">
        <f>IF($F994="", "", IFERROR(INDEX('Currency Market'!$BE$10:$BL$178, MATCH($BJ994, 'Currency Market'!$BB$10:$BB$178, 0), MATCH($N994, 'Currency Market'!$BE$9:$BL$9, 0)), ""))</f>
        <v/>
      </c>
      <c r="BN994" s="68" t="str">
        <f t="shared" si="301"/>
        <v/>
      </c>
      <c r="BO994" s="57" t="str">
        <f t="shared" si="304"/>
        <v/>
      </c>
      <c r="BP994" s="58" t="str">
        <f t="shared" si="304"/>
        <v/>
      </c>
      <c r="BQ994" s="58" t="str">
        <f t="shared" si="304"/>
        <v/>
      </c>
      <c r="BR994" s="58" t="str">
        <f t="shared" si="304"/>
        <v/>
      </c>
      <c r="BS994" s="58" t="str">
        <f t="shared" si="304"/>
        <v/>
      </c>
      <c r="BT994" s="58" t="str">
        <f t="shared" si="304"/>
        <v/>
      </c>
      <c r="BU994" s="58" t="str">
        <f t="shared" si="304"/>
        <v/>
      </c>
      <c r="BV994" s="59" t="str">
        <f t="shared" si="304"/>
        <v/>
      </c>
      <c r="BX994" s="7" t="str">
        <f ca="1">IFERROR(INDEX('Currency Market'!$BX$10:$BX$178, MATCH($BJ994, 'Currency Market'!$BB$10:$BB$178, 0)), "")</f>
        <v/>
      </c>
      <c r="BZ994" s="65" t="str">
        <f t="shared" si="302"/>
        <v/>
      </c>
    </row>
    <row r="995" spans="1:78" x14ac:dyDescent="0.55000000000000004">
      <c r="A995" s="11"/>
      <c r="B995" s="175" t="str">
        <f t="shared" si="290"/>
        <v/>
      </c>
      <c r="C995" s="176"/>
      <c r="D995" s="176"/>
      <c r="E995" s="176"/>
      <c r="F995" s="269"/>
      <c r="G995" s="270"/>
      <c r="H995" s="271"/>
      <c r="I995" s="271"/>
      <c r="J995" s="271"/>
      <c r="K995" s="271"/>
      <c r="L995" s="271"/>
      <c r="M995" s="271"/>
      <c r="N995" s="270"/>
      <c r="O995" s="270"/>
      <c r="P995" s="272" t="str">
        <f t="shared" si="297"/>
        <v/>
      </c>
      <c r="Q995" s="267"/>
      <c r="R995" s="267"/>
      <c r="S995" s="267"/>
      <c r="T995" s="267"/>
      <c r="U995" s="267"/>
      <c r="V995" s="267" t="str">
        <f t="shared" si="291"/>
        <v/>
      </c>
      <c r="W995" s="267"/>
      <c r="X995" s="267"/>
      <c r="Y995" s="267"/>
      <c r="Z995" s="267"/>
      <c r="AA995" s="267" t="str">
        <f t="shared" si="298"/>
        <v/>
      </c>
      <c r="AB995" s="267"/>
      <c r="AC995" s="267"/>
      <c r="AD995" s="267"/>
      <c r="AE995" s="267"/>
      <c r="AF995" s="267"/>
      <c r="AG995" s="269"/>
      <c r="AH995" s="270"/>
      <c r="AI995" s="270"/>
      <c r="AJ995" s="270"/>
      <c r="AK995" s="270"/>
      <c r="AL995" s="273"/>
      <c r="AM995" s="11"/>
      <c r="AN995" s="175" t="str">
        <f t="shared" si="299"/>
        <v/>
      </c>
      <c r="AO995" s="176"/>
      <c r="AP995" s="267" t="str">
        <f t="shared" si="292"/>
        <v/>
      </c>
      <c r="AQ995" s="267"/>
      <c r="AR995" s="267"/>
      <c r="AS995" s="267"/>
      <c r="AT995" s="267"/>
      <c r="AU995" s="267"/>
      <c r="AV995" s="265" t="str">
        <f t="shared" si="300"/>
        <v/>
      </c>
      <c r="AW995" s="266"/>
      <c r="AX995" s="267" t="str">
        <f t="shared" si="293"/>
        <v/>
      </c>
      <c r="AY995" s="267"/>
      <c r="AZ995" s="267"/>
      <c r="BA995" s="267"/>
      <c r="BB995" s="267"/>
      <c r="BC995" s="268"/>
      <c r="BD995" s="11"/>
      <c r="BF995" s="7" t="str">
        <f t="shared" si="294"/>
        <v/>
      </c>
      <c r="BJ995" s="45" t="str">
        <f t="shared" ca="1" si="295"/>
        <v>20/09/2021 08:00</v>
      </c>
      <c r="BK995" s="44" t="str">
        <f>IF($F995="", "", IFERROR(INDEX('Currency Market'!$BE$10:$BL$178, MATCH($BJ995, 'Currency Market'!$BB$10:$BB$178, 0), MATCH($F995, 'Currency Market'!$BE$9:$BL$9, 0)), ""))</f>
        <v/>
      </c>
      <c r="BL995" s="43" t="str">
        <f>IF($F995="", "", IFERROR(INDEX('Currency Market'!$BE$10:$BL$178, MATCH($BJ995, 'Currency Market'!$BB$10:$BB$178, 0), MATCH($N995, 'Currency Market'!$BE$9:$BL$9, 0)), ""))</f>
        <v/>
      </c>
      <c r="BN995" s="68" t="str">
        <f t="shared" si="301"/>
        <v/>
      </c>
      <c r="BO995" s="57" t="str">
        <f t="shared" si="304"/>
        <v/>
      </c>
      <c r="BP995" s="58" t="str">
        <f t="shared" si="304"/>
        <v/>
      </c>
      <c r="BQ995" s="58" t="str">
        <f t="shared" si="304"/>
        <v/>
      </c>
      <c r="BR995" s="58" t="str">
        <f t="shared" si="304"/>
        <v/>
      </c>
      <c r="BS995" s="58" t="str">
        <f t="shared" si="304"/>
        <v/>
      </c>
      <c r="BT995" s="58" t="str">
        <f t="shared" si="304"/>
        <v/>
      </c>
      <c r="BU995" s="58" t="str">
        <f t="shared" si="304"/>
        <v/>
      </c>
      <c r="BV995" s="59" t="str">
        <f t="shared" si="304"/>
        <v/>
      </c>
      <c r="BX995" s="7" t="str">
        <f ca="1">IFERROR(INDEX('Currency Market'!$BX$10:$BX$178, MATCH($BJ995, 'Currency Market'!$BB$10:$BB$178, 0)), "")</f>
        <v/>
      </c>
      <c r="BZ995" s="65" t="str">
        <f t="shared" si="302"/>
        <v/>
      </c>
    </row>
    <row r="996" spans="1:78" x14ac:dyDescent="0.55000000000000004">
      <c r="A996" s="11"/>
      <c r="B996" s="175" t="str">
        <f t="shared" si="290"/>
        <v/>
      </c>
      <c r="C996" s="176"/>
      <c r="D996" s="176"/>
      <c r="E996" s="176"/>
      <c r="F996" s="269"/>
      <c r="G996" s="270"/>
      <c r="H996" s="271"/>
      <c r="I996" s="271"/>
      <c r="J996" s="271"/>
      <c r="K996" s="271"/>
      <c r="L996" s="271"/>
      <c r="M996" s="271"/>
      <c r="N996" s="270"/>
      <c r="O996" s="270"/>
      <c r="P996" s="272" t="str">
        <f t="shared" si="297"/>
        <v/>
      </c>
      <c r="Q996" s="267"/>
      <c r="R996" s="267"/>
      <c r="S996" s="267"/>
      <c r="T996" s="267"/>
      <c r="U996" s="267"/>
      <c r="V996" s="267" t="str">
        <f t="shared" si="291"/>
        <v/>
      </c>
      <c r="W996" s="267"/>
      <c r="X996" s="267"/>
      <c r="Y996" s="267"/>
      <c r="Z996" s="267"/>
      <c r="AA996" s="267" t="str">
        <f t="shared" si="298"/>
        <v/>
      </c>
      <c r="AB996" s="267"/>
      <c r="AC996" s="267"/>
      <c r="AD996" s="267"/>
      <c r="AE996" s="267"/>
      <c r="AF996" s="267"/>
      <c r="AG996" s="269"/>
      <c r="AH996" s="270"/>
      <c r="AI996" s="270"/>
      <c r="AJ996" s="270"/>
      <c r="AK996" s="270"/>
      <c r="AL996" s="273"/>
      <c r="AM996" s="11"/>
      <c r="AN996" s="175" t="str">
        <f t="shared" si="299"/>
        <v/>
      </c>
      <c r="AO996" s="176"/>
      <c r="AP996" s="267" t="str">
        <f t="shared" si="292"/>
        <v/>
      </c>
      <c r="AQ996" s="267"/>
      <c r="AR996" s="267"/>
      <c r="AS996" s="267"/>
      <c r="AT996" s="267"/>
      <c r="AU996" s="267"/>
      <c r="AV996" s="265" t="str">
        <f t="shared" si="300"/>
        <v/>
      </c>
      <c r="AW996" s="266"/>
      <c r="AX996" s="267" t="str">
        <f t="shared" si="293"/>
        <v/>
      </c>
      <c r="AY996" s="267"/>
      <c r="AZ996" s="267"/>
      <c r="BA996" s="267"/>
      <c r="BB996" s="267"/>
      <c r="BC996" s="268"/>
      <c r="BD996" s="11"/>
      <c r="BF996" s="7" t="str">
        <f t="shared" si="294"/>
        <v/>
      </c>
      <c r="BJ996" s="45" t="str">
        <f t="shared" ca="1" si="295"/>
        <v>20/09/2021 08:00</v>
      </c>
      <c r="BK996" s="44" t="str">
        <f>IF($F996="", "", IFERROR(INDEX('Currency Market'!$BE$10:$BL$178, MATCH($BJ996, 'Currency Market'!$BB$10:$BB$178, 0), MATCH($F996, 'Currency Market'!$BE$9:$BL$9, 0)), ""))</f>
        <v/>
      </c>
      <c r="BL996" s="43" t="str">
        <f>IF($F996="", "", IFERROR(INDEX('Currency Market'!$BE$10:$BL$178, MATCH($BJ996, 'Currency Market'!$BB$10:$BB$178, 0), MATCH($N996, 'Currency Market'!$BE$9:$BL$9, 0)), ""))</f>
        <v/>
      </c>
      <c r="BN996" s="68" t="str">
        <f t="shared" si="301"/>
        <v/>
      </c>
      <c r="BO996" s="57" t="str">
        <f t="shared" si="304"/>
        <v/>
      </c>
      <c r="BP996" s="58" t="str">
        <f t="shared" si="304"/>
        <v/>
      </c>
      <c r="BQ996" s="58" t="str">
        <f t="shared" si="304"/>
        <v/>
      </c>
      <c r="BR996" s="58" t="str">
        <f t="shared" si="304"/>
        <v/>
      </c>
      <c r="BS996" s="58" t="str">
        <f t="shared" si="304"/>
        <v/>
      </c>
      <c r="BT996" s="58" t="str">
        <f t="shared" si="304"/>
        <v/>
      </c>
      <c r="BU996" s="58" t="str">
        <f t="shared" si="304"/>
        <v/>
      </c>
      <c r="BV996" s="59" t="str">
        <f t="shared" si="304"/>
        <v/>
      </c>
      <c r="BX996" s="7" t="str">
        <f ca="1">IFERROR(INDEX('Currency Market'!$BX$10:$BX$178, MATCH($BJ996, 'Currency Market'!$BB$10:$BB$178, 0)), "")</f>
        <v/>
      </c>
      <c r="BZ996" s="65" t="str">
        <f t="shared" si="302"/>
        <v/>
      </c>
    </row>
    <row r="997" spans="1:78" x14ac:dyDescent="0.55000000000000004">
      <c r="A997" s="11"/>
      <c r="B997" s="175" t="str">
        <f t="shared" si="290"/>
        <v/>
      </c>
      <c r="C997" s="176"/>
      <c r="D997" s="176"/>
      <c r="E997" s="176"/>
      <c r="F997" s="269"/>
      <c r="G997" s="270"/>
      <c r="H997" s="271"/>
      <c r="I997" s="271"/>
      <c r="J997" s="271"/>
      <c r="K997" s="271"/>
      <c r="L997" s="271"/>
      <c r="M997" s="271"/>
      <c r="N997" s="270"/>
      <c r="O997" s="270"/>
      <c r="P997" s="272" t="str">
        <f t="shared" si="297"/>
        <v/>
      </c>
      <c r="Q997" s="267"/>
      <c r="R997" s="267"/>
      <c r="S997" s="267"/>
      <c r="T997" s="267"/>
      <c r="U997" s="267"/>
      <c r="V997" s="267" t="str">
        <f t="shared" si="291"/>
        <v/>
      </c>
      <c r="W997" s="267"/>
      <c r="X997" s="267"/>
      <c r="Y997" s="267"/>
      <c r="Z997" s="267"/>
      <c r="AA997" s="267" t="str">
        <f t="shared" si="298"/>
        <v/>
      </c>
      <c r="AB997" s="267"/>
      <c r="AC997" s="267"/>
      <c r="AD997" s="267"/>
      <c r="AE997" s="267"/>
      <c r="AF997" s="267"/>
      <c r="AG997" s="269"/>
      <c r="AH997" s="270"/>
      <c r="AI997" s="270"/>
      <c r="AJ997" s="270"/>
      <c r="AK997" s="270"/>
      <c r="AL997" s="273"/>
      <c r="AM997" s="11"/>
      <c r="AN997" s="175" t="str">
        <f t="shared" si="299"/>
        <v/>
      </c>
      <c r="AO997" s="176"/>
      <c r="AP997" s="267" t="str">
        <f t="shared" si="292"/>
        <v/>
      </c>
      <c r="AQ997" s="267"/>
      <c r="AR997" s="267"/>
      <c r="AS997" s="267"/>
      <c r="AT997" s="267"/>
      <c r="AU997" s="267"/>
      <c r="AV997" s="265" t="str">
        <f t="shared" si="300"/>
        <v/>
      </c>
      <c r="AW997" s="266"/>
      <c r="AX997" s="267" t="str">
        <f t="shared" si="293"/>
        <v/>
      </c>
      <c r="AY997" s="267"/>
      <c r="AZ997" s="267"/>
      <c r="BA997" s="267"/>
      <c r="BB997" s="267"/>
      <c r="BC997" s="268"/>
      <c r="BD997" s="11"/>
      <c r="BF997" s="7" t="str">
        <f t="shared" si="294"/>
        <v/>
      </c>
      <c r="BJ997" s="45" t="str">
        <f t="shared" ca="1" si="295"/>
        <v>20/09/2021 08:00</v>
      </c>
      <c r="BK997" s="44" t="str">
        <f>IF($F997="", "", IFERROR(INDEX('Currency Market'!$BE$10:$BL$178, MATCH($BJ997, 'Currency Market'!$BB$10:$BB$178, 0), MATCH($F997, 'Currency Market'!$BE$9:$BL$9, 0)), ""))</f>
        <v/>
      </c>
      <c r="BL997" s="43" t="str">
        <f>IF($F997="", "", IFERROR(INDEX('Currency Market'!$BE$10:$BL$178, MATCH($BJ997, 'Currency Market'!$BB$10:$BB$178, 0), MATCH($N997, 'Currency Market'!$BE$9:$BL$9, 0)), ""))</f>
        <v/>
      </c>
      <c r="BN997" s="68" t="str">
        <f t="shared" si="301"/>
        <v/>
      </c>
      <c r="BO997" s="57" t="str">
        <f t="shared" si="304"/>
        <v/>
      </c>
      <c r="BP997" s="58" t="str">
        <f t="shared" si="304"/>
        <v/>
      </c>
      <c r="BQ997" s="58" t="str">
        <f t="shared" si="304"/>
        <v/>
      </c>
      <c r="BR997" s="58" t="str">
        <f t="shared" si="304"/>
        <v/>
      </c>
      <c r="BS997" s="58" t="str">
        <f t="shared" si="304"/>
        <v/>
      </c>
      <c r="BT997" s="58" t="str">
        <f t="shared" si="304"/>
        <v/>
      </c>
      <c r="BU997" s="58" t="str">
        <f t="shared" si="304"/>
        <v/>
      </c>
      <c r="BV997" s="59" t="str">
        <f t="shared" si="304"/>
        <v/>
      </c>
      <c r="BX997" s="7" t="str">
        <f ca="1">IFERROR(INDEX('Currency Market'!$BX$10:$BX$178, MATCH($BJ997, 'Currency Market'!$BB$10:$BB$178, 0)), "")</f>
        <v/>
      </c>
      <c r="BZ997" s="65" t="str">
        <f t="shared" si="302"/>
        <v/>
      </c>
    </row>
    <row r="998" spans="1:78" x14ac:dyDescent="0.55000000000000004">
      <c r="A998" s="11"/>
      <c r="B998" s="175" t="str">
        <f t="shared" si="290"/>
        <v/>
      </c>
      <c r="C998" s="176"/>
      <c r="D998" s="176"/>
      <c r="E998" s="176"/>
      <c r="F998" s="269"/>
      <c r="G998" s="270"/>
      <c r="H998" s="271"/>
      <c r="I998" s="271"/>
      <c r="J998" s="271"/>
      <c r="K998" s="271"/>
      <c r="L998" s="271"/>
      <c r="M998" s="271"/>
      <c r="N998" s="270"/>
      <c r="O998" s="270"/>
      <c r="P998" s="272" t="str">
        <f t="shared" si="297"/>
        <v/>
      </c>
      <c r="Q998" s="267"/>
      <c r="R998" s="267"/>
      <c r="S998" s="267"/>
      <c r="T998" s="267"/>
      <c r="U998" s="267"/>
      <c r="V998" s="267" t="str">
        <f t="shared" si="291"/>
        <v/>
      </c>
      <c r="W998" s="267"/>
      <c r="X998" s="267"/>
      <c r="Y998" s="267"/>
      <c r="Z998" s="267"/>
      <c r="AA998" s="267" t="str">
        <f t="shared" si="298"/>
        <v/>
      </c>
      <c r="AB998" s="267"/>
      <c r="AC998" s="267"/>
      <c r="AD998" s="267"/>
      <c r="AE998" s="267"/>
      <c r="AF998" s="267"/>
      <c r="AG998" s="269"/>
      <c r="AH998" s="270"/>
      <c r="AI998" s="270"/>
      <c r="AJ998" s="270"/>
      <c r="AK998" s="270"/>
      <c r="AL998" s="273"/>
      <c r="AM998" s="11"/>
      <c r="AN998" s="175" t="str">
        <f t="shared" si="299"/>
        <v/>
      </c>
      <c r="AO998" s="176"/>
      <c r="AP998" s="267" t="str">
        <f t="shared" si="292"/>
        <v/>
      </c>
      <c r="AQ998" s="267"/>
      <c r="AR998" s="267"/>
      <c r="AS998" s="267"/>
      <c r="AT998" s="267"/>
      <c r="AU998" s="267"/>
      <c r="AV998" s="265" t="str">
        <f t="shared" si="300"/>
        <v/>
      </c>
      <c r="AW998" s="266"/>
      <c r="AX998" s="267" t="str">
        <f t="shared" si="293"/>
        <v/>
      </c>
      <c r="AY998" s="267"/>
      <c r="AZ998" s="267"/>
      <c r="BA998" s="267"/>
      <c r="BB998" s="267"/>
      <c r="BC998" s="268"/>
      <c r="BD998" s="11"/>
      <c r="BF998" s="7" t="str">
        <f t="shared" si="294"/>
        <v/>
      </c>
      <c r="BJ998" s="45" t="str">
        <f t="shared" ca="1" si="295"/>
        <v>20/09/2021 08:00</v>
      </c>
      <c r="BK998" s="44" t="str">
        <f>IF($F998="", "", IFERROR(INDEX('Currency Market'!$BE$10:$BL$178, MATCH($BJ998, 'Currency Market'!$BB$10:$BB$178, 0), MATCH($F998, 'Currency Market'!$BE$9:$BL$9, 0)), ""))</f>
        <v/>
      </c>
      <c r="BL998" s="43" t="str">
        <f>IF($F998="", "", IFERROR(INDEX('Currency Market'!$BE$10:$BL$178, MATCH($BJ998, 'Currency Market'!$BB$10:$BB$178, 0), MATCH($N998, 'Currency Market'!$BE$9:$BL$9, 0)), ""))</f>
        <v/>
      </c>
      <c r="BN998" s="68" t="str">
        <f t="shared" si="301"/>
        <v/>
      </c>
      <c r="BO998" s="57" t="str">
        <f t="shared" si="304"/>
        <v/>
      </c>
      <c r="BP998" s="58" t="str">
        <f t="shared" si="304"/>
        <v/>
      </c>
      <c r="BQ998" s="58" t="str">
        <f t="shared" si="304"/>
        <v/>
      </c>
      <c r="BR998" s="58" t="str">
        <f t="shared" si="304"/>
        <v/>
      </c>
      <c r="BS998" s="58" t="str">
        <f t="shared" si="304"/>
        <v/>
      </c>
      <c r="BT998" s="58" t="str">
        <f t="shared" si="304"/>
        <v/>
      </c>
      <c r="BU998" s="58" t="str">
        <f t="shared" si="304"/>
        <v/>
      </c>
      <c r="BV998" s="59" t="str">
        <f t="shared" si="304"/>
        <v/>
      </c>
      <c r="BX998" s="7" t="str">
        <f ca="1">IFERROR(INDEX('Currency Market'!$BX$10:$BX$178, MATCH($BJ998, 'Currency Market'!$BB$10:$BB$178, 0)), "")</f>
        <v/>
      </c>
      <c r="BZ998" s="65" t="str">
        <f t="shared" si="302"/>
        <v/>
      </c>
    </row>
    <row r="999" spans="1:78" x14ac:dyDescent="0.55000000000000004">
      <c r="A999" s="11"/>
      <c r="B999" s="175" t="str">
        <f t="shared" si="290"/>
        <v/>
      </c>
      <c r="C999" s="176"/>
      <c r="D999" s="176"/>
      <c r="E999" s="176"/>
      <c r="F999" s="269"/>
      <c r="G999" s="270"/>
      <c r="H999" s="271"/>
      <c r="I999" s="271"/>
      <c r="J999" s="271"/>
      <c r="K999" s="271"/>
      <c r="L999" s="271"/>
      <c r="M999" s="271"/>
      <c r="N999" s="270"/>
      <c r="O999" s="270"/>
      <c r="P999" s="272" t="str">
        <f t="shared" si="297"/>
        <v/>
      </c>
      <c r="Q999" s="267"/>
      <c r="R999" s="267"/>
      <c r="S999" s="267"/>
      <c r="T999" s="267"/>
      <c r="U999" s="267"/>
      <c r="V999" s="267" t="str">
        <f t="shared" si="291"/>
        <v/>
      </c>
      <c r="W999" s="267"/>
      <c r="X999" s="267"/>
      <c r="Y999" s="267"/>
      <c r="Z999" s="267"/>
      <c r="AA999" s="267" t="str">
        <f t="shared" si="298"/>
        <v/>
      </c>
      <c r="AB999" s="267"/>
      <c r="AC999" s="267"/>
      <c r="AD999" s="267"/>
      <c r="AE999" s="267"/>
      <c r="AF999" s="267"/>
      <c r="AG999" s="269"/>
      <c r="AH999" s="270"/>
      <c r="AI999" s="270"/>
      <c r="AJ999" s="270"/>
      <c r="AK999" s="270"/>
      <c r="AL999" s="273"/>
      <c r="AM999" s="11"/>
      <c r="AN999" s="175" t="str">
        <f t="shared" si="299"/>
        <v/>
      </c>
      <c r="AO999" s="176"/>
      <c r="AP999" s="267" t="str">
        <f t="shared" si="292"/>
        <v/>
      </c>
      <c r="AQ999" s="267"/>
      <c r="AR999" s="267"/>
      <c r="AS999" s="267"/>
      <c r="AT999" s="267"/>
      <c r="AU999" s="267"/>
      <c r="AV999" s="265" t="str">
        <f t="shared" si="300"/>
        <v/>
      </c>
      <c r="AW999" s="266"/>
      <c r="AX999" s="267" t="str">
        <f t="shared" si="293"/>
        <v/>
      </c>
      <c r="AY999" s="267"/>
      <c r="AZ999" s="267"/>
      <c r="BA999" s="267"/>
      <c r="BB999" s="267"/>
      <c r="BC999" s="268"/>
      <c r="BD999" s="11"/>
      <c r="BF999" s="7" t="str">
        <f t="shared" si="294"/>
        <v/>
      </c>
      <c r="BJ999" s="45" t="str">
        <f t="shared" ca="1" si="295"/>
        <v>20/09/2021 08:00</v>
      </c>
      <c r="BK999" s="44" t="str">
        <f>IF($F999="", "", IFERROR(INDEX('Currency Market'!$BE$10:$BL$178, MATCH($BJ999, 'Currency Market'!$BB$10:$BB$178, 0), MATCH($F999, 'Currency Market'!$BE$9:$BL$9, 0)), ""))</f>
        <v/>
      </c>
      <c r="BL999" s="43" t="str">
        <f>IF($F999="", "", IFERROR(INDEX('Currency Market'!$BE$10:$BL$178, MATCH($BJ999, 'Currency Market'!$BB$10:$BB$178, 0), MATCH($N999, 'Currency Market'!$BE$9:$BL$9, 0)), ""))</f>
        <v/>
      </c>
      <c r="BN999" s="68" t="str">
        <f t="shared" si="301"/>
        <v/>
      </c>
      <c r="BO999" s="57" t="str">
        <f t="shared" si="304"/>
        <v/>
      </c>
      <c r="BP999" s="58" t="str">
        <f t="shared" si="304"/>
        <v/>
      </c>
      <c r="BQ999" s="58" t="str">
        <f t="shared" si="304"/>
        <v/>
      </c>
      <c r="BR999" s="58" t="str">
        <f t="shared" si="304"/>
        <v/>
      </c>
      <c r="BS999" s="58" t="str">
        <f t="shared" si="304"/>
        <v/>
      </c>
      <c r="BT999" s="58" t="str">
        <f t="shared" si="304"/>
        <v/>
      </c>
      <c r="BU999" s="58" t="str">
        <f t="shared" si="304"/>
        <v/>
      </c>
      <c r="BV999" s="59" t="str">
        <f t="shared" si="304"/>
        <v/>
      </c>
      <c r="BX999" s="7" t="str">
        <f ca="1">IFERROR(INDEX('Currency Market'!$BX$10:$BX$178, MATCH($BJ999, 'Currency Market'!$BB$10:$BB$178, 0)), "")</f>
        <v/>
      </c>
      <c r="BZ999" s="65" t="str">
        <f t="shared" si="302"/>
        <v/>
      </c>
    </row>
    <row r="1000" spans="1:78" x14ac:dyDescent="0.55000000000000004">
      <c r="A1000" s="11"/>
      <c r="B1000" s="175" t="str">
        <f t="shared" si="290"/>
        <v/>
      </c>
      <c r="C1000" s="176"/>
      <c r="D1000" s="176"/>
      <c r="E1000" s="176"/>
      <c r="F1000" s="269"/>
      <c r="G1000" s="270"/>
      <c r="H1000" s="271"/>
      <c r="I1000" s="271"/>
      <c r="J1000" s="271"/>
      <c r="K1000" s="271"/>
      <c r="L1000" s="271"/>
      <c r="M1000" s="271"/>
      <c r="N1000" s="270"/>
      <c r="O1000" s="270"/>
      <c r="P1000" s="272" t="str">
        <f t="shared" si="297"/>
        <v/>
      </c>
      <c r="Q1000" s="267"/>
      <c r="R1000" s="267"/>
      <c r="S1000" s="267"/>
      <c r="T1000" s="267"/>
      <c r="U1000" s="267"/>
      <c r="V1000" s="267" t="str">
        <f t="shared" si="291"/>
        <v/>
      </c>
      <c r="W1000" s="267"/>
      <c r="X1000" s="267"/>
      <c r="Y1000" s="267"/>
      <c r="Z1000" s="267"/>
      <c r="AA1000" s="267" t="str">
        <f t="shared" si="298"/>
        <v/>
      </c>
      <c r="AB1000" s="267"/>
      <c r="AC1000" s="267"/>
      <c r="AD1000" s="267"/>
      <c r="AE1000" s="267"/>
      <c r="AF1000" s="267"/>
      <c r="AG1000" s="269"/>
      <c r="AH1000" s="270"/>
      <c r="AI1000" s="270"/>
      <c r="AJ1000" s="270"/>
      <c r="AK1000" s="270"/>
      <c r="AL1000" s="273"/>
      <c r="AM1000" s="11"/>
      <c r="AN1000" s="175" t="str">
        <f t="shared" si="299"/>
        <v/>
      </c>
      <c r="AO1000" s="176"/>
      <c r="AP1000" s="267" t="str">
        <f t="shared" si="292"/>
        <v/>
      </c>
      <c r="AQ1000" s="267"/>
      <c r="AR1000" s="267"/>
      <c r="AS1000" s="267"/>
      <c r="AT1000" s="267"/>
      <c r="AU1000" s="267"/>
      <c r="AV1000" s="265" t="str">
        <f t="shared" si="300"/>
        <v/>
      </c>
      <c r="AW1000" s="266"/>
      <c r="AX1000" s="267" t="str">
        <f t="shared" si="293"/>
        <v/>
      </c>
      <c r="AY1000" s="267"/>
      <c r="AZ1000" s="267"/>
      <c r="BA1000" s="267"/>
      <c r="BB1000" s="267"/>
      <c r="BC1000" s="268"/>
      <c r="BD1000" s="11"/>
      <c r="BF1000" s="7" t="str">
        <f t="shared" si="294"/>
        <v/>
      </c>
      <c r="BJ1000" s="45" t="str">
        <f t="shared" ca="1" si="295"/>
        <v>20/09/2021 08:00</v>
      </c>
      <c r="BK1000" s="44" t="str">
        <f>IF($F1000="", "", IFERROR(INDEX('Currency Market'!$BE$10:$BL$178, MATCH($BJ1000, 'Currency Market'!$BB$10:$BB$178, 0), MATCH($F1000, 'Currency Market'!$BE$9:$BL$9, 0)), ""))</f>
        <v/>
      </c>
      <c r="BL1000" s="43" t="str">
        <f>IF($F1000="", "", IFERROR(INDEX('Currency Market'!$BE$10:$BL$178, MATCH($BJ1000, 'Currency Market'!$BB$10:$BB$178, 0), MATCH($N1000, 'Currency Market'!$BE$9:$BL$9, 0)), ""))</f>
        <v/>
      </c>
      <c r="BN1000" s="68" t="str">
        <f t="shared" si="301"/>
        <v/>
      </c>
      <c r="BO1000" s="57" t="str">
        <f t="shared" si="304"/>
        <v/>
      </c>
      <c r="BP1000" s="58" t="str">
        <f t="shared" si="304"/>
        <v/>
      </c>
      <c r="BQ1000" s="58" t="str">
        <f t="shared" si="304"/>
        <v/>
      </c>
      <c r="BR1000" s="58" t="str">
        <f t="shared" si="304"/>
        <v/>
      </c>
      <c r="BS1000" s="58" t="str">
        <f t="shared" si="304"/>
        <v/>
      </c>
      <c r="BT1000" s="58" t="str">
        <f t="shared" si="304"/>
        <v/>
      </c>
      <c r="BU1000" s="58" t="str">
        <f t="shared" si="304"/>
        <v/>
      </c>
      <c r="BV1000" s="59" t="str">
        <f t="shared" si="304"/>
        <v/>
      </c>
      <c r="BX1000" s="7" t="str">
        <f ca="1">IFERROR(INDEX('Currency Market'!$BX$10:$BX$178, MATCH($BJ1000, 'Currency Market'!$BB$10:$BB$178, 0)), "")</f>
        <v/>
      </c>
      <c r="BZ1000" s="65" t="str">
        <f t="shared" si="302"/>
        <v/>
      </c>
    </row>
    <row r="1001" spans="1:78" x14ac:dyDescent="0.55000000000000004">
      <c r="A1001" s="11"/>
      <c r="B1001" s="175" t="str">
        <f t="shared" si="290"/>
        <v/>
      </c>
      <c r="C1001" s="176"/>
      <c r="D1001" s="176"/>
      <c r="E1001" s="176"/>
      <c r="F1001" s="269"/>
      <c r="G1001" s="270"/>
      <c r="H1001" s="271"/>
      <c r="I1001" s="271"/>
      <c r="J1001" s="271"/>
      <c r="K1001" s="271"/>
      <c r="L1001" s="271"/>
      <c r="M1001" s="271"/>
      <c r="N1001" s="270"/>
      <c r="O1001" s="270"/>
      <c r="P1001" s="272" t="str">
        <f t="shared" si="297"/>
        <v/>
      </c>
      <c r="Q1001" s="267"/>
      <c r="R1001" s="267"/>
      <c r="S1001" s="267"/>
      <c r="T1001" s="267"/>
      <c r="U1001" s="267"/>
      <c r="V1001" s="267" t="str">
        <f t="shared" si="291"/>
        <v/>
      </c>
      <c r="W1001" s="267"/>
      <c r="X1001" s="267"/>
      <c r="Y1001" s="267"/>
      <c r="Z1001" s="267"/>
      <c r="AA1001" s="267" t="str">
        <f t="shared" si="298"/>
        <v/>
      </c>
      <c r="AB1001" s="267"/>
      <c r="AC1001" s="267"/>
      <c r="AD1001" s="267"/>
      <c r="AE1001" s="267"/>
      <c r="AF1001" s="267"/>
      <c r="AG1001" s="269"/>
      <c r="AH1001" s="270"/>
      <c r="AI1001" s="270"/>
      <c r="AJ1001" s="270"/>
      <c r="AK1001" s="270"/>
      <c r="AL1001" s="273"/>
      <c r="AM1001" s="11"/>
      <c r="AN1001" s="175" t="str">
        <f t="shared" si="299"/>
        <v/>
      </c>
      <c r="AO1001" s="176"/>
      <c r="AP1001" s="267" t="str">
        <f t="shared" si="292"/>
        <v/>
      </c>
      <c r="AQ1001" s="267"/>
      <c r="AR1001" s="267"/>
      <c r="AS1001" s="267"/>
      <c r="AT1001" s="267"/>
      <c r="AU1001" s="267"/>
      <c r="AV1001" s="265" t="str">
        <f t="shared" si="300"/>
        <v/>
      </c>
      <c r="AW1001" s="266"/>
      <c r="AX1001" s="267" t="str">
        <f t="shared" si="293"/>
        <v/>
      </c>
      <c r="AY1001" s="267"/>
      <c r="AZ1001" s="267"/>
      <c r="BA1001" s="267"/>
      <c r="BB1001" s="267"/>
      <c r="BC1001" s="268"/>
      <c r="BD1001" s="11"/>
      <c r="BF1001" s="7" t="str">
        <f t="shared" si="294"/>
        <v/>
      </c>
      <c r="BJ1001" s="45" t="str">
        <f t="shared" ca="1" si="295"/>
        <v>20/09/2021 08:00</v>
      </c>
      <c r="BK1001" s="44" t="str">
        <f>IF($F1001="", "", IFERROR(INDEX('Currency Market'!$BE$10:$BL$178, MATCH($BJ1001, 'Currency Market'!$BB$10:$BB$178, 0), MATCH($F1001, 'Currency Market'!$BE$9:$BL$9, 0)), ""))</f>
        <v/>
      </c>
      <c r="BL1001" s="43" t="str">
        <f>IF($F1001="", "", IFERROR(INDEX('Currency Market'!$BE$10:$BL$178, MATCH($BJ1001, 'Currency Market'!$BB$10:$BB$178, 0), MATCH($N1001, 'Currency Market'!$BE$9:$BL$9, 0)), ""))</f>
        <v/>
      </c>
      <c r="BN1001" s="68" t="str">
        <f t="shared" si="301"/>
        <v/>
      </c>
      <c r="BO1001" s="57" t="str">
        <f t="shared" si="304"/>
        <v/>
      </c>
      <c r="BP1001" s="58" t="str">
        <f t="shared" si="304"/>
        <v/>
      </c>
      <c r="BQ1001" s="58" t="str">
        <f t="shared" si="304"/>
        <v/>
      </c>
      <c r="BR1001" s="58" t="str">
        <f t="shared" si="304"/>
        <v/>
      </c>
      <c r="BS1001" s="58" t="str">
        <f t="shared" si="304"/>
        <v/>
      </c>
      <c r="BT1001" s="58" t="str">
        <f t="shared" si="304"/>
        <v/>
      </c>
      <c r="BU1001" s="58" t="str">
        <f t="shared" si="304"/>
        <v/>
      </c>
      <c r="BV1001" s="59" t="str">
        <f t="shared" si="304"/>
        <v/>
      </c>
      <c r="BX1001" s="7" t="str">
        <f ca="1">IFERROR(INDEX('Currency Market'!$BX$10:$BX$178, MATCH($BJ1001, 'Currency Market'!$BB$10:$BB$178, 0)), "")</f>
        <v/>
      </c>
      <c r="BZ1001" s="65" t="str">
        <f t="shared" si="302"/>
        <v/>
      </c>
    </row>
    <row r="1002" spans="1:78" x14ac:dyDescent="0.55000000000000004">
      <c r="A1002" s="11"/>
      <c r="B1002" s="175" t="str">
        <f t="shared" si="290"/>
        <v/>
      </c>
      <c r="C1002" s="176"/>
      <c r="D1002" s="176"/>
      <c r="E1002" s="176"/>
      <c r="F1002" s="269"/>
      <c r="G1002" s="270"/>
      <c r="H1002" s="271"/>
      <c r="I1002" s="271"/>
      <c r="J1002" s="271"/>
      <c r="K1002" s="271"/>
      <c r="L1002" s="271"/>
      <c r="M1002" s="271"/>
      <c r="N1002" s="270"/>
      <c r="O1002" s="270"/>
      <c r="P1002" s="272" t="str">
        <f t="shared" si="297"/>
        <v/>
      </c>
      <c r="Q1002" s="267"/>
      <c r="R1002" s="267"/>
      <c r="S1002" s="267"/>
      <c r="T1002" s="267"/>
      <c r="U1002" s="267"/>
      <c r="V1002" s="267" t="str">
        <f t="shared" si="291"/>
        <v/>
      </c>
      <c r="W1002" s="267"/>
      <c r="X1002" s="267"/>
      <c r="Y1002" s="267"/>
      <c r="Z1002" s="267"/>
      <c r="AA1002" s="267" t="str">
        <f t="shared" si="298"/>
        <v/>
      </c>
      <c r="AB1002" s="267"/>
      <c r="AC1002" s="267"/>
      <c r="AD1002" s="267"/>
      <c r="AE1002" s="267"/>
      <c r="AF1002" s="267"/>
      <c r="AG1002" s="269"/>
      <c r="AH1002" s="270"/>
      <c r="AI1002" s="270"/>
      <c r="AJ1002" s="270"/>
      <c r="AK1002" s="270"/>
      <c r="AL1002" s="273"/>
      <c r="AM1002" s="11"/>
      <c r="AN1002" s="175" t="str">
        <f t="shared" si="299"/>
        <v/>
      </c>
      <c r="AO1002" s="176"/>
      <c r="AP1002" s="267" t="str">
        <f t="shared" si="292"/>
        <v/>
      </c>
      <c r="AQ1002" s="267"/>
      <c r="AR1002" s="267"/>
      <c r="AS1002" s="267"/>
      <c r="AT1002" s="267"/>
      <c r="AU1002" s="267"/>
      <c r="AV1002" s="265" t="str">
        <f t="shared" si="300"/>
        <v/>
      </c>
      <c r="AW1002" s="266"/>
      <c r="AX1002" s="267" t="str">
        <f t="shared" si="293"/>
        <v/>
      </c>
      <c r="AY1002" s="267"/>
      <c r="AZ1002" s="267"/>
      <c r="BA1002" s="267"/>
      <c r="BB1002" s="267"/>
      <c r="BC1002" s="268"/>
      <c r="BD1002" s="11"/>
      <c r="BF1002" s="7" t="str">
        <f t="shared" si="294"/>
        <v/>
      </c>
      <c r="BJ1002" s="45" t="str">
        <f t="shared" ca="1" si="295"/>
        <v>20/09/2021 08:00</v>
      </c>
      <c r="BK1002" s="44" t="str">
        <f>IF($F1002="", "", IFERROR(INDEX('Currency Market'!$BE$10:$BL$178, MATCH($BJ1002, 'Currency Market'!$BB$10:$BB$178, 0), MATCH($F1002, 'Currency Market'!$BE$9:$BL$9, 0)), ""))</f>
        <v/>
      </c>
      <c r="BL1002" s="43" t="str">
        <f>IF($F1002="", "", IFERROR(INDEX('Currency Market'!$BE$10:$BL$178, MATCH($BJ1002, 'Currency Market'!$BB$10:$BB$178, 0), MATCH($N1002, 'Currency Market'!$BE$9:$BL$9, 0)), ""))</f>
        <v/>
      </c>
      <c r="BN1002" s="68" t="str">
        <f t="shared" si="301"/>
        <v/>
      </c>
      <c r="BO1002" s="57" t="str">
        <f t="shared" si="304"/>
        <v/>
      </c>
      <c r="BP1002" s="58" t="str">
        <f t="shared" si="304"/>
        <v/>
      </c>
      <c r="BQ1002" s="58" t="str">
        <f t="shared" si="304"/>
        <v/>
      </c>
      <c r="BR1002" s="58" t="str">
        <f t="shared" si="304"/>
        <v/>
      </c>
      <c r="BS1002" s="58" t="str">
        <f t="shared" si="304"/>
        <v/>
      </c>
      <c r="BT1002" s="58" t="str">
        <f t="shared" si="304"/>
        <v/>
      </c>
      <c r="BU1002" s="58" t="str">
        <f t="shared" si="304"/>
        <v/>
      </c>
      <c r="BV1002" s="59" t="str">
        <f t="shared" si="304"/>
        <v/>
      </c>
      <c r="BX1002" s="7" t="str">
        <f ca="1">IFERROR(INDEX('Currency Market'!$BX$10:$BX$178, MATCH($BJ1002, 'Currency Market'!$BB$10:$BB$178, 0)), "")</f>
        <v/>
      </c>
      <c r="BZ1002" s="65" t="str">
        <f t="shared" si="302"/>
        <v/>
      </c>
    </row>
    <row r="1003" spans="1:78" x14ac:dyDescent="0.55000000000000004">
      <c r="A1003" s="11"/>
      <c r="B1003" s="175" t="str">
        <f t="shared" si="290"/>
        <v/>
      </c>
      <c r="C1003" s="176"/>
      <c r="D1003" s="176"/>
      <c r="E1003" s="176"/>
      <c r="F1003" s="269"/>
      <c r="G1003" s="270"/>
      <c r="H1003" s="271"/>
      <c r="I1003" s="271"/>
      <c r="J1003" s="271"/>
      <c r="K1003" s="271"/>
      <c r="L1003" s="271"/>
      <c r="M1003" s="271"/>
      <c r="N1003" s="270"/>
      <c r="O1003" s="270"/>
      <c r="P1003" s="272" t="str">
        <f t="shared" si="297"/>
        <v/>
      </c>
      <c r="Q1003" s="267"/>
      <c r="R1003" s="267"/>
      <c r="S1003" s="267"/>
      <c r="T1003" s="267"/>
      <c r="U1003" s="267"/>
      <c r="V1003" s="267" t="str">
        <f t="shared" si="291"/>
        <v/>
      </c>
      <c r="W1003" s="267"/>
      <c r="X1003" s="267"/>
      <c r="Y1003" s="267"/>
      <c r="Z1003" s="267"/>
      <c r="AA1003" s="267" t="str">
        <f t="shared" si="298"/>
        <v/>
      </c>
      <c r="AB1003" s="267"/>
      <c r="AC1003" s="267"/>
      <c r="AD1003" s="267"/>
      <c r="AE1003" s="267"/>
      <c r="AF1003" s="267"/>
      <c r="AG1003" s="269"/>
      <c r="AH1003" s="270"/>
      <c r="AI1003" s="270"/>
      <c r="AJ1003" s="270"/>
      <c r="AK1003" s="270"/>
      <c r="AL1003" s="273"/>
      <c r="AM1003" s="11"/>
      <c r="AN1003" s="175" t="str">
        <f t="shared" si="299"/>
        <v/>
      </c>
      <c r="AO1003" s="176"/>
      <c r="AP1003" s="267" t="str">
        <f t="shared" si="292"/>
        <v/>
      </c>
      <c r="AQ1003" s="267"/>
      <c r="AR1003" s="267"/>
      <c r="AS1003" s="267"/>
      <c r="AT1003" s="267"/>
      <c r="AU1003" s="267"/>
      <c r="AV1003" s="265" t="str">
        <f t="shared" si="300"/>
        <v/>
      </c>
      <c r="AW1003" s="266"/>
      <c r="AX1003" s="267" t="str">
        <f t="shared" si="293"/>
        <v/>
      </c>
      <c r="AY1003" s="267"/>
      <c r="AZ1003" s="267"/>
      <c r="BA1003" s="267"/>
      <c r="BB1003" s="267"/>
      <c r="BC1003" s="268"/>
      <c r="BD1003" s="11"/>
      <c r="BF1003" s="7" t="str">
        <f t="shared" si="294"/>
        <v/>
      </c>
      <c r="BJ1003" s="45" t="str">
        <f t="shared" ca="1" si="295"/>
        <v>20/09/2021 08:00</v>
      </c>
      <c r="BK1003" s="44" t="str">
        <f>IF($F1003="", "", IFERROR(INDEX('Currency Market'!$BE$10:$BL$178, MATCH($BJ1003, 'Currency Market'!$BB$10:$BB$178, 0), MATCH($F1003, 'Currency Market'!$BE$9:$BL$9, 0)), ""))</f>
        <v/>
      </c>
      <c r="BL1003" s="43" t="str">
        <f>IF($F1003="", "", IFERROR(INDEX('Currency Market'!$BE$10:$BL$178, MATCH($BJ1003, 'Currency Market'!$BB$10:$BB$178, 0), MATCH($N1003, 'Currency Market'!$BE$9:$BL$9, 0)), ""))</f>
        <v/>
      </c>
      <c r="BN1003" s="68" t="str">
        <f t="shared" si="301"/>
        <v/>
      </c>
      <c r="BO1003" s="57" t="str">
        <f t="shared" ref="BO1003:BV1012" si="305">IF($B1003=$BF$4, IF($F1003=BO$2, $H1003*-1, IF($N1003=BO$2, $AA1003, "")), "")</f>
        <v/>
      </c>
      <c r="BP1003" s="58" t="str">
        <f t="shared" si="305"/>
        <v/>
      </c>
      <c r="BQ1003" s="58" t="str">
        <f t="shared" si="305"/>
        <v/>
      </c>
      <c r="BR1003" s="58" t="str">
        <f t="shared" si="305"/>
        <v/>
      </c>
      <c r="BS1003" s="58" t="str">
        <f t="shared" si="305"/>
        <v/>
      </c>
      <c r="BT1003" s="58" t="str">
        <f t="shared" si="305"/>
        <v/>
      </c>
      <c r="BU1003" s="58" t="str">
        <f t="shared" si="305"/>
        <v/>
      </c>
      <c r="BV1003" s="59" t="str">
        <f t="shared" si="305"/>
        <v/>
      </c>
      <c r="BX1003" s="7" t="str">
        <f ca="1">IFERROR(INDEX('Currency Market'!$BX$10:$BX$178, MATCH($BJ1003, 'Currency Market'!$BB$10:$BB$178, 0)), "")</f>
        <v/>
      </c>
      <c r="BZ1003" s="65" t="str">
        <f t="shared" si="302"/>
        <v/>
      </c>
    </row>
    <row r="1004" spans="1:78" x14ac:dyDescent="0.55000000000000004">
      <c r="A1004" s="11"/>
      <c r="B1004" s="175" t="str">
        <f t="shared" si="290"/>
        <v/>
      </c>
      <c r="C1004" s="176"/>
      <c r="D1004" s="176"/>
      <c r="E1004" s="176"/>
      <c r="F1004" s="269"/>
      <c r="G1004" s="270"/>
      <c r="H1004" s="271"/>
      <c r="I1004" s="271"/>
      <c r="J1004" s="271"/>
      <c r="K1004" s="271"/>
      <c r="L1004" s="271"/>
      <c r="M1004" s="271"/>
      <c r="N1004" s="270"/>
      <c r="O1004" s="270"/>
      <c r="P1004" s="272" t="str">
        <f t="shared" si="297"/>
        <v/>
      </c>
      <c r="Q1004" s="267"/>
      <c r="R1004" s="267"/>
      <c r="S1004" s="267"/>
      <c r="T1004" s="267"/>
      <c r="U1004" s="267"/>
      <c r="V1004" s="267" t="str">
        <f t="shared" si="291"/>
        <v/>
      </c>
      <c r="W1004" s="267"/>
      <c r="X1004" s="267"/>
      <c r="Y1004" s="267"/>
      <c r="Z1004" s="267"/>
      <c r="AA1004" s="267" t="str">
        <f t="shared" si="298"/>
        <v/>
      </c>
      <c r="AB1004" s="267"/>
      <c r="AC1004" s="267"/>
      <c r="AD1004" s="267"/>
      <c r="AE1004" s="267"/>
      <c r="AF1004" s="267"/>
      <c r="AG1004" s="269"/>
      <c r="AH1004" s="270"/>
      <c r="AI1004" s="270"/>
      <c r="AJ1004" s="270"/>
      <c r="AK1004" s="270"/>
      <c r="AL1004" s="273"/>
      <c r="AM1004" s="11"/>
      <c r="AN1004" s="175" t="str">
        <f t="shared" si="299"/>
        <v/>
      </c>
      <c r="AO1004" s="176"/>
      <c r="AP1004" s="267" t="str">
        <f t="shared" si="292"/>
        <v/>
      </c>
      <c r="AQ1004" s="267"/>
      <c r="AR1004" s="267"/>
      <c r="AS1004" s="267"/>
      <c r="AT1004" s="267"/>
      <c r="AU1004" s="267"/>
      <c r="AV1004" s="265" t="str">
        <f t="shared" si="300"/>
        <v/>
      </c>
      <c r="AW1004" s="266"/>
      <c r="AX1004" s="267" t="str">
        <f t="shared" si="293"/>
        <v/>
      </c>
      <c r="AY1004" s="267"/>
      <c r="AZ1004" s="267"/>
      <c r="BA1004" s="267"/>
      <c r="BB1004" s="267"/>
      <c r="BC1004" s="268"/>
      <c r="BD1004" s="11"/>
      <c r="BF1004" s="7" t="str">
        <f t="shared" si="294"/>
        <v/>
      </c>
      <c r="BJ1004" s="45" t="str">
        <f t="shared" ca="1" si="295"/>
        <v>20/09/2021 08:00</v>
      </c>
      <c r="BK1004" s="44" t="str">
        <f>IF($F1004="", "", IFERROR(INDEX('Currency Market'!$BE$10:$BL$178, MATCH($BJ1004, 'Currency Market'!$BB$10:$BB$178, 0), MATCH($F1004, 'Currency Market'!$BE$9:$BL$9, 0)), ""))</f>
        <v/>
      </c>
      <c r="BL1004" s="43" t="str">
        <f>IF($F1004="", "", IFERROR(INDEX('Currency Market'!$BE$10:$BL$178, MATCH($BJ1004, 'Currency Market'!$BB$10:$BB$178, 0), MATCH($N1004, 'Currency Market'!$BE$9:$BL$9, 0)), ""))</f>
        <v/>
      </c>
      <c r="BN1004" s="68" t="str">
        <f t="shared" si="301"/>
        <v/>
      </c>
      <c r="BO1004" s="57" t="str">
        <f t="shared" si="305"/>
        <v/>
      </c>
      <c r="BP1004" s="58" t="str">
        <f t="shared" si="305"/>
        <v/>
      </c>
      <c r="BQ1004" s="58" t="str">
        <f t="shared" si="305"/>
        <v/>
      </c>
      <c r="BR1004" s="58" t="str">
        <f t="shared" si="305"/>
        <v/>
      </c>
      <c r="BS1004" s="58" t="str">
        <f t="shared" si="305"/>
        <v/>
      </c>
      <c r="BT1004" s="58" t="str">
        <f t="shared" si="305"/>
        <v/>
      </c>
      <c r="BU1004" s="58" t="str">
        <f t="shared" si="305"/>
        <v/>
      </c>
      <c r="BV1004" s="59" t="str">
        <f t="shared" si="305"/>
        <v/>
      </c>
      <c r="BX1004" s="7" t="str">
        <f ca="1">IFERROR(INDEX('Currency Market'!$BX$10:$BX$178, MATCH($BJ1004, 'Currency Market'!$BB$10:$BB$178, 0)), "")</f>
        <v/>
      </c>
      <c r="BZ1004" s="65" t="str">
        <f t="shared" si="302"/>
        <v/>
      </c>
    </row>
    <row r="1005" spans="1:78" x14ac:dyDescent="0.55000000000000004">
      <c r="A1005" s="11"/>
      <c r="B1005" s="175" t="str">
        <f t="shared" si="290"/>
        <v/>
      </c>
      <c r="C1005" s="176"/>
      <c r="D1005" s="176"/>
      <c r="E1005" s="176"/>
      <c r="F1005" s="269"/>
      <c r="G1005" s="270"/>
      <c r="H1005" s="271"/>
      <c r="I1005" s="271"/>
      <c r="J1005" s="271"/>
      <c r="K1005" s="271"/>
      <c r="L1005" s="271"/>
      <c r="M1005" s="271"/>
      <c r="N1005" s="270"/>
      <c r="O1005" s="270"/>
      <c r="P1005" s="272" t="str">
        <f t="shared" si="297"/>
        <v/>
      </c>
      <c r="Q1005" s="267"/>
      <c r="R1005" s="267"/>
      <c r="S1005" s="267"/>
      <c r="T1005" s="267"/>
      <c r="U1005" s="267"/>
      <c r="V1005" s="267" t="str">
        <f t="shared" si="291"/>
        <v/>
      </c>
      <c r="W1005" s="267"/>
      <c r="X1005" s="267"/>
      <c r="Y1005" s="267"/>
      <c r="Z1005" s="267"/>
      <c r="AA1005" s="267" t="str">
        <f t="shared" si="298"/>
        <v/>
      </c>
      <c r="AB1005" s="267"/>
      <c r="AC1005" s="267"/>
      <c r="AD1005" s="267"/>
      <c r="AE1005" s="267"/>
      <c r="AF1005" s="267"/>
      <c r="AG1005" s="269"/>
      <c r="AH1005" s="270"/>
      <c r="AI1005" s="270"/>
      <c r="AJ1005" s="270"/>
      <c r="AK1005" s="270"/>
      <c r="AL1005" s="273"/>
      <c r="AM1005" s="11"/>
      <c r="AN1005" s="175" t="str">
        <f t="shared" si="299"/>
        <v/>
      </c>
      <c r="AO1005" s="176"/>
      <c r="AP1005" s="267" t="str">
        <f t="shared" si="292"/>
        <v/>
      </c>
      <c r="AQ1005" s="267"/>
      <c r="AR1005" s="267"/>
      <c r="AS1005" s="267"/>
      <c r="AT1005" s="267"/>
      <c r="AU1005" s="267"/>
      <c r="AV1005" s="265" t="str">
        <f t="shared" si="300"/>
        <v/>
      </c>
      <c r="AW1005" s="266"/>
      <c r="AX1005" s="267" t="str">
        <f t="shared" si="293"/>
        <v/>
      </c>
      <c r="AY1005" s="267"/>
      <c r="AZ1005" s="267"/>
      <c r="BA1005" s="267"/>
      <c r="BB1005" s="267"/>
      <c r="BC1005" s="268"/>
      <c r="BD1005" s="11"/>
      <c r="BF1005" s="7" t="str">
        <f t="shared" si="294"/>
        <v/>
      </c>
      <c r="BJ1005" s="45" t="str">
        <f t="shared" ca="1" si="295"/>
        <v>20/09/2021 08:00</v>
      </c>
      <c r="BK1005" s="44" t="str">
        <f>IF($F1005="", "", IFERROR(INDEX('Currency Market'!$BE$10:$BL$178, MATCH($BJ1005, 'Currency Market'!$BB$10:$BB$178, 0), MATCH($F1005, 'Currency Market'!$BE$9:$BL$9, 0)), ""))</f>
        <v/>
      </c>
      <c r="BL1005" s="43" t="str">
        <f>IF($F1005="", "", IFERROR(INDEX('Currency Market'!$BE$10:$BL$178, MATCH($BJ1005, 'Currency Market'!$BB$10:$BB$178, 0), MATCH($N1005, 'Currency Market'!$BE$9:$BL$9, 0)), ""))</f>
        <v/>
      </c>
      <c r="BN1005" s="68" t="str">
        <f t="shared" si="301"/>
        <v/>
      </c>
      <c r="BO1005" s="57" t="str">
        <f t="shared" si="305"/>
        <v/>
      </c>
      <c r="BP1005" s="58" t="str">
        <f t="shared" si="305"/>
        <v/>
      </c>
      <c r="BQ1005" s="58" t="str">
        <f t="shared" si="305"/>
        <v/>
      </c>
      <c r="BR1005" s="58" t="str">
        <f t="shared" si="305"/>
        <v/>
      </c>
      <c r="BS1005" s="58" t="str">
        <f t="shared" si="305"/>
        <v/>
      </c>
      <c r="BT1005" s="58" t="str">
        <f t="shared" si="305"/>
        <v/>
      </c>
      <c r="BU1005" s="58" t="str">
        <f t="shared" si="305"/>
        <v/>
      </c>
      <c r="BV1005" s="59" t="str">
        <f t="shared" si="305"/>
        <v/>
      </c>
      <c r="BX1005" s="7" t="str">
        <f ca="1">IFERROR(INDEX('Currency Market'!$BX$10:$BX$178, MATCH($BJ1005, 'Currency Market'!$BB$10:$BB$178, 0)), "")</f>
        <v/>
      </c>
      <c r="BZ1005" s="65" t="str">
        <f t="shared" si="302"/>
        <v/>
      </c>
    </row>
    <row r="1006" spans="1:78" x14ac:dyDescent="0.55000000000000004">
      <c r="A1006" s="11"/>
      <c r="B1006" s="175" t="str">
        <f t="shared" si="290"/>
        <v/>
      </c>
      <c r="C1006" s="176"/>
      <c r="D1006" s="176"/>
      <c r="E1006" s="176"/>
      <c r="F1006" s="269"/>
      <c r="G1006" s="270"/>
      <c r="H1006" s="271"/>
      <c r="I1006" s="271"/>
      <c r="J1006" s="271"/>
      <c r="K1006" s="271"/>
      <c r="L1006" s="271"/>
      <c r="M1006" s="271"/>
      <c r="N1006" s="270"/>
      <c r="O1006" s="270"/>
      <c r="P1006" s="272" t="str">
        <f t="shared" si="297"/>
        <v/>
      </c>
      <c r="Q1006" s="267"/>
      <c r="R1006" s="267"/>
      <c r="S1006" s="267"/>
      <c r="T1006" s="267"/>
      <c r="U1006" s="267"/>
      <c r="V1006" s="267" t="str">
        <f t="shared" si="291"/>
        <v/>
      </c>
      <c r="W1006" s="267"/>
      <c r="X1006" s="267"/>
      <c r="Y1006" s="267"/>
      <c r="Z1006" s="267"/>
      <c r="AA1006" s="267" t="str">
        <f t="shared" si="298"/>
        <v/>
      </c>
      <c r="AB1006" s="267"/>
      <c r="AC1006" s="267"/>
      <c r="AD1006" s="267"/>
      <c r="AE1006" s="267"/>
      <c r="AF1006" s="267"/>
      <c r="AG1006" s="269"/>
      <c r="AH1006" s="270"/>
      <c r="AI1006" s="270"/>
      <c r="AJ1006" s="270"/>
      <c r="AK1006" s="270"/>
      <c r="AL1006" s="273"/>
      <c r="AM1006" s="11"/>
      <c r="AN1006" s="175" t="str">
        <f t="shared" si="299"/>
        <v/>
      </c>
      <c r="AO1006" s="176"/>
      <c r="AP1006" s="267" t="str">
        <f t="shared" si="292"/>
        <v/>
      </c>
      <c r="AQ1006" s="267"/>
      <c r="AR1006" s="267"/>
      <c r="AS1006" s="267"/>
      <c r="AT1006" s="267"/>
      <c r="AU1006" s="267"/>
      <c r="AV1006" s="265" t="str">
        <f t="shared" si="300"/>
        <v/>
      </c>
      <c r="AW1006" s="266"/>
      <c r="AX1006" s="267" t="str">
        <f t="shared" si="293"/>
        <v/>
      </c>
      <c r="AY1006" s="267"/>
      <c r="AZ1006" s="267"/>
      <c r="BA1006" s="267"/>
      <c r="BB1006" s="267"/>
      <c r="BC1006" s="268"/>
      <c r="BD1006" s="11"/>
      <c r="BF1006" s="7" t="str">
        <f t="shared" si="294"/>
        <v/>
      </c>
      <c r="BJ1006" s="45" t="str">
        <f t="shared" ca="1" si="295"/>
        <v>20/09/2021 08:00</v>
      </c>
      <c r="BK1006" s="44" t="str">
        <f>IF($F1006="", "", IFERROR(INDEX('Currency Market'!$BE$10:$BL$178, MATCH($BJ1006, 'Currency Market'!$BB$10:$BB$178, 0), MATCH($F1006, 'Currency Market'!$BE$9:$BL$9, 0)), ""))</f>
        <v/>
      </c>
      <c r="BL1006" s="43" t="str">
        <f>IF($F1006="", "", IFERROR(INDEX('Currency Market'!$BE$10:$BL$178, MATCH($BJ1006, 'Currency Market'!$BB$10:$BB$178, 0), MATCH($N1006, 'Currency Market'!$BE$9:$BL$9, 0)), ""))</f>
        <v/>
      </c>
      <c r="BN1006" s="68" t="str">
        <f t="shared" si="301"/>
        <v/>
      </c>
      <c r="BO1006" s="57" t="str">
        <f t="shared" si="305"/>
        <v/>
      </c>
      <c r="BP1006" s="58" t="str">
        <f t="shared" si="305"/>
        <v/>
      </c>
      <c r="BQ1006" s="58" t="str">
        <f t="shared" si="305"/>
        <v/>
      </c>
      <c r="BR1006" s="58" t="str">
        <f t="shared" si="305"/>
        <v/>
      </c>
      <c r="BS1006" s="58" t="str">
        <f t="shared" si="305"/>
        <v/>
      </c>
      <c r="BT1006" s="58" t="str">
        <f t="shared" si="305"/>
        <v/>
      </c>
      <c r="BU1006" s="58" t="str">
        <f t="shared" si="305"/>
        <v/>
      </c>
      <c r="BV1006" s="59" t="str">
        <f t="shared" si="305"/>
        <v/>
      </c>
      <c r="BX1006" s="7" t="str">
        <f ca="1">IFERROR(INDEX('Currency Market'!$BX$10:$BX$178, MATCH($BJ1006, 'Currency Market'!$BB$10:$BB$178, 0)), "")</f>
        <v/>
      </c>
      <c r="BZ1006" s="65" t="str">
        <f t="shared" si="302"/>
        <v/>
      </c>
    </row>
    <row r="1007" spans="1:78" x14ac:dyDescent="0.55000000000000004">
      <c r="A1007" s="11"/>
      <c r="B1007" s="175" t="str">
        <f t="shared" si="290"/>
        <v/>
      </c>
      <c r="C1007" s="176"/>
      <c r="D1007" s="176"/>
      <c r="E1007" s="176"/>
      <c r="F1007" s="269"/>
      <c r="G1007" s="270"/>
      <c r="H1007" s="271"/>
      <c r="I1007" s="271"/>
      <c r="J1007" s="271"/>
      <c r="K1007" s="271"/>
      <c r="L1007" s="271"/>
      <c r="M1007" s="271"/>
      <c r="N1007" s="270"/>
      <c r="O1007" s="270"/>
      <c r="P1007" s="272" t="str">
        <f t="shared" si="297"/>
        <v/>
      </c>
      <c r="Q1007" s="267"/>
      <c r="R1007" s="267"/>
      <c r="S1007" s="267"/>
      <c r="T1007" s="267"/>
      <c r="U1007" s="267"/>
      <c r="V1007" s="267" t="str">
        <f t="shared" si="291"/>
        <v/>
      </c>
      <c r="W1007" s="267"/>
      <c r="X1007" s="267"/>
      <c r="Y1007" s="267"/>
      <c r="Z1007" s="267"/>
      <c r="AA1007" s="267" t="str">
        <f t="shared" si="298"/>
        <v/>
      </c>
      <c r="AB1007" s="267"/>
      <c r="AC1007" s="267"/>
      <c r="AD1007" s="267"/>
      <c r="AE1007" s="267"/>
      <c r="AF1007" s="267"/>
      <c r="AG1007" s="269"/>
      <c r="AH1007" s="270"/>
      <c r="AI1007" s="270"/>
      <c r="AJ1007" s="270"/>
      <c r="AK1007" s="270"/>
      <c r="AL1007" s="273"/>
      <c r="AM1007" s="11"/>
      <c r="AN1007" s="175" t="str">
        <f t="shared" si="299"/>
        <v/>
      </c>
      <c r="AO1007" s="176"/>
      <c r="AP1007" s="267" t="str">
        <f t="shared" si="292"/>
        <v/>
      </c>
      <c r="AQ1007" s="267"/>
      <c r="AR1007" s="267"/>
      <c r="AS1007" s="267"/>
      <c r="AT1007" s="267"/>
      <c r="AU1007" s="267"/>
      <c r="AV1007" s="265" t="str">
        <f t="shared" si="300"/>
        <v/>
      </c>
      <c r="AW1007" s="266"/>
      <c r="AX1007" s="267" t="str">
        <f t="shared" si="293"/>
        <v/>
      </c>
      <c r="AY1007" s="267"/>
      <c r="AZ1007" s="267"/>
      <c r="BA1007" s="267"/>
      <c r="BB1007" s="267"/>
      <c r="BC1007" s="268"/>
      <c r="BD1007" s="11"/>
      <c r="BF1007" s="7" t="str">
        <f t="shared" si="294"/>
        <v/>
      </c>
      <c r="BJ1007" s="45" t="str">
        <f t="shared" ca="1" si="295"/>
        <v>20/09/2021 08:00</v>
      </c>
      <c r="BK1007" s="44" t="str">
        <f>IF($F1007="", "", IFERROR(INDEX('Currency Market'!$BE$10:$BL$178, MATCH($BJ1007, 'Currency Market'!$BB$10:$BB$178, 0), MATCH($F1007, 'Currency Market'!$BE$9:$BL$9, 0)), ""))</f>
        <v/>
      </c>
      <c r="BL1007" s="43" t="str">
        <f>IF($F1007="", "", IFERROR(INDEX('Currency Market'!$BE$10:$BL$178, MATCH($BJ1007, 'Currency Market'!$BB$10:$BB$178, 0), MATCH($N1007, 'Currency Market'!$BE$9:$BL$9, 0)), ""))</f>
        <v/>
      </c>
      <c r="BN1007" s="68" t="str">
        <f t="shared" si="301"/>
        <v/>
      </c>
      <c r="BO1007" s="57" t="str">
        <f t="shared" si="305"/>
        <v/>
      </c>
      <c r="BP1007" s="58" t="str">
        <f t="shared" si="305"/>
        <v/>
      </c>
      <c r="BQ1007" s="58" t="str">
        <f t="shared" si="305"/>
        <v/>
      </c>
      <c r="BR1007" s="58" t="str">
        <f t="shared" si="305"/>
        <v/>
      </c>
      <c r="BS1007" s="58" t="str">
        <f t="shared" si="305"/>
        <v/>
      </c>
      <c r="BT1007" s="58" t="str">
        <f t="shared" si="305"/>
        <v/>
      </c>
      <c r="BU1007" s="58" t="str">
        <f t="shared" si="305"/>
        <v/>
      </c>
      <c r="BV1007" s="59" t="str">
        <f t="shared" si="305"/>
        <v/>
      </c>
      <c r="BX1007" s="7" t="str">
        <f ca="1">IFERROR(INDEX('Currency Market'!$BX$10:$BX$178, MATCH($BJ1007, 'Currency Market'!$BB$10:$BB$178, 0)), "")</f>
        <v/>
      </c>
      <c r="BZ1007" s="65" t="str">
        <f t="shared" si="302"/>
        <v/>
      </c>
    </row>
    <row r="1008" spans="1:78" x14ac:dyDescent="0.55000000000000004">
      <c r="A1008" s="11"/>
      <c r="B1008" s="175" t="str">
        <f t="shared" si="290"/>
        <v/>
      </c>
      <c r="C1008" s="176"/>
      <c r="D1008" s="176"/>
      <c r="E1008" s="176"/>
      <c r="F1008" s="269"/>
      <c r="G1008" s="270"/>
      <c r="H1008" s="271"/>
      <c r="I1008" s="271"/>
      <c r="J1008" s="271"/>
      <c r="K1008" s="271"/>
      <c r="L1008" s="271"/>
      <c r="M1008" s="271"/>
      <c r="N1008" s="270"/>
      <c r="O1008" s="270"/>
      <c r="P1008" s="272" t="str">
        <f t="shared" si="297"/>
        <v/>
      </c>
      <c r="Q1008" s="267"/>
      <c r="R1008" s="267"/>
      <c r="S1008" s="267"/>
      <c r="T1008" s="267"/>
      <c r="U1008" s="267"/>
      <c r="V1008" s="267" t="str">
        <f t="shared" si="291"/>
        <v/>
      </c>
      <c r="W1008" s="267"/>
      <c r="X1008" s="267"/>
      <c r="Y1008" s="267"/>
      <c r="Z1008" s="267"/>
      <c r="AA1008" s="267" t="str">
        <f t="shared" si="298"/>
        <v/>
      </c>
      <c r="AB1008" s="267"/>
      <c r="AC1008" s="267"/>
      <c r="AD1008" s="267"/>
      <c r="AE1008" s="267"/>
      <c r="AF1008" s="267"/>
      <c r="AG1008" s="269"/>
      <c r="AH1008" s="270"/>
      <c r="AI1008" s="270"/>
      <c r="AJ1008" s="270"/>
      <c r="AK1008" s="270"/>
      <c r="AL1008" s="273"/>
      <c r="AM1008" s="11"/>
      <c r="AN1008" s="175" t="str">
        <f t="shared" si="299"/>
        <v/>
      </c>
      <c r="AO1008" s="176"/>
      <c r="AP1008" s="267" t="str">
        <f t="shared" si="292"/>
        <v/>
      </c>
      <c r="AQ1008" s="267"/>
      <c r="AR1008" s="267"/>
      <c r="AS1008" s="267"/>
      <c r="AT1008" s="267"/>
      <c r="AU1008" s="267"/>
      <c r="AV1008" s="265" t="str">
        <f t="shared" si="300"/>
        <v/>
      </c>
      <c r="AW1008" s="266"/>
      <c r="AX1008" s="267" t="str">
        <f t="shared" si="293"/>
        <v/>
      </c>
      <c r="AY1008" s="267"/>
      <c r="AZ1008" s="267"/>
      <c r="BA1008" s="267"/>
      <c r="BB1008" s="267"/>
      <c r="BC1008" s="268"/>
      <c r="BD1008" s="11"/>
      <c r="BF1008" s="7" t="str">
        <f t="shared" si="294"/>
        <v/>
      </c>
      <c r="BJ1008" s="45" t="str">
        <f t="shared" ca="1" si="295"/>
        <v>20/09/2021 08:00</v>
      </c>
      <c r="BK1008" s="44" t="str">
        <f>IF($F1008="", "", IFERROR(INDEX('Currency Market'!$BE$10:$BL$178, MATCH($BJ1008, 'Currency Market'!$BB$10:$BB$178, 0), MATCH($F1008, 'Currency Market'!$BE$9:$BL$9, 0)), ""))</f>
        <v/>
      </c>
      <c r="BL1008" s="43" t="str">
        <f>IF($F1008="", "", IFERROR(INDEX('Currency Market'!$BE$10:$BL$178, MATCH($BJ1008, 'Currency Market'!$BB$10:$BB$178, 0), MATCH($N1008, 'Currency Market'!$BE$9:$BL$9, 0)), ""))</f>
        <v/>
      </c>
      <c r="BN1008" s="68" t="str">
        <f t="shared" si="301"/>
        <v/>
      </c>
      <c r="BO1008" s="57" t="str">
        <f t="shared" si="305"/>
        <v/>
      </c>
      <c r="BP1008" s="58" t="str">
        <f t="shared" si="305"/>
        <v/>
      </c>
      <c r="BQ1008" s="58" t="str">
        <f t="shared" si="305"/>
        <v/>
      </c>
      <c r="BR1008" s="58" t="str">
        <f t="shared" si="305"/>
        <v/>
      </c>
      <c r="BS1008" s="58" t="str">
        <f t="shared" si="305"/>
        <v/>
      </c>
      <c r="BT1008" s="58" t="str">
        <f t="shared" si="305"/>
        <v/>
      </c>
      <c r="BU1008" s="58" t="str">
        <f t="shared" si="305"/>
        <v/>
      </c>
      <c r="BV1008" s="59" t="str">
        <f t="shared" si="305"/>
        <v/>
      </c>
      <c r="BX1008" s="7" t="str">
        <f ca="1">IFERROR(INDEX('Currency Market'!$BX$10:$BX$178, MATCH($BJ1008, 'Currency Market'!$BB$10:$BB$178, 0)), "")</f>
        <v/>
      </c>
      <c r="BZ1008" s="65" t="str">
        <f t="shared" si="302"/>
        <v/>
      </c>
    </row>
    <row r="1009" spans="1:78" x14ac:dyDescent="0.55000000000000004">
      <c r="A1009" s="11"/>
      <c r="B1009" s="175" t="str">
        <f t="shared" si="290"/>
        <v/>
      </c>
      <c r="C1009" s="176"/>
      <c r="D1009" s="176"/>
      <c r="E1009" s="176"/>
      <c r="F1009" s="269"/>
      <c r="G1009" s="270"/>
      <c r="H1009" s="271"/>
      <c r="I1009" s="271"/>
      <c r="J1009" s="271"/>
      <c r="K1009" s="271"/>
      <c r="L1009" s="271"/>
      <c r="M1009" s="271"/>
      <c r="N1009" s="270"/>
      <c r="O1009" s="270"/>
      <c r="P1009" s="272" t="str">
        <f t="shared" si="297"/>
        <v/>
      </c>
      <c r="Q1009" s="267"/>
      <c r="R1009" s="267"/>
      <c r="S1009" s="267"/>
      <c r="T1009" s="267"/>
      <c r="U1009" s="267"/>
      <c r="V1009" s="267" t="str">
        <f t="shared" si="291"/>
        <v/>
      </c>
      <c r="W1009" s="267"/>
      <c r="X1009" s="267"/>
      <c r="Y1009" s="267"/>
      <c r="Z1009" s="267"/>
      <c r="AA1009" s="267" t="str">
        <f t="shared" si="298"/>
        <v/>
      </c>
      <c r="AB1009" s="267"/>
      <c r="AC1009" s="267"/>
      <c r="AD1009" s="267"/>
      <c r="AE1009" s="267"/>
      <c r="AF1009" s="267"/>
      <c r="AG1009" s="269"/>
      <c r="AH1009" s="270"/>
      <c r="AI1009" s="270"/>
      <c r="AJ1009" s="270"/>
      <c r="AK1009" s="270"/>
      <c r="AL1009" s="273"/>
      <c r="AM1009" s="11"/>
      <c r="AN1009" s="175" t="str">
        <f t="shared" si="299"/>
        <v/>
      </c>
      <c r="AO1009" s="176"/>
      <c r="AP1009" s="267" t="str">
        <f t="shared" si="292"/>
        <v/>
      </c>
      <c r="AQ1009" s="267"/>
      <c r="AR1009" s="267"/>
      <c r="AS1009" s="267"/>
      <c r="AT1009" s="267"/>
      <c r="AU1009" s="267"/>
      <c r="AV1009" s="265" t="str">
        <f t="shared" si="300"/>
        <v/>
      </c>
      <c r="AW1009" s="266"/>
      <c r="AX1009" s="267" t="str">
        <f t="shared" si="293"/>
        <v/>
      </c>
      <c r="AY1009" s="267"/>
      <c r="AZ1009" s="267"/>
      <c r="BA1009" s="267"/>
      <c r="BB1009" s="267"/>
      <c r="BC1009" s="268"/>
      <c r="BD1009" s="11"/>
      <c r="BF1009" s="7" t="str">
        <f t="shared" si="294"/>
        <v/>
      </c>
      <c r="BJ1009" s="45" t="str">
        <f t="shared" ca="1" si="295"/>
        <v>20/09/2021 08:00</v>
      </c>
      <c r="BK1009" s="44" t="str">
        <f>IF($F1009="", "", IFERROR(INDEX('Currency Market'!$BE$10:$BL$178, MATCH($BJ1009, 'Currency Market'!$BB$10:$BB$178, 0), MATCH($F1009, 'Currency Market'!$BE$9:$BL$9, 0)), ""))</f>
        <v/>
      </c>
      <c r="BL1009" s="43" t="str">
        <f>IF($F1009="", "", IFERROR(INDEX('Currency Market'!$BE$10:$BL$178, MATCH($BJ1009, 'Currency Market'!$BB$10:$BB$178, 0), MATCH($N1009, 'Currency Market'!$BE$9:$BL$9, 0)), ""))</f>
        <v/>
      </c>
      <c r="BN1009" s="68" t="str">
        <f t="shared" si="301"/>
        <v/>
      </c>
      <c r="BO1009" s="57" t="str">
        <f t="shared" si="305"/>
        <v/>
      </c>
      <c r="BP1009" s="58" t="str">
        <f t="shared" si="305"/>
        <v/>
      </c>
      <c r="BQ1009" s="58" t="str">
        <f t="shared" si="305"/>
        <v/>
      </c>
      <c r="BR1009" s="58" t="str">
        <f t="shared" si="305"/>
        <v/>
      </c>
      <c r="BS1009" s="58" t="str">
        <f t="shared" si="305"/>
        <v/>
      </c>
      <c r="BT1009" s="58" t="str">
        <f t="shared" si="305"/>
        <v/>
      </c>
      <c r="BU1009" s="58" t="str">
        <f t="shared" si="305"/>
        <v/>
      </c>
      <c r="BV1009" s="59" t="str">
        <f t="shared" si="305"/>
        <v/>
      </c>
      <c r="BX1009" s="7" t="str">
        <f ca="1">IFERROR(INDEX('Currency Market'!$BX$10:$BX$178, MATCH($BJ1009, 'Currency Market'!$BB$10:$BB$178, 0)), "")</f>
        <v/>
      </c>
      <c r="BZ1009" s="65" t="str">
        <f t="shared" si="302"/>
        <v/>
      </c>
    </row>
    <row r="1010" spans="1:78" x14ac:dyDescent="0.55000000000000004">
      <c r="A1010" s="11"/>
      <c r="B1010" s="175" t="str">
        <f t="shared" si="290"/>
        <v/>
      </c>
      <c r="C1010" s="176"/>
      <c r="D1010" s="176"/>
      <c r="E1010" s="176"/>
      <c r="F1010" s="269"/>
      <c r="G1010" s="270"/>
      <c r="H1010" s="271"/>
      <c r="I1010" s="271"/>
      <c r="J1010" s="271"/>
      <c r="K1010" s="271"/>
      <c r="L1010" s="271"/>
      <c r="M1010" s="271"/>
      <c r="N1010" s="270"/>
      <c r="O1010" s="270"/>
      <c r="P1010" s="272" t="str">
        <f t="shared" si="297"/>
        <v/>
      </c>
      <c r="Q1010" s="267"/>
      <c r="R1010" s="267"/>
      <c r="S1010" s="267"/>
      <c r="T1010" s="267"/>
      <c r="U1010" s="267"/>
      <c r="V1010" s="267" t="str">
        <f t="shared" si="291"/>
        <v/>
      </c>
      <c r="W1010" s="267"/>
      <c r="X1010" s="267"/>
      <c r="Y1010" s="267"/>
      <c r="Z1010" s="267"/>
      <c r="AA1010" s="267" t="str">
        <f t="shared" si="298"/>
        <v/>
      </c>
      <c r="AB1010" s="267"/>
      <c r="AC1010" s="267"/>
      <c r="AD1010" s="267"/>
      <c r="AE1010" s="267"/>
      <c r="AF1010" s="267"/>
      <c r="AG1010" s="269"/>
      <c r="AH1010" s="270"/>
      <c r="AI1010" s="270"/>
      <c r="AJ1010" s="270"/>
      <c r="AK1010" s="270"/>
      <c r="AL1010" s="273"/>
      <c r="AM1010" s="11"/>
      <c r="AN1010" s="175" t="str">
        <f t="shared" si="299"/>
        <v/>
      </c>
      <c r="AO1010" s="176"/>
      <c r="AP1010" s="267" t="str">
        <f t="shared" si="292"/>
        <v/>
      </c>
      <c r="AQ1010" s="267"/>
      <c r="AR1010" s="267"/>
      <c r="AS1010" s="267"/>
      <c r="AT1010" s="267"/>
      <c r="AU1010" s="267"/>
      <c r="AV1010" s="265" t="str">
        <f t="shared" si="300"/>
        <v/>
      </c>
      <c r="AW1010" s="266"/>
      <c r="AX1010" s="267" t="str">
        <f t="shared" si="293"/>
        <v/>
      </c>
      <c r="AY1010" s="267"/>
      <c r="AZ1010" s="267"/>
      <c r="BA1010" s="267"/>
      <c r="BB1010" s="267"/>
      <c r="BC1010" s="268"/>
      <c r="BD1010" s="11"/>
      <c r="BF1010" s="7" t="str">
        <f t="shared" si="294"/>
        <v/>
      </c>
      <c r="BJ1010" s="45" t="str">
        <f t="shared" ca="1" si="295"/>
        <v>20/09/2021 08:00</v>
      </c>
      <c r="BK1010" s="44" t="str">
        <f>IF($F1010="", "", IFERROR(INDEX('Currency Market'!$BE$10:$BL$178, MATCH($BJ1010, 'Currency Market'!$BB$10:$BB$178, 0), MATCH($F1010, 'Currency Market'!$BE$9:$BL$9, 0)), ""))</f>
        <v/>
      </c>
      <c r="BL1010" s="43" t="str">
        <f>IF($F1010="", "", IFERROR(INDEX('Currency Market'!$BE$10:$BL$178, MATCH($BJ1010, 'Currency Market'!$BB$10:$BB$178, 0), MATCH($N1010, 'Currency Market'!$BE$9:$BL$9, 0)), ""))</f>
        <v/>
      </c>
      <c r="BN1010" s="68" t="str">
        <f t="shared" si="301"/>
        <v/>
      </c>
      <c r="BO1010" s="57" t="str">
        <f t="shared" si="305"/>
        <v/>
      </c>
      <c r="BP1010" s="58" t="str">
        <f t="shared" si="305"/>
        <v/>
      </c>
      <c r="BQ1010" s="58" t="str">
        <f t="shared" si="305"/>
        <v/>
      </c>
      <c r="BR1010" s="58" t="str">
        <f t="shared" si="305"/>
        <v/>
      </c>
      <c r="BS1010" s="58" t="str">
        <f t="shared" si="305"/>
        <v/>
      </c>
      <c r="BT1010" s="58" t="str">
        <f t="shared" si="305"/>
        <v/>
      </c>
      <c r="BU1010" s="58" t="str">
        <f t="shared" si="305"/>
        <v/>
      </c>
      <c r="BV1010" s="59" t="str">
        <f t="shared" si="305"/>
        <v/>
      </c>
      <c r="BX1010" s="7" t="str">
        <f ca="1">IFERROR(INDEX('Currency Market'!$BX$10:$BX$178, MATCH($BJ1010, 'Currency Market'!$BB$10:$BB$178, 0)), "")</f>
        <v/>
      </c>
      <c r="BZ1010" s="65" t="str">
        <f t="shared" si="302"/>
        <v/>
      </c>
    </row>
    <row r="1011" spans="1:78" x14ac:dyDescent="0.55000000000000004">
      <c r="A1011" s="11"/>
      <c r="B1011" s="175" t="str">
        <f t="shared" si="290"/>
        <v/>
      </c>
      <c r="C1011" s="176"/>
      <c r="D1011" s="176"/>
      <c r="E1011" s="176"/>
      <c r="F1011" s="269"/>
      <c r="G1011" s="270"/>
      <c r="H1011" s="271"/>
      <c r="I1011" s="271"/>
      <c r="J1011" s="271"/>
      <c r="K1011" s="271"/>
      <c r="L1011" s="271"/>
      <c r="M1011" s="271"/>
      <c r="N1011" s="270"/>
      <c r="O1011" s="270"/>
      <c r="P1011" s="272" t="str">
        <f t="shared" si="297"/>
        <v/>
      </c>
      <c r="Q1011" s="267"/>
      <c r="R1011" s="267"/>
      <c r="S1011" s="267"/>
      <c r="T1011" s="267"/>
      <c r="U1011" s="267"/>
      <c r="V1011" s="267" t="str">
        <f t="shared" si="291"/>
        <v/>
      </c>
      <c r="W1011" s="267"/>
      <c r="X1011" s="267"/>
      <c r="Y1011" s="267"/>
      <c r="Z1011" s="267"/>
      <c r="AA1011" s="267" t="str">
        <f t="shared" si="298"/>
        <v/>
      </c>
      <c r="AB1011" s="267"/>
      <c r="AC1011" s="267"/>
      <c r="AD1011" s="267"/>
      <c r="AE1011" s="267"/>
      <c r="AF1011" s="267"/>
      <c r="AG1011" s="269"/>
      <c r="AH1011" s="270"/>
      <c r="AI1011" s="270"/>
      <c r="AJ1011" s="270"/>
      <c r="AK1011" s="270"/>
      <c r="AL1011" s="273"/>
      <c r="AM1011" s="11"/>
      <c r="AN1011" s="175" t="str">
        <f t="shared" si="299"/>
        <v/>
      </c>
      <c r="AO1011" s="176"/>
      <c r="AP1011" s="267" t="str">
        <f t="shared" si="292"/>
        <v/>
      </c>
      <c r="AQ1011" s="267"/>
      <c r="AR1011" s="267"/>
      <c r="AS1011" s="267"/>
      <c r="AT1011" s="267"/>
      <c r="AU1011" s="267"/>
      <c r="AV1011" s="265" t="str">
        <f t="shared" si="300"/>
        <v/>
      </c>
      <c r="AW1011" s="266"/>
      <c r="AX1011" s="267" t="str">
        <f t="shared" si="293"/>
        <v/>
      </c>
      <c r="AY1011" s="267"/>
      <c r="AZ1011" s="267"/>
      <c r="BA1011" s="267"/>
      <c r="BB1011" s="267"/>
      <c r="BC1011" s="268"/>
      <c r="BD1011" s="11"/>
      <c r="BF1011" s="7" t="str">
        <f t="shared" si="294"/>
        <v/>
      </c>
      <c r="BJ1011" s="45" t="str">
        <f t="shared" ca="1" si="295"/>
        <v>20/09/2021 08:00</v>
      </c>
      <c r="BK1011" s="44" t="str">
        <f>IF($F1011="", "", IFERROR(INDEX('Currency Market'!$BE$10:$BL$178, MATCH($BJ1011, 'Currency Market'!$BB$10:$BB$178, 0), MATCH($F1011, 'Currency Market'!$BE$9:$BL$9, 0)), ""))</f>
        <v/>
      </c>
      <c r="BL1011" s="43" t="str">
        <f>IF($F1011="", "", IFERROR(INDEX('Currency Market'!$BE$10:$BL$178, MATCH($BJ1011, 'Currency Market'!$BB$10:$BB$178, 0), MATCH($N1011, 'Currency Market'!$BE$9:$BL$9, 0)), ""))</f>
        <v/>
      </c>
      <c r="BN1011" s="68" t="str">
        <f t="shared" si="301"/>
        <v/>
      </c>
      <c r="BO1011" s="57" t="str">
        <f t="shared" si="305"/>
        <v/>
      </c>
      <c r="BP1011" s="58" t="str">
        <f t="shared" si="305"/>
        <v/>
      </c>
      <c r="BQ1011" s="58" t="str">
        <f t="shared" si="305"/>
        <v/>
      </c>
      <c r="BR1011" s="58" t="str">
        <f t="shared" si="305"/>
        <v/>
      </c>
      <c r="BS1011" s="58" t="str">
        <f t="shared" si="305"/>
        <v/>
      </c>
      <c r="BT1011" s="58" t="str">
        <f t="shared" si="305"/>
        <v/>
      </c>
      <c r="BU1011" s="58" t="str">
        <f t="shared" si="305"/>
        <v/>
      </c>
      <c r="BV1011" s="59" t="str">
        <f t="shared" si="305"/>
        <v/>
      </c>
      <c r="BX1011" s="7" t="str">
        <f ca="1">IFERROR(INDEX('Currency Market'!$BX$10:$BX$178, MATCH($BJ1011, 'Currency Market'!$BB$10:$BB$178, 0)), "")</f>
        <v/>
      </c>
      <c r="BZ1011" s="65" t="str">
        <f t="shared" si="302"/>
        <v/>
      </c>
    </row>
    <row r="1012" spans="1:78" x14ac:dyDescent="0.55000000000000004">
      <c r="A1012" s="11"/>
      <c r="B1012" s="178" t="str">
        <f t="shared" si="290"/>
        <v/>
      </c>
      <c r="C1012" s="179"/>
      <c r="D1012" s="179"/>
      <c r="E1012" s="179"/>
      <c r="F1012" s="298"/>
      <c r="G1012" s="299"/>
      <c r="H1012" s="301"/>
      <c r="I1012" s="301"/>
      <c r="J1012" s="301"/>
      <c r="K1012" s="301"/>
      <c r="L1012" s="301"/>
      <c r="M1012" s="301"/>
      <c r="N1012" s="299"/>
      <c r="O1012" s="299"/>
      <c r="P1012" s="302" t="str">
        <f t="shared" si="297"/>
        <v/>
      </c>
      <c r="Q1012" s="296"/>
      <c r="R1012" s="296"/>
      <c r="S1012" s="296"/>
      <c r="T1012" s="296"/>
      <c r="U1012" s="296"/>
      <c r="V1012" s="296" t="str">
        <f t="shared" si="291"/>
        <v/>
      </c>
      <c r="W1012" s="296"/>
      <c r="X1012" s="296"/>
      <c r="Y1012" s="296"/>
      <c r="Z1012" s="296"/>
      <c r="AA1012" s="296" t="str">
        <f t="shared" si="298"/>
        <v/>
      </c>
      <c r="AB1012" s="296"/>
      <c r="AC1012" s="296"/>
      <c r="AD1012" s="296"/>
      <c r="AE1012" s="296"/>
      <c r="AF1012" s="296"/>
      <c r="AG1012" s="298"/>
      <c r="AH1012" s="299"/>
      <c r="AI1012" s="299"/>
      <c r="AJ1012" s="299"/>
      <c r="AK1012" s="299"/>
      <c r="AL1012" s="300"/>
      <c r="AM1012" s="11"/>
      <c r="AN1012" s="178" t="str">
        <f t="shared" si="299"/>
        <v/>
      </c>
      <c r="AO1012" s="179"/>
      <c r="AP1012" s="296" t="str">
        <f t="shared" si="292"/>
        <v/>
      </c>
      <c r="AQ1012" s="296"/>
      <c r="AR1012" s="296"/>
      <c r="AS1012" s="296"/>
      <c r="AT1012" s="296"/>
      <c r="AU1012" s="296"/>
      <c r="AV1012" s="294" t="str">
        <f t="shared" si="300"/>
        <v/>
      </c>
      <c r="AW1012" s="295"/>
      <c r="AX1012" s="296" t="str">
        <f t="shared" si="293"/>
        <v/>
      </c>
      <c r="AY1012" s="296"/>
      <c r="AZ1012" s="296"/>
      <c r="BA1012" s="296"/>
      <c r="BB1012" s="296"/>
      <c r="BC1012" s="297"/>
      <c r="BD1012" s="11"/>
      <c r="BF1012" s="8" t="str">
        <f t="shared" si="294"/>
        <v/>
      </c>
      <c r="BJ1012" s="41" t="str">
        <f t="shared" ca="1" si="295"/>
        <v>20/09/2021 08:00</v>
      </c>
      <c r="BK1012" s="37" t="str">
        <f>IF($F1012="", "", IFERROR(INDEX('Currency Market'!$BE$10:$BL$178, MATCH($BJ1012, 'Currency Market'!$BB$10:$BB$178, 0), MATCH($F1012, 'Currency Market'!$BE$9:$BL$9, 0)), ""))</f>
        <v/>
      </c>
      <c r="BL1012" s="42" t="str">
        <f>IF($F1012="", "", IFERROR(INDEX('Currency Market'!$BE$10:$BL$178, MATCH($BJ1012, 'Currency Market'!$BB$10:$BB$178, 0), MATCH($N1012, 'Currency Market'!$BE$9:$BL$9, 0)), ""))</f>
        <v/>
      </c>
      <c r="BN1012" s="68" t="str">
        <f t="shared" si="301"/>
        <v/>
      </c>
      <c r="BO1012" s="60" t="str">
        <f t="shared" si="305"/>
        <v/>
      </c>
      <c r="BP1012" s="61" t="str">
        <f t="shared" si="305"/>
        <v/>
      </c>
      <c r="BQ1012" s="61" t="str">
        <f t="shared" si="305"/>
        <v/>
      </c>
      <c r="BR1012" s="61" t="str">
        <f t="shared" si="305"/>
        <v/>
      </c>
      <c r="BS1012" s="61" t="str">
        <f t="shared" si="305"/>
        <v/>
      </c>
      <c r="BT1012" s="61" t="str">
        <f t="shared" si="305"/>
        <v/>
      </c>
      <c r="BU1012" s="61" t="str">
        <f t="shared" si="305"/>
        <v/>
      </c>
      <c r="BV1012" s="62" t="str">
        <f t="shared" si="305"/>
        <v/>
      </c>
      <c r="BX1012" s="8" t="str">
        <f ca="1">IFERROR(INDEX('Currency Market'!$BX$10:$BX$178, MATCH($BJ1012, 'Currency Market'!$BB$10:$BB$178, 0)), "")</f>
        <v/>
      </c>
      <c r="BZ1012" s="66" t="str">
        <f t="shared" si="302"/>
        <v/>
      </c>
    </row>
    <row r="1013" spans="1:78" x14ac:dyDescent="0.55000000000000004">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row>
  </sheetData>
  <sheetProtection algorithmName="SHA-512" hashValue="zcdR5gFO0l7MwXrDuH87Lcu9ptR/wEncSwqtRlxvi5el3PNWOAEfnKqrqgqbDWuNCvd7zkuZSvSXYKjm8Iv3tA==" saltValue="GKzywuCrHRjqvGFP4XJkCA==" spinCount="100000" sheet="1" objects="1" scenarios="1"/>
  <mergeCells count="12104">
    <mergeCell ref="AV1008:AW1008"/>
    <mergeCell ref="AX1008:BC1008"/>
    <mergeCell ref="B1009:E1009"/>
    <mergeCell ref="F1009:G1009"/>
    <mergeCell ref="H1009:M1009"/>
    <mergeCell ref="N1009:O1009"/>
    <mergeCell ref="P1009:U1009"/>
    <mergeCell ref="V1009:Z1009"/>
    <mergeCell ref="AA1009:AF1009"/>
    <mergeCell ref="AG1009:AL1009"/>
    <mergeCell ref="AN1009:AO1009"/>
    <mergeCell ref="AP1009:AU1009"/>
    <mergeCell ref="AV1009:AW1009"/>
    <mergeCell ref="AX1009:BC1009"/>
    <mergeCell ref="V1008:Z1008"/>
    <mergeCell ref="AA1008:AF1008"/>
    <mergeCell ref="AG1008:AL1008"/>
    <mergeCell ref="AN1008:AO1008"/>
    <mergeCell ref="AP1008:AU1008"/>
    <mergeCell ref="B1008:E1008"/>
    <mergeCell ref="F1008:G1008"/>
    <mergeCell ref="H1008:M1008"/>
    <mergeCell ref="N1008:O1008"/>
    <mergeCell ref="P1008:U1008"/>
    <mergeCell ref="AV1006:AW1006"/>
    <mergeCell ref="AV1012:AW1012"/>
    <mergeCell ref="AX1012:BC1012"/>
    <mergeCell ref="V1012:Z1012"/>
    <mergeCell ref="AA1012:AF1012"/>
    <mergeCell ref="AG1012:AL1012"/>
    <mergeCell ref="AN1012:AO1012"/>
    <mergeCell ref="AP1012:AU1012"/>
    <mergeCell ref="B1012:E1012"/>
    <mergeCell ref="F1012:G1012"/>
    <mergeCell ref="H1012:M1012"/>
    <mergeCell ref="N1012:O1012"/>
    <mergeCell ref="P1012:U1012"/>
    <mergeCell ref="AV1010:AW1010"/>
    <mergeCell ref="AX1010:BC1010"/>
    <mergeCell ref="B1011:E1011"/>
    <mergeCell ref="F1011:G1011"/>
    <mergeCell ref="H1011:M1011"/>
    <mergeCell ref="N1011:O1011"/>
    <mergeCell ref="P1011:U1011"/>
    <mergeCell ref="V1011:Z1011"/>
    <mergeCell ref="AA1011:AF1011"/>
    <mergeCell ref="AG1011:AL1011"/>
    <mergeCell ref="AN1011:AO1011"/>
    <mergeCell ref="AP1011:AU1011"/>
    <mergeCell ref="AV1011:AW1011"/>
    <mergeCell ref="AX1011:BC1011"/>
    <mergeCell ref="V1010:Z1010"/>
    <mergeCell ref="AA1010:AF1010"/>
    <mergeCell ref="AG1010:AL1010"/>
    <mergeCell ref="AN1010:AO1010"/>
    <mergeCell ref="AP1010:AU1010"/>
    <mergeCell ref="B1010:E1010"/>
    <mergeCell ref="F1010:G1010"/>
    <mergeCell ref="H1010:M1010"/>
    <mergeCell ref="N1010:O1010"/>
    <mergeCell ref="P1010:U1010"/>
    <mergeCell ref="AX1006:BC1006"/>
    <mergeCell ref="B1007:E1007"/>
    <mergeCell ref="F1007:G1007"/>
    <mergeCell ref="H1007:M1007"/>
    <mergeCell ref="N1007:O1007"/>
    <mergeCell ref="P1007:U1007"/>
    <mergeCell ref="V1007:Z1007"/>
    <mergeCell ref="AA1007:AF1007"/>
    <mergeCell ref="AG1007:AL1007"/>
    <mergeCell ref="AN1007:AO1007"/>
    <mergeCell ref="AP1007:AU1007"/>
    <mergeCell ref="AV1007:AW1007"/>
    <mergeCell ref="AX1007:BC1007"/>
    <mergeCell ref="V1006:Z1006"/>
    <mergeCell ref="AA1006:AF1006"/>
    <mergeCell ref="AG1006:AL1006"/>
    <mergeCell ref="AN1006:AO1006"/>
    <mergeCell ref="AP1006:AU1006"/>
    <mergeCell ref="B1006:E1006"/>
    <mergeCell ref="F1006:G1006"/>
    <mergeCell ref="H1006:M1006"/>
    <mergeCell ref="N1006:O1006"/>
    <mergeCell ref="P1006:U1006"/>
    <mergeCell ref="AV1004:AW1004"/>
    <mergeCell ref="AX1004:BC1004"/>
    <mergeCell ref="B1005:E1005"/>
    <mergeCell ref="F1005:G1005"/>
    <mergeCell ref="H1005:M1005"/>
    <mergeCell ref="N1005:O1005"/>
    <mergeCell ref="P1005:U1005"/>
    <mergeCell ref="V1005:Z1005"/>
    <mergeCell ref="AA1005:AF1005"/>
    <mergeCell ref="AG1005:AL1005"/>
    <mergeCell ref="AN1005:AO1005"/>
    <mergeCell ref="AP1005:AU1005"/>
    <mergeCell ref="AV1005:AW1005"/>
    <mergeCell ref="AX1005:BC1005"/>
    <mergeCell ref="V1004:Z1004"/>
    <mergeCell ref="AA1004:AF1004"/>
    <mergeCell ref="AG1004:AL1004"/>
    <mergeCell ref="AN1004:AO1004"/>
    <mergeCell ref="AP1004:AU1004"/>
    <mergeCell ref="B1004:E1004"/>
    <mergeCell ref="F1004:G1004"/>
    <mergeCell ref="H1004:M1004"/>
    <mergeCell ref="N1004:O1004"/>
    <mergeCell ref="P1004:U1004"/>
    <mergeCell ref="AV1002:AW1002"/>
    <mergeCell ref="AX1002:BC1002"/>
    <mergeCell ref="B1003:E1003"/>
    <mergeCell ref="F1003:G1003"/>
    <mergeCell ref="H1003:M1003"/>
    <mergeCell ref="N1003:O1003"/>
    <mergeCell ref="P1003:U1003"/>
    <mergeCell ref="V1003:Z1003"/>
    <mergeCell ref="AA1003:AF1003"/>
    <mergeCell ref="AG1003:AL1003"/>
    <mergeCell ref="AN1003:AO1003"/>
    <mergeCell ref="AP1003:AU1003"/>
    <mergeCell ref="AV1003:AW1003"/>
    <mergeCell ref="AX1003:BC1003"/>
    <mergeCell ref="V1002:Z1002"/>
    <mergeCell ref="AA1002:AF1002"/>
    <mergeCell ref="AG1002:AL1002"/>
    <mergeCell ref="AN1002:AO1002"/>
    <mergeCell ref="AP1002:AU1002"/>
    <mergeCell ref="B1002:E1002"/>
    <mergeCell ref="F1002:G1002"/>
    <mergeCell ref="H1002:M1002"/>
    <mergeCell ref="N1002:O1002"/>
    <mergeCell ref="P1002:U1002"/>
    <mergeCell ref="AV1000:AW1000"/>
    <mergeCell ref="AX1000:BC1000"/>
    <mergeCell ref="B1001:E1001"/>
    <mergeCell ref="F1001:G1001"/>
    <mergeCell ref="H1001:M1001"/>
    <mergeCell ref="N1001:O1001"/>
    <mergeCell ref="P1001:U1001"/>
    <mergeCell ref="V1001:Z1001"/>
    <mergeCell ref="AA1001:AF1001"/>
    <mergeCell ref="AG1001:AL1001"/>
    <mergeCell ref="AN1001:AO1001"/>
    <mergeCell ref="AP1001:AU1001"/>
    <mergeCell ref="AV1001:AW1001"/>
    <mergeCell ref="AX1001:BC1001"/>
    <mergeCell ref="V1000:Z1000"/>
    <mergeCell ref="AA1000:AF1000"/>
    <mergeCell ref="AG1000:AL1000"/>
    <mergeCell ref="AN1000:AO1000"/>
    <mergeCell ref="AP1000:AU1000"/>
    <mergeCell ref="B1000:E1000"/>
    <mergeCell ref="F1000:G1000"/>
    <mergeCell ref="H1000:M1000"/>
    <mergeCell ref="N1000:O1000"/>
    <mergeCell ref="P1000:U1000"/>
    <mergeCell ref="AV998:AW998"/>
    <mergeCell ref="AX998:BC998"/>
    <mergeCell ref="B999:E999"/>
    <mergeCell ref="F999:G999"/>
    <mergeCell ref="H999:M999"/>
    <mergeCell ref="N999:O999"/>
    <mergeCell ref="P999:U999"/>
    <mergeCell ref="V999:Z999"/>
    <mergeCell ref="AA999:AF999"/>
    <mergeCell ref="AG999:AL999"/>
    <mergeCell ref="AN999:AO999"/>
    <mergeCell ref="AP999:AU999"/>
    <mergeCell ref="AV999:AW999"/>
    <mergeCell ref="AX999:BC999"/>
    <mergeCell ref="V998:Z998"/>
    <mergeCell ref="AA998:AF998"/>
    <mergeCell ref="AG998:AL998"/>
    <mergeCell ref="AN998:AO998"/>
    <mergeCell ref="AP998:AU998"/>
    <mergeCell ref="B998:E998"/>
    <mergeCell ref="F998:G998"/>
    <mergeCell ref="H998:M998"/>
    <mergeCell ref="N998:O998"/>
    <mergeCell ref="P998:U998"/>
    <mergeCell ref="AV996:AW996"/>
    <mergeCell ref="AX996:BC996"/>
    <mergeCell ref="B997:E997"/>
    <mergeCell ref="F997:G997"/>
    <mergeCell ref="H997:M997"/>
    <mergeCell ref="N997:O997"/>
    <mergeCell ref="P997:U997"/>
    <mergeCell ref="V997:Z997"/>
    <mergeCell ref="AA997:AF997"/>
    <mergeCell ref="AG997:AL997"/>
    <mergeCell ref="AN997:AO997"/>
    <mergeCell ref="AP997:AU997"/>
    <mergeCell ref="AV997:AW997"/>
    <mergeCell ref="AX997:BC997"/>
    <mergeCell ref="V996:Z996"/>
    <mergeCell ref="AA996:AF996"/>
    <mergeCell ref="AG996:AL996"/>
    <mergeCell ref="AN996:AO996"/>
    <mergeCell ref="AP996:AU996"/>
    <mergeCell ref="B996:E996"/>
    <mergeCell ref="F996:G996"/>
    <mergeCell ref="H996:M996"/>
    <mergeCell ref="N996:O996"/>
    <mergeCell ref="P996:U996"/>
    <mergeCell ref="AV994:AW994"/>
    <mergeCell ref="AX994:BC994"/>
    <mergeCell ref="B995:E995"/>
    <mergeCell ref="F995:G995"/>
    <mergeCell ref="H995:M995"/>
    <mergeCell ref="N995:O995"/>
    <mergeCell ref="P995:U995"/>
    <mergeCell ref="V995:Z995"/>
    <mergeCell ref="AA995:AF995"/>
    <mergeCell ref="AG995:AL995"/>
    <mergeCell ref="AN995:AO995"/>
    <mergeCell ref="AP995:AU995"/>
    <mergeCell ref="AV995:AW995"/>
    <mergeCell ref="AX995:BC995"/>
    <mergeCell ref="V994:Z994"/>
    <mergeCell ref="AA994:AF994"/>
    <mergeCell ref="AG994:AL994"/>
    <mergeCell ref="AN994:AO994"/>
    <mergeCell ref="AP994:AU994"/>
    <mergeCell ref="B994:E994"/>
    <mergeCell ref="F994:G994"/>
    <mergeCell ref="H994:M994"/>
    <mergeCell ref="N994:O994"/>
    <mergeCell ref="P994:U994"/>
    <mergeCell ref="AV992:AW992"/>
    <mergeCell ref="AX992:BC992"/>
    <mergeCell ref="B993:E993"/>
    <mergeCell ref="F993:G993"/>
    <mergeCell ref="H993:M993"/>
    <mergeCell ref="N993:O993"/>
    <mergeCell ref="P993:U993"/>
    <mergeCell ref="V993:Z993"/>
    <mergeCell ref="AA993:AF993"/>
    <mergeCell ref="AG993:AL993"/>
    <mergeCell ref="AN993:AO993"/>
    <mergeCell ref="AP993:AU993"/>
    <mergeCell ref="AV993:AW993"/>
    <mergeCell ref="AX993:BC993"/>
    <mergeCell ref="V992:Z992"/>
    <mergeCell ref="AA992:AF992"/>
    <mergeCell ref="AG992:AL992"/>
    <mergeCell ref="AN992:AO992"/>
    <mergeCell ref="AP992:AU992"/>
    <mergeCell ref="B992:E992"/>
    <mergeCell ref="F992:G992"/>
    <mergeCell ref="H992:M992"/>
    <mergeCell ref="N992:O992"/>
    <mergeCell ref="P992:U992"/>
    <mergeCell ref="AV990:AW990"/>
    <mergeCell ref="AX990:BC990"/>
    <mergeCell ref="B991:E991"/>
    <mergeCell ref="F991:G991"/>
    <mergeCell ref="H991:M991"/>
    <mergeCell ref="N991:O991"/>
    <mergeCell ref="P991:U991"/>
    <mergeCell ref="V991:Z991"/>
    <mergeCell ref="AA991:AF991"/>
    <mergeCell ref="AG991:AL991"/>
    <mergeCell ref="AN991:AO991"/>
    <mergeCell ref="AP991:AU991"/>
    <mergeCell ref="AV991:AW991"/>
    <mergeCell ref="AX991:BC991"/>
    <mergeCell ref="V990:Z990"/>
    <mergeCell ref="AA990:AF990"/>
    <mergeCell ref="AG990:AL990"/>
    <mergeCell ref="AN990:AO990"/>
    <mergeCell ref="AP990:AU990"/>
    <mergeCell ref="B990:E990"/>
    <mergeCell ref="F990:G990"/>
    <mergeCell ref="H990:M990"/>
    <mergeCell ref="N990:O990"/>
    <mergeCell ref="P990:U990"/>
    <mergeCell ref="AV988:AW988"/>
    <mergeCell ref="AX988:BC988"/>
    <mergeCell ref="B989:E989"/>
    <mergeCell ref="F989:G989"/>
    <mergeCell ref="H989:M989"/>
    <mergeCell ref="N989:O989"/>
    <mergeCell ref="P989:U989"/>
    <mergeCell ref="V989:Z989"/>
    <mergeCell ref="AA989:AF989"/>
    <mergeCell ref="AG989:AL989"/>
    <mergeCell ref="AN989:AO989"/>
    <mergeCell ref="AP989:AU989"/>
    <mergeCell ref="AV989:AW989"/>
    <mergeCell ref="AX989:BC989"/>
    <mergeCell ref="V988:Z988"/>
    <mergeCell ref="AA988:AF988"/>
    <mergeCell ref="AG988:AL988"/>
    <mergeCell ref="AN988:AO988"/>
    <mergeCell ref="AP988:AU988"/>
    <mergeCell ref="B988:E988"/>
    <mergeCell ref="F988:G988"/>
    <mergeCell ref="H988:M988"/>
    <mergeCell ref="N988:O988"/>
    <mergeCell ref="P988:U988"/>
    <mergeCell ref="AV986:AW986"/>
    <mergeCell ref="AX986:BC986"/>
    <mergeCell ref="B987:E987"/>
    <mergeCell ref="F987:G987"/>
    <mergeCell ref="H987:M987"/>
    <mergeCell ref="N987:O987"/>
    <mergeCell ref="P987:U987"/>
    <mergeCell ref="V987:Z987"/>
    <mergeCell ref="AA987:AF987"/>
    <mergeCell ref="AG987:AL987"/>
    <mergeCell ref="AN987:AO987"/>
    <mergeCell ref="AP987:AU987"/>
    <mergeCell ref="AV987:AW987"/>
    <mergeCell ref="AX987:BC987"/>
    <mergeCell ref="V986:Z986"/>
    <mergeCell ref="AA986:AF986"/>
    <mergeCell ref="AG986:AL986"/>
    <mergeCell ref="AN986:AO986"/>
    <mergeCell ref="AP986:AU986"/>
    <mergeCell ref="B986:E986"/>
    <mergeCell ref="F986:G986"/>
    <mergeCell ref="H986:M986"/>
    <mergeCell ref="N986:O986"/>
    <mergeCell ref="P986:U986"/>
    <mergeCell ref="AV984:AW984"/>
    <mergeCell ref="AX984:BC984"/>
    <mergeCell ref="B985:E985"/>
    <mergeCell ref="F985:G985"/>
    <mergeCell ref="H985:M985"/>
    <mergeCell ref="N985:O985"/>
    <mergeCell ref="P985:U985"/>
    <mergeCell ref="V985:Z985"/>
    <mergeCell ref="AA985:AF985"/>
    <mergeCell ref="AG985:AL985"/>
    <mergeCell ref="AN985:AO985"/>
    <mergeCell ref="AP985:AU985"/>
    <mergeCell ref="AV985:AW985"/>
    <mergeCell ref="AX985:BC985"/>
    <mergeCell ref="V984:Z984"/>
    <mergeCell ref="AA984:AF984"/>
    <mergeCell ref="AG984:AL984"/>
    <mergeCell ref="AN984:AO984"/>
    <mergeCell ref="AP984:AU984"/>
    <mergeCell ref="B984:E984"/>
    <mergeCell ref="F984:G984"/>
    <mergeCell ref="H984:M984"/>
    <mergeCell ref="N984:O984"/>
    <mergeCell ref="P984:U984"/>
    <mergeCell ref="AV982:AW982"/>
    <mergeCell ref="AX982:BC982"/>
    <mergeCell ref="B983:E983"/>
    <mergeCell ref="F983:G983"/>
    <mergeCell ref="H983:M983"/>
    <mergeCell ref="N983:O983"/>
    <mergeCell ref="P983:U983"/>
    <mergeCell ref="V983:Z983"/>
    <mergeCell ref="AA983:AF983"/>
    <mergeCell ref="AG983:AL983"/>
    <mergeCell ref="AN983:AO983"/>
    <mergeCell ref="AP983:AU983"/>
    <mergeCell ref="AV983:AW983"/>
    <mergeCell ref="AX983:BC983"/>
    <mergeCell ref="V982:Z982"/>
    <mergeCell ref="AA982:AF982"/>
    <mergeCell ref="AG982:AL982"/>
    <mergeCell ref="AN982:AO982"/>
    <mergeCell ref="AP982:AU982"/>
    <mergeCell ref="B982:E982"/>
    <mergeCell ref="F982:G982"/>
    <mergeCell ref="H982:M982"/>
    <mergeCell ref="N982:O982"/>
    <mergeCell ref="P982:U982"/>
    <mergeCell ref="AV980:AW980"/>
    <mergeCell ref="AX980:BC980"/>
    <mergeCell ref="B981:E981"/>
    <mergeCell ref="F981:G981"/>
    <mergeCell ref="H981:M981"/>
    <mergeCell ref="N981:O981"/>
    <mergeCell ref="P981:U981"/>
    <mergeCell ref="V981:Z981"/>
    <mergeCell ref="AA981:AF981"/>
    <mergeCell ref="AG981:AL981"/>
    <mergeCell ref="AN981:AO981"/>
    <mergeCell ref="AP981:AU981"/>
    <mergeCell ref="AV981:AW981"/>
    <mergeCell ref="AX981:BC981"/>
    <mergeCell ref="V980:Z980"/>
    <mergeCell ref="AA980:AF980"/>
    <mergeCell ref="AG980:AL980"/>
    <mergeCell ref="AN980:AO980"/>
    <mergeCell ref="AP980:AU980"/>
    <mergeCell ref="B980:E980"/>
    <mergeCell ref="F980:G980"/>
    <mergeCell ref="H980:M980"/>
    <mergeCell ref="N980:O980"/>
    <mergeCell ref="P980:U980"/>
    <mergeCell ref="AV978:AW978"/>
    <mergeCell ref="AX978:BC978"/>
    <mergeCell ref="B979:E979"/>
    <mergeCell ref="F979:G979"/>
    <mergeCell ref="H979:M979"/>
    <mergeCell ref="N979:O979"/>
    <mergeCell ref="P979:U979"/>
    <mergeCell ref="V979:Z979"/>
    <mergeCell ref="AA979:AF979"/>
    <mergeCell ref="AG979:AL979"/>
    <mergeCell ref="AN979:AO979"/>
    <mergeCell ref="AP979:AU979"/>
    <mergeCell ref="AV979:AW979"/>
    <mergeCell ref="AX979:BC979"/>
    <mergeCell ref="V978:Z978"/>
    <mergeCell ref="AA978:AF978"/>
    <mergeCell ref="AG978:AL978"/>
    <mergeCell ref="AN978:AO978"/>
    <mergeCell ref="AP978:AU978"/>
    <mergeCell ref="B978:E978"/>
    <mergeCell ref="F978:G978"/>
    <mergeCell ref="H978:M978"/>
    <mergeCell ref="N978:O978"/>
    <mergeCell ref="P978:U978"/>
    <mergeCell ref="AV976:AW976"/>
    <mergeCell ref="AX976:BC976"/>
    <mergeCell ref="B977:E977"/>
    <mergeCell ref="F977:G977"/>
    <mergeCell ref="H977:M977"/>
    <mergeCell ref="N977:O977"/>
    <mergeCell ref="P977:U977"/>
    <mergeCell ref="V977:Z977"/>
    <mergeCell ref="AA977:AF977"/>
    <mergeCell ref="AG977:AL977"/>
    <mergeCell ref="AN977:AO977"/>
    <mergeCell ref="AP977:AU977"/>
    <mergeCell ref="AV977:AW977"/>
    <mergeCell ref="AX977:BC977"/>
    <mergeCell ref="V976:Z976"/>
    <mergeCell ref="AA976:AF976"/>
    <mergeCell ref="AG976:AL976"/>
    <mergeCell ref="AN976:AO976"/>
    <mergeCell ref="AP976:AU976"/>
    <mergeCell ref="B976:E976"/>
    <mergeCell ref="F976:G976"/>
    <mergeCell ref="H976:M976"/>
    <mergeCell ref="N976:O976"/>
    <mergeCell ref="P976:U976"/>
    <mergeCell ref="AV974:AW974"/>
    <mergeCell ref="AX974:BC974"/>
    <mergeCell ref="B975:E975"/>
    <mergeCell ref="F975:G975"/>
    <mergeCell ref="H975:M975"/>
    <mergeCell ref="N975:O975"/>
    <mergeCell ref="P975:U975"/>
    <mergeCell ref="V975:Z975"/>
    <mergeCell ref="AA975:AF975"/>
    <mergeCell ref="AG975:AL975"/>
    <mergeCell ref="AN975:AO975"/>
    <mergeCell ref="AP975:AU975"/>
    <mergeCell ref="AV975:AW975"/>
    <mergeCell ref="AX975:BC975"/>
    <mergeCell ref="V974:Z974"/>
    <mergeCell ref="AA974:AF974"/>
    <mergeCell ref="AG974:AL974"/>
    <mergeCell ref="AN974:AO974"/>
    <mergeCell ref="AP974:AU974"/>
    <mergeCell ref="B974:E974"/>
    <mergeCell ref="F974:G974"/>
    <mergeCell ref="H974:M974"/>
    <mergeCell ref="N974:O974"/>
    <mergeCell ref="P974:U974"/>
    <mergeCell ref="AV972:AW972"/>
    <mergeCell ref="AX972:BC972"/>
    <mergeCell ref="B973:E973"/>
    <mergeCell ref="F973:G973"/>
    <mergeCell ref="H973:M973"/>
    <mergeCell ref="N973:O973"/>
    <mergeCell ref="P973:U973"/>
    <mergeCell ref="V973:Z973"/>
    <mergeCell ref="AA973:AF973"/>
    <mergeCell ref="AG973:AL973"/>
    <mergeCell ref="AN973:AO973"/>
    <mergeCell ref="AP973:AU973"/>
    <mergeCell ref="AV973:AW973"/>
    <mergeCell ref="AX973:BC973"/>
    <mergeCell ref="V972:Z972"/>
    <mergeCell ref="AA972:AF972"/>
    <mergeCell ref="AG972:AL972"/>
    <mergeCell ref="AN972:AO972"/>
    <mergeCell ref="AP972:AU972"/>
    <mergeCell ref="B972:E972"/>
    <mergeCell ref="F972:G972"/>
    <mergeCell ref="H972:M972"/>
    <mergeCell ref="N972:O972"/>
    <mergeCell ref="P972:U972"/>
    <mergeCell ref="AV970:AW970"/>
    <mergeCell ref="AX970:BC970"/>
    <mergeCell ref="B971:E971"/>
    <mergeCell ref="F971:G971"/>
    <mergeCell ref="H971:M971"/>
    <mergeCell ref="N971:O971"/>
    <mergeCell ref="P971:U971"/>
    <mergeCell ref="V971:Z971"/>
    <mergeCell ref="AA971:AF971"/>
    <mergeCell ref="AG971:AL971"/>
    <mergeCell ref="AN971:AO971"/>
    <mergeCell ref="AP971:AU971"/>
    <mergeCell ref="AV971:AW971"/>
    <mergeCell ref="AX971:BC971"/>
    <mergeCell ref="V970:Z970"/>
    <mergeCell ref="AA970:AF970"/>
    <mergeCell ref="AG970:AL970"/>
    <mergeCell ref="AN970:AO970"/>
    <mergeCell ref="AP970:AU970"/>
    <mergeCell ref="B970:E970"/>
    <mergeCell ref="F970:G970"/>
    <mergeCell ref="H970:M970"/>
    <mergeCell ref="N970:O970"/>
    <mergeCell ref="P970:U970"/>
    <mergeCell ref="AV968:AW968"/>
    <mergeCell ref="AX968:BC968"/>
    <mergeCell ref="B969:E969"/>
    <mergeCell ref="F969:G969"/>
    <mergeCell ref="H969:M969"/>
    <mergeCell ref="N969:O969"/>
    <mergeCell ref="P969:U969"/>
    <mergeCell ref="V969:Z969"/>
    <mergeCell ref="AA969:AF969"/>
    <mergeCell ref="AG969:AL969"/>
    <mergeCell ref="AN969:AO969"/>
    <mergeCell ref="AP969:AU969"/>
    <mergeCell ref="AV969:AW969"/>
    <mergeCell ref="AX969:BC969"/>
    <mergeCell ref="V968:Z968"/>
    <mergeCell ref="AA968:AF968"/>
    <mergeCell ref="AG968:AL968"/>
    <mergeCell ref="AN968:AO968"/>
    <mergeCell ref="AP968:AU968"/>
    <mergeCell ref="B968:E968"/>
    <mergeCell ref="F968:G968"/>
    <mergeCell ref="H968:M968"/>
    <mergeCell ref="N968:O968"/>
    <mergeCell ref="P968:U968"/>
    <mergeCell ref="AV966:AW966"/>
    <mergeCell ref="AX966:BC966"/>
    <mergeCell ref="B967:E967"/>
    <mergeCell ref="F967:G967"/>
    <mergeCell ref="H967:M967"/>
    <mergeCell ref="N967:O967"/>
    <mergeCell ref="P967:U967"/>
    <mergeCell ref="V967:Z967"/>
    <mergeCell ref="AA967:AF967"/>
    <mergeCell ref="AG967:AL967"/>
    <mergeCell ref="AN967:AO967"/>
    <mergeCell ref="AP967:AU967"/>
    <mergeCell ref="AV967:AW967"/>
    <mergeCell ref="AX967:BC967"/>
    <mergeCell ref="V966:Z966"/>
    <mergeCell ref="AA966:AF966"/>
    <mergeCell ref="AG966:AL966"/>
    <mergeCell ref="AN966:AO966"/>
    <mergeCell ref="AP966:AU966"/>
    <mergeCell ref="B966:E966"/>
    <mergeCell ref="F966:G966"/>
    <mergeCell ref="H966:M966"/>
    <mergeCell ref="N966:O966"/>
    <mergeCell ref="P966:U966"/>
    <mergeCell ref="AV964:AW964"/>
    <mergeCell ref="AX964:BC964"/>
    <mergeCell ref="B965:E965"/>
    <mergeCell ref="F965:G965"/>
    <mergeCell ref="H965:M965"/>
    <mergeCell ref="N965:O965"/>
    <mergeCell ref="P965:U965"/>
    <mergeCell ref="V965:Z965"/>
    <mergeCell ref="AA965:AF965"/>
    <mergeCell ref="AG965:AL965"/>
    <mergeCell ref="AN965:AO965"/>
    <mergeCell ref="AP965:AU965"/>
    <mergeCell ref="AV965:AW965"/>
    <mergeCell ref="AX965:BC965"/>
    <mergeCell ref="V964:Z964"/>
    <mergeCell ref="AA964:AF964"/>
    <mergeCell ref="AG964:AL964"/>
    <mergeCell ref="AN964:AO964"/>
    <mergeCell ref="AP964:AU964"/>
    <mergeCell ref="B964:E964"/>
    <mergeCell ref="F964:G964"/>
    <mergeCell ref="H964:M964"/>
    <mergeCell ref="N964:O964"/>
    <mergeCell ref="P964:U964"/>
    <mergeCell ref="AV962:AW962"/>
    <mergeCell ref="AX962:BC962"/>
    <mergeCell ref="B963:E963"/>
    <mergeCell ref="F963:G963"/>
    <mergeCell ref="H963:M963"/>
    <mergeCell ref="N963:O963"/>
    <mergeCell ref="P963:U963"/>
    <mergeCell ref="V963:Z963"/>
    <mergeCell ref="AA963:AF963"/>
    <mergeCell ref="AG963:AL963"/>
    <mergeCell ref="AN963:AO963"/>
    <mergeCell ref="AP963:AU963"/>
    <mergeCell ref="AV963:AW963"/>
    <mergeCell ref="AX963:BC963"/>
    <mergeCell ref="V962:Z962"/>
    <mergeCell ref="AA962:AF962"/>
    <mergeCell ref="AG962:AL962"/>
    <mergeCell ref="AN962:AO962"/>
    <mergeCell ref="AP962:AU962"/>
    <mergeCell ref="B962:E962"/>
    <mergeCell ref="F962:G962"/>
    <mergeCell ref="H962:M962"/>
    <mergeCell ref="N962:O962"/>
    <mergeCell ref="P962:U962"/>
    <mergeCell ref="AV960:AW960"/>
    <mergeCell ref="AX960:BC960"/>
    <mergeCell ref="B961:E961"/>
    <mergeCell ref="F961:G961"/>
    <mergeCell ref="H961:M961"/>
    <mergeCell ref="N961:O961"/>
    <mergeCell ref="P961:U961"/>
    <mergeCell ref="V961:Z961"/>
    <mergeCell ref="AA961:AF961"/>
    <mergeCell ref="AG961:AL961"/>
    <mergeCell ref="AN961:AO961"/>
    <mergeCell ref="AP961:AU961"/>
    <mergeCell ref="AV961:AW961"/>
    <mergeCell ref="AX961:BC961"/>
    <mergeCell ref="V960:Z960"/>
    <mergeCell ref="AA960:AF960"/>
    <mergeCell ref="AG960:AL960"/>
    <mergeCell ref="AN960:AO960"/>
    <mergeCell ref="AP960:AU960"/>
    <mergeCell ref="B960:E960"/>
    <mergeCell ref="F960:G960"/>
    <mergeCell ref="H960:M960"/>
    <mergeCell ref="N960:O960"/>
    <mergeCell ref="P960:U960"/>
    <mergeCell ref="AV958:AW958"/>
    <mergeCell ref="AX958:BC958"/>
    <mergeCell ref="B959:E959"/>
    <mergeCell ref="F959:G959"/>
    <mergeCell ref="H959:M959"/>
    <mergeCell ref="N959:O959"/>
    <mergeCell ref="P959:U959"/>
    <mergeCell ref="V959:Z959"/>
    <mergeCell ref="AA959:AF959"/>
    <mergeCell ref="AG959:AL959"/>
    <mergeCell ref="AN959:AO959"/>
    <mergeCell ref="AP959:AU959"/>
    <mergeCell ref="AV959:AW959"/>
    <mergeCell ref="AX959:BC959"/>
    <mergeCell ref="V958:Z958"/>
    <mergeCell ref="AA958:AF958"/>
    <mergeCell ref="AG958:AL958"/>
    <mergeCell ref="AN958:AO958"/>
    <mergeCell ref="AP958:AU958"/>
    <mergeCell ref="B958:E958"/>
    <mergeCell ref="F958:G958"/>
    <mergeCell ref="H958:M958"/>
    <mergeCell ref="N958:O958"/>
    <mergeCell ref="P958:U958"/>
    <mergeCell ref="AV956:AW956"/>
    <mergeCell ref="AX956:BC956"/>
    <mergeCell ref="B957:E957"/>
    <mergeCell ref="F957:G957"/>
    <mergeCell ref="H957:M957"/>
    <mergeCell ref="N957:O957"/>
    <mergeCell ref="P957:U957"/>
    <mergeCell ref="V957:Z957"/>
    <mergeCell ref="AA957:AF957"/>
    <mergeCell ref="AG957:AL957"/>
    <mergeCell ref="AN957:AO957"/>
    <mergeCell ref="AP957:AU957"/>
    <mergeCell ref="AV957:AW957"/>
    <mergeCell ref="AX957:BC957"/>
    <mergeCell ref="V956:Z956"/>
    <mergeCell ref="AA956:AF956"/>
    <mergeCell ref="AG956:AL956"/>
    <mergeCell ref="AN956:AO956"/>
    <mergeCell ref="AP956:AU956"/>
    <mergeCell ref="B956:E956"/>
    <mergeCell ref="F956:G956"/>
    <mergeCell ref="H956:M956"/>
    <mergeCell ref="N956:O956"/>
    <mergeCell ref="P956:U956"/>
    <mergeCell ref="AV954:AW954"/>
    <mergeCell ref="AX954:BC954"/>
    <mergeCell ref="B955:E955"/>
    <mergeCell ref="F955:G955"/>
    <mergeCell ref="H955:M955"/>
    <mergeCell ref="N955:O955"/>
    <mergeCell ref="P955:U955"/>
    <mergeCell ref="V955:Z955"/>
    <mergeCell ref="AA955:AF955"/>
    <mergeCell ref="AG955:AL955"/>
    <mergeCell ref="AN955:AO955"/>
    <mergeCell ref="AP955:AU955"/>
    <mergeCell ref="AV955:AW955"/>
    <mergeCell ref="AX955:BC955"/>
    <mergeCell ref="V954:Z954"/>
    <mergeCell ref="AA954:AF954"/>
    <mergeCell ref="AG954:AL954"/>
    <mergeCell ref="AN954:AO954"/>
    <mergeCell ref="AP954:AU954"/>
    <mergeCell ref="B954:E954"/>
    <mergeCell ref="F954:G954"/>
    <mergeCell ref="H954:M954"/>
    <mergeCell ref="N954:O954"/>
    <mergeCell ref="P954:U954"/>
    <mergeCell ref="AV952:AW952"/>
    <mergeCell ref="AX952:BC952"/>
    <mergeCell ref="B953:E953"/>
    <mergeCell ref="F953:G953"/>
    <mergeCell ref="H953:M953"/>
    <mergeCell ref="N953:O953"/>
    <mergeCell ref="P953:U953"/>
    <mergeCell ref="V953:Z953"/>
    <mergeCell ref="AA953:AF953"/>
    <mergeCell ref="AG953:AL953"/>
    <mergeCell ref="AN953:AO953"/>
    <mergeCell ref="AP953:AU953"/>
    <mergeCell ref="AV953:AW953"/>
    <mergeCell ref="AX953:BC953"/>
    <mergeCell ref="V952:Z952"/>
    <mergeCell ref="AA952:AF952"/>
    <mergeCell ref="AG952:AL952"/>
    <mergeCell ref="AN952:AO952"/>
    <mergeCell ref="AP952:AU952"/>
    <mergeCell ref="B952:E952"/>
    <mergeCell ref="F952:G952"/>
    <mergeCell ref="H952:M952"/>
    <mergeCell ref="N952:O952"/>
    <mergeCell ref="P952:U952"/>
    <mergeCell ref="AV950:AW950"/>
    <mergeCell ref="AX950:BC950"/>
    <mergeCell ref="B951:E951"/>
    <mergeCell ref="F951:G951"/>
    <mergeCell ref="H951:M951"/>
    <mergeCell ref="N951:O951"/>
    <mergeCell ref="P951:U951"/>
    <mergeCell ref="V951:Z951"/>
    <mergeCell ref="AA951:AF951"/>
    <mergeCell ref="AG951:AL951"/>
    <mergeCell ref="AN951:AO951"/>
    <mergeCell ref="AP951:AU951"/>
    <mergeCell ref="AV951:AW951"/>
    <mergeCell ref="AX951:BC951"/>
    <mergeCell ref="V950:Z950"/>
    <mergeCell ref="AA950:AF950"/>
    <mergeCell ref="AG950:AL950"/>
    <mergeCell ref="AN950:AO950"/>
    <mergeCell ref="AP950:AU950"/>
    <mergeCell ref="B950:E950"/>
    <mergeCell ref="F950:G950"/>
    <mergeCell ref="H950:M950"/>
    <mergeCell ref="N950:O950"/>
    <mergeCell ref="P950:U950"/>
    <mergeCell ref="AV948:AW948"/>
    <mergeCell ref="AX948:BC948"/>
    <mergeCell ref="B949:E949"/>
    <mergeCell ref="F949:G949"/>
    <mergeCell ref="H949:M949"/>
    <mergeCell ref="N949:O949"/>
    <mergeCell ref="P949:U949"/>
    <mergeCell ref="V949:Z949"/>
    <mergeCell ref="AA949:AF949"/>
    <mergeCell ref="AG949:AL949"/>
    <mergeCell ref="AN949:AO949"/>
    <mergeCell ref="AP949:AU949"/>
    <mergeCell ref="AV949:AW949"/>
    <mergeCell ref="AX949:BC949"/>
    <mergeCell ref="V948:Z948"/>
    <mergeCell ref="AA948:AF948"/>
    <mergeCell ref="AG948:AL948"/>
    <mergeCell ref="AN948:AO948"/>
    <mergeCell ref="AP948:AU948"/>
    <mergeCell ref="B948:E948"/>
    <mergeCell ref="F948:G948"/>
    <mergeCell ref="H948:M948"/>
    <mergeCell ref="N948:O948"/>
    <mergeCell ref="P948:U948"/>
    <mergeCell ref="AV946:AW946"/>
    <mergeCell ref="AX946:BC946"/>
    <mergeCell ref="B947:E947"/>
    <mergeCell ref="F947:G947"/>
    <mergeCell ref="H947:M947"/>
    <mergeCell ref="N947:O947"/>
    <mergeCell ref="P947:U947"/>
    <mergeCell ref="V947:Z947"/>
    <mergeCell ref="AA947:AF947"/>
    <mergeCell ref="AG947:AL947"/>
    <mergeCell ref="AN947:AO947"/>
    <mergeCell ref="AP947:AU947"/>
    <mergeCell ref="AV947:AW947"/>
    <mergeCell ref="AX947:BC947"/>
    <mergeCell ref="V946:Z946"/>
    <mergeCell ref="AA946:AF946"/>
    <mergeCell ref="AG946:AL946"/>
    <mergeCell ref="AN946:AO946"/>
    <mergeCell ref="AP946:AU946"/>
    <mergeCell ref="B946:E946"/>
    <mergeCell ref="F946:G946"/>
    <mergeCell ref="H946:M946"/>
    <mergeCell ref="N946:O946"/>
    <mergeCell ref="P946:U946"/>
    <mergeCell ref="AV944:AW944"/>
    <mergeCell ref="AX944:BC944"/>
    <mergeCell ref="B945:E945"/>
    <mergeCell ref="F945:G945"/>
    <mergeCell ref="H945:M945"/>
    <mergeCell ref="N945:O945"/>
    <mergeCell ref="P945:U945"/>
    <mergeCell ref="V945:Z945"/>
    <mergeCell ref="AA945:AF945"/>
    <mergeCell ref="AG945:AL945"/>
    <mergeCell ref="AN945:AO945"/>
    <mergeCell ref="AP945:AU945"/>
    <mergeCell ref="AV945:AW945"/>
    <mergeCell ref="AX945:BC945"/>
    <mergeCell ref="V944:Z944"/>
    <mergeCell ref="AA944:AF944"/>
    <mergeCell ref="AG944:AL944"/>
    <mergeCell ref="AN944:AO944"/>
    <mergeCell ref="AP944:AU944"/>
    <mergeCell ref="B944:E944"/>
    <mergeCell ref="F944:G944"/>
    <mergeCell ref="H944:M944"/>
    <mergeCell ref="N944:O944"/>
    <mergeCell ref="P944:U944"/>
    <mergeCell ref="AV942:AW942"/>
    <mergeCell ref="AX942:BC942"/>
    <mergeCell ref="B943:E943"/>
    <mergeCell ref="F943:G943"/>
    <mergeCell ref="H943:M943"/>
    <mergeCell ref="N943:O943"/>
    <mergeCell ref="P943:U943"/>
    <mergeCell ref="V943:Z943"/>
    <mergeCell ref="AA943:AF943"/>
    <mergeCell ref="AG943:AL943"/>
    <mergeCell ref="AN943:AO943"/>
    <mergeCell ref="AP943:AU943"/>
    <mergeCell ref="AV943:AW943"/>
    <mergeCell ref="AX943:BC943"/>
    <mergeCell ref="V942:Z942"/>
    <mergeCell ref="AA942:AF942"/>
    <mergeCell ref="AG942:AL942"/>
    <mergeCell ref="AN942:AO942"/>
    <mergeCell ref="AP942:AU942"/>
    <mergeCell ref="B942:E942"/>
    <mergeCell ref="F942:G942"/>
    <mergeCell ref="H942:M942"/>
    <mergeCell ref="N942:O942"/>
    <mergeCell ref="P942:U942"/>
    <mergeCell ref="AV940:AW940"/>
    <mergeCell ref="AX940:BC940"/>
    <mergeCell ref="B941:E941"/>
    <mergeCell ref="F941:G941"/>
    <mergeCell ref="H941:M941"/>
    <mergeCell ref="N941:O941"/>
    <mergeCell ref="P941:U941"/>
    <mergeCell ref="V941:Z941"/>
    <mergeCell ref="AA941:AF941"/>
    <mergeCell ref="AG941:AL941"/>
    <mergeCell ref="AN941:AO941"/>
    <mergeCell ref="AP941:AU941"/>
    <mergeCell ref="AV941:AW941"/>
    <mergeCell ref="AX941:BC941"/>
    <mergeCell ref="V940:Z940"/>
    <mergeCell ref="AA940:AF940"/>
    <mergeCell ref="AG940:AL940"/>
    <mergeCell ref="AN940:AO940"/>
    <mergeCell ref="AP940:AU940"/>
    <mergeCell ref="B940:E940"/>
    <mergeCell ref="F940:G940"/>
    <mergeCell ref="H940:M940"/>
    <mergeCell ref="N940:O940"/>
    <mergeCell ref="P940:U940"/>
    <mergeCell ref="AV938:AW938"/>
    <mergeCell ref="AX938:BC938"/>
    <mergeCell ref="B939:E939"/>
    <mergeCell ref="F939:G939"/>
    <mergeCell ref="H939:M939"/>
    <mergeCell ref="N939:O939"/>
    <mergeCell ref="P939:U939"/>
    <mergeCell ref="V939:Z939"/>
    <mergeCell ref="AA939:AF939"/>
    <mergeCell ref="AG939:AL939"/>
    <mergeCell ref="AN939:AO939"/>
    <mergeCell ref="AP939:AU939"/>
    <mergeCell ref="AV939:AW939"/>
    <mergeCell ref="AX939:BC939"/>
    <mergeCell ref="V938:Z938"/>
    <mergeCell ref="AA938:AF938"/>
    <mergeCell ref="AG938:AL938"/>
    <mergeCell ref="AN938:AO938"/>
    <mergeCell ref="AP938:AU938"/>
    <mergeCell ref="B938:E938"/>
    <mergeCell ref="F938:G938"/>
    <mergeCell ref="H938:M938"/>
    <mergeCell ref="N938:O938"/>
    <mergeCell ref="P938:U938"/>
    <mergeCell ref="AV936:AW936"/>
    <mergeCell ref="AX936:BC936"/>
    <mergeCell ref="B937:E937"/>
    <mergeCell ref="F937:G937"/>
    <mergeCell ref="H937:M937"/>
    <mergeCell ref="N937:O937"/>
    <mergeCell ref="P937:U937"/>
    <mergeCell ref="V937:Z937"/>
    <mergeCell ref="AA937:AF937"/>
    <mergeCell ref="AG937:AL937"/>
    <mergeCell ref="AN937:AO937"/>
    <mergeCell ref="AP937:AU937"/>
    <mergeCell ref="AV937:AW937"/>
    <mergeCell ref="AX937:BC937"/>
    <mergeCell ref="V936:Z936"/>
    <mergeCell ref="AA936:AF936"/>
    <mergeCell ref="AG936:AL936"/>
    <mergeCell ref="AN936:AO936"/>
    <mergeCell ref="AP936:AU936"/>
    <mergeCell ref="B936:E936"/>
    <mergeCell ref="F936:G936"/>
    <mergeCell ref="H936:M936"/>
    <mergeCell ref="N936:O936"/>
    <mergeCell ref="P936:U936"/>
    <mergeCell ref="AV934:AW934"/>
    <mergeCell ref="AX934:BC934"/>
    <mergeCell ref="B935:E935"/>
    <mergeCell ref="F935:G935"/>
    <mergeCell ref="H935:M935"/>
    <mergeCell ref="N935:O935"/>
    <mergeCell ref="P935:U935"/>
    <mergeCell ref="V935:Z935"/>
    <mergeCell ref="AA935:AF935"/>
    <mergeCell ref="AG935:AL935"/>
    <mergeCell ref="AN935:AO935"/>
    <mergeCell ref="AP935:AU935"/>
    <mergeCell ref="AV935:AW935"/>
    <mergeCell ref="AX935:BC935"/>
    <mergeCell ref="V934:Z934"/>
    <mergeCell ref="AA934:AF934"/>
    <mergeCell ref="AG934:AL934"/>
    <mergeCell ref="AN934:AO934"/>
    <mergeCell ref="AP934:AU934"/>
    <mergeCell ref="B934:E934"/>
    <mergeCell ref="F934:G934"/>
    <mergeCell ref="H934:M934"/>
    <mergeCell ref="N934:O934"/>
    <mergeCell ref="P934:U934"/>
    <mergeCell ref="AV932:AW932"/>
    <mergeCell ref="AX932:BC932"/>
    <mergeCell ref="B933:E933"/>
    <mergeCell ref="F933:G933"/>
    <mergeCell ref="H933:M933"/>
    <mergeCell ref="N933:O933"/>
    <mergeCell ref="P933:U933"/>
    <mergeCell ref="V933:Z933"/>
    <mergeCell ref="AA933:AF933"/>
    <mergeCell ref="AG933:AL933"/>
    <mergeCell ref="AN933:AO933"/>
    <mergeCell ref="AP933:AU933"/>
    <mergeCell ref="AV933:AW933"/>
    <mergeCell ref="AX933:BC933"/>
    <mergeCell ref="V932:Z932"/>
    <mergeCell ref="AA932:AF932"/>
    <mergeCell ref="AG932:AL932"/>
    <mergeCell ref="AN932:AO932"/>
    <mergeCell ref="AP932:AU932"/>
    <mergeCell ref="B932:E932"/>
    <mergeCell ref="F932:G932"/>
    <mergeCell ref="H932:M932"/>
    <mergeCell ref="N932:O932"/>
    <mergeCell ref="P932:U932"/>
    <mergeCell ref="AV930:AW930"/>
    <mergeCell ref="AX930:BC930"/>
    <mergeCell ref="B931:E931"/>
    <mergeCell ref="F931:G931"/>
    <mergeCell ref="H931:M931"/>
    <mergeCell ref="N931:O931"/>
    <mergeCell ref="P931:U931"/>
    <mergeCell ref="V931:Z931"/>
    <mergeCell ref="AA931:AF931"/>
    <mergeCell ref="AG931:AL931"/>
    <mergeCell ref="AN931:AO931"/>
    <mergeCell ref="AP931:AU931"/>
    <mergeCell ref="AV931:AW931"/>
    <mergeCell ref="AX931:BC931"/>
    <mergeCell ref="V930:Z930"/>
    <mergeCell ref="AA930:AF930"/>
    <mergeCell ref="AG930:AL930"/>
    <mergeCell ref="AN930:AO930"/>
    <mergeCell ref="AP930:AU930"/>
    <mergeCell ref="B930:E930"/>
    <mergeCell ref="F930:G930"/>
    <mergeCell ref="H930:M930"/>
    <mergeCell ref="N930:O930"/>
    <mergeCell ref="P930:U930"/>
    <mergeCell ref="AV928:AW928"/>
    <mergeCell ref="AX928:BC928"/>
    <mergeCell ref="B929:E929"/>
    <mergeCell ref="F929:G929"/>
    <mergeCell ref="H929:M929"/>
    <mergeCell ref="N929:O929"/>
    <mergeCell ref="P929:U929"/>
    <mergeCell ref="V929:Z929"/>
    <mergeCell ref="AA929:AF929"/>
    <mergeCell ref="AG929:AL929"/>
    <mergeCell ref="AN929:AO929"/>
    <mergeCell ref="AP929:AU929"/>
    <mergeCell ref="AV929:AW929"/>
    <mergeCell ref="AX929:BC929"/>
    <mergeCell ref="V928:Z928"/>
    <mergeCell ref="AA928:AF928"/>
    <mergeCell ref="AG928:AL928"/>
    <mergeCell ref="AN928:AO928"/>
    <mergeCell ref="AP928:AU928"/>
    <mergeCell ref="B928:E928"/>
    <mergeCell ref="F928:G928"/>
    <mergeCell ref="H928:M928"/>
    <mergeCell ref="N928:O928"/>
    <mergeCell ref="P928:U928"/>
    <mergeCell ref="AV926:AW926"/>
    <mergeCell ref="AX926:BC926"/>
    <mergeCell ref="B927:E927"/>
    <mergeCell ref="F927:G927"/>
    <mergeCell ref="H927:M927"/>
    <mergeCell ref="N927:O927"/>
    <mergeCell ref="P927:U927"/>
    <mergeCell ref="V927:Z927"/>
    <mergeCell ref="AA927:AF927"/>
    <mergeCell ref="AG927:AL927"/>
    <mergeCell ref="AN927:AO927"/>
    <mergeCell ref="AP927:AU927"/>
    <mergeCell ref="AV927:AW927"/>
    <mergeCell ref="AX927:BC927"/>
    <mergeCell ref="V926:Z926"/>
    <mergeCell ref="AA926:AF926"/>
    <mergeCell ref="AG926:AL926"/>
    <mergeCell ref="AN926:AO926"/>
    <mergeCell ref="AP926:AU926"/>
    <mergeCell ref="B926:E926"/>
    <mergeCell ref="F926:G926"/>
    <mergeCell ref="H926:M926"/>
    <mergeCell ref="N926:O926"/>
    <mergeCell ref="P926:U926"/>
    <mergeCell ref="AV924:AW924"/>
    <mergeCell ref="AX924:BC924"/>
    <mergeCell ref="B925:E925"/>
    <mergeCell ref="F925:G925"/>
    <mergeCell ref="H925:M925"/>
    <mergeCell ref="N925:O925"/>
    <mergeCell ref="P925:U925"/>
    <mergeCell ref="V925:Z925"/>
    <mergeCell ref="AA925:AF925"/>
    <mergeCell ref="AG925:AL925"/>
    <mergeCell ref="AN925:AO925"/>
    <mergeCell ref="AP925:AU925"/>
    <mergeCell ref="AV925:AW925"/>
    <mergeCell ref="AX925:BC925"/>
    <mergeCell ref="V924:Z924"/>
    <mergeCell ref="AA924:AF924"/>
    <mergeCell ref="AG924:AL924"/>
    <mergeCell ref="AN924:AO924"/>
    <mergeCell ref="AP924:AU924"/>
    <mergeCell ref="B924:E924"/>
    <mergeCell ref="F924:G924"/>
    <mergeCell ref="H924:M924"/>
    <mergeCell ref="N924:O924"/>
    <mergeCell ref="P924:U924"/>
    <mergeCell ref="AV922:AW922"/>
    <mergeCell ref="AX922:BC922"/>
    <mergeCell ref="B923:E923"/>
    <mergeCell ref="F923:G923"/>
    <mergeCell ref="H923:M923"/>
    <mergeCell ref="N923:O923"/>
    <mergeCell ref="P923:U923"/>
    <mergeCell ref="V923:Z923"/>
    <mergeCell ref="AA923:AF923"/>
    <mergeCell ref="AG923:AL923"/>
    <mergeCell ref="AN923:AO923"/>
    <mergeCell ref="AP923:AU923"/>
    <mergeCell ref="AV923:AW923"/>
    <mergeCell ref="AX923:BC923"/>
    <mergeCell ref="V922:Z922"/>
    <mergeCell ref="AA922:AF922"/>
    <mergeCell ref="AG922:AL922"/>
    <mergeCell ref="AN922:AO922"/>
    <mergeCell ref="AP922:AU922"/>
    <mergeCell ref="B922:E922"/>
    <mergeCell ref="F922:G922"/>
    <mergeCell ref="H922:M922"/>
    <mergeCell ref="N922:O922"/>
    <mergeCell ref="P922:U922"/>
    <mergeCell ref="AV920:AW920"/>
    <mergeCell ref="AX920:BC920"/>
    <mergeCell ref="B921:E921"/>
    <mergeCell ref="F921:G921"/>
    <mergeCell ref="H921:M921"/>
    <mergeCell ref="N921:O921"/>
    <mergeCell ref="P921:U921"/>
    <mergeCell ref="V921:Z921"/>
    <mergeCell ref="AA921:AF921"/>
    <mergeCell ref="AG921:AL921"/>
    <mergeCell ref="AN921:AO921"/>
    <mergeCell ref="AP921:AU921"/>
    <mergeCell ref="AV921:AW921"/>
    <mergeCell ref="AX921:BC921"/>
    <mergeCell ref="V920:Z920"/>
    <mergeCell ref="AA920:AF920"/>
    <mergeCell ref="AG920:AL920"/>
    <mergeCell ref="AN920:AO920"/>
    <mergeCell ref="AP920:AU920"/>
    <mergeCell ref="B920:E920"/>
    <mergeCell ref="F920:G920"/>
    <mergeCell ref="H920:M920"/>
    <mergeCell ref="N920:O920"/>
    <mergeCell ref="P920:U920"/>
    <mergeCell ref="AV918:AW918"/>
    <mergeCell ref="AX918:BC918"/>
    <mergeCell ref="B919:E919"/>
    <mergeCell ref="F919:G919"/>
    <mergeCell ref="H919:M919"/>
    <mergeCell ref="N919:O919"/>
    <mergeCell ref="P919:U919"/>
    <mergeCell ref="V919:Z919"/>
    <mergeCell ref="AA919:AF919"/>
    <mergeCell ref="AG919:AL919"/>
    <mergeCell ref="AN919:AO919"/>
    <mergeCell ref="AP919:AU919"/>
    <mergeCell ref="AV919:AW919"/>
    <mergeCell ref="AX919:BC919"/>
    <mergeCell ref="V918:Z918"/>
    <mergeCell ref="AA918:AF918"/>
    <mergeCell ref="AG918:AL918"/>
    <mergeCell ref="AN918:AO918"/>
    <mergeCell ref="AP918:AU918"/>
    <mergeCell ref="B918:E918"/>
    <mergeCell ref="F918:G918"/>
    <mergeCell ref="H918:M918"/>
    <mergeCell ref="N918:O918"/>
    <mergeCell ref="P918:U918"/>
    <mergeCell ref="AV916:AW916"/>
    <mergeCell ref="AX916:BC916"/>
    <mergeCell ref="B917:E917"/>
    <mergeCell ref="F917:G917"/>
    <mergeCell ref="H917:M917"/>
    <mergeCell ref="N917:O917"/>
    <mergeCell ref="P917:U917"/>
    <mergeCell ref="V917:Z917"/>
    <mergeCell ref="AA917:AF917"/>
    <mergeCell ref="AG917:AL917"/>
    <mergeCell ref="AN917:AO917"/>
    <mergeCell ref="AP917:AU917"/>
    <mergeCell ref="AV917:AW917"/>
    <mergeCell ref="AX917:BC917"/>
    <mergeCell ref="V916:Z916"/>
    <mergeCell ref="AA916:AF916"/>
    <mergeCell ref="AG916:AL916"/>
    <mergeCell ref="AN916:AO916"/>
    <mergeCell ref="AP916:AU916"/>
    <mergeCell ref="B916:E916"/>
    <mergeCell ref="F916:G916"/>
    <mergeCell ref="H916:M916"/>
    <mergeCell ref="N916:O916"/>
    <mergeCell ref="P916:U916"/>
    <mergeCell ref="AV914:AW914"/>
    <mergeCell ref="AX914:BC914"/>
    <mergeCell ref="B915:E915"/>
    <mergeCell ref="F915:G915"/>
    <mergeCell ref="H915:M915"/>
    <mergeCell ref="N915:O915"/>
    <mergeCell ref="P915:U915"/>
    <mergeCell ref="V915:Z915"/>
    <mergeCell ref="AA915:AF915"/>
    <mergeCell ref="AG915:AL915"/>
    <mergeCell ref="AN915:AO915"/>
    <mergeCell ref="AP915:AU915"/>
    <mergeCell ref="AV915:AW915"/>
    <mergeCell ref="AX915:BC915"/>
    <mergeCell ref="V914:Z914"/>
    <mergeCell ref="AA914:AF914"/>
    <mergeCell ref="AG914:AL914"/>
    <mergeCell ref="AN914:AO914"/>
    <mergeCell ref="AP914:AU914"/>
    <mergeCell ref="B914:E914"/>
    <mergeCell ref="F914:G914"/>
    <mergeCell ref="H914:M914"/>
    <mergeCell ref="N914:O914"/>
    <mergeCell ref="P914:U914"/>
    <mergeCell ref="AV912:AW912"/>
    <mergeCell ref="AX912:BC912"/>
    <mergeCell ref="B913:E913"/>
    <mergeCell ref="F913:G913"/>
    <mergeCell ref="H913:M913"/>
    <mergeCell ref="N913:O913"/>
    <mergeCell ref="P913:U913"/>
    <mergeCell ref="V913:Z913"/>
    <mergeCell ref="AA913:AF913"/>
    <mergeCell ref="AG913:AL913"/>
    <mergeCell ref="AN913:AO913"/>
    <mergeCell ref="AP913:AU913"/>
    <mergeCell ref="AV913:AW913"/>
    <mergeCell ref="AX913:BC913"/>
    <mergeCell ref="V912:Z912"/>
    <mergeCell ref="AA912:AF912"/>
    <mergeCell ref="AG912:AL912"/>
    <mergeCell ref="AN912:AO912"/>
    <mergeCell ref="AP912:AU912"/>
    <mergeCell ref="B912:E912"/>
    <mergeCell ref="F912:G912"/>
    <mergeCell ref="H912:M912"/>
    <mergeCell ref="N912:O912"/>
    <mergeCell ref="P912:U912"/>
    <mergeCell ref="AV910:AW910"/>
    <mergeCell ref="AX910:BC910"/>
    <mergeCell ref="B911:E911"/>
    <mergeCell ref="F911:G911"/>
    <mergeCell ref="H911:M911"/>
    <mergeCell ref="N911:O911"/>
    <mergeCell ref="P911:U911"/>
    <mergeCell ref="V911:Z911"/>
    <mergeCell ref="AA911:AF911"/>
    <mergeCell ref="AG911:AL911"/>
    <mergeCell ref="AN911:AO911"/>
    <mergeCell ref="AP911:AU911"/>
    <mergeCell ref="AV911:AW911"/>
    <mergeCell ref="AX911:BC911"/>
    <mergeCell ref="V910:Z910"/>
    <mergeCell ref="AA910:AF910"/>
    <mergeCell ref="AG910:AL910"/>
    <mergeCell ref="AN910:AO910"/>
    <mergeCell ref="AP910:AU910"/>
    <mergeCell ref="B910:E910"/>
    <mergeCell ref="F910:G910"/>
    <mergeCell ref="H910:M910"/>
    <mergeCell ref="N910:O910"/>
    <mergeCell ref="P910:U910"/>
    <mergeCell ref="AV908:AW908"/>
    <mergeCell ref="AX908:BC908"/>
    <mergeCell ref="B909:E909"/>
    <mergeCell ref="F909:G909"/>
    <mergeCell ref="H909:M909"/>
    <mergeCell ref="N909:O909"/>
    <mergeCell ref="P909:U909"/>
    <mergeCell ref="V909:Z909"/>
    <mergeCell ref="AA909:AF909"/>
    <mergeCell ref="AG909:AL909"/>
    <mergeCell ref="AN909:AO909"/>
    <mergeCell ref="AP909:AU909"/>
    <mergeCell ref="AV909:AW909"/>
    <mergeCell ref="AX909:BC909"/>
    <mergeCell ref="V908:Z908"/>
    <mergeCell ref="AA908:AF908"/>
    <mergeCell ref="AG908:AL908"/>
    <mergeCell ref="AN908:AO908"/>
    <mergeCell ref="AP908:AU908"/>
    <mergeCell ref="B908:E908"/>
    <mergeCell ref="F908:G908"/>
    <mergeCell ref="H908:M908"/>
    <mergeCell ref="N908:O908"/>
    <mergeCell ref="P908:U908"/>
    <mergeCell ref="AV906:AW906"/>
    <mergeCell ref="AX906:BC906"/>
    <mergeCell ref="B907:E907"/>
    <mergeCell ref="F907:G907"/>
    <mergeCell ref="H907:M907"/>
    <mergeCell ref="N907:O907"/>
    <mergeCell ref="P907:U907"/>
    <mergeCell ref="V907:Z907"/>
    <mergeCell ref="AA907:AF907"/>
    <mergeCell ref="AG907:AL907"/>
    <mergeCell ref="AN907:AO907"/>
    <mergeCell ref="AP907:AU907"/>
    <mergeCell ref="AV907:AW907"/>
    <mergeCell ref="AX907:BC907"/>
    <mergeCell ref="V906:Z906"/>
    <mergeCell ref="AA906:AF906"/>
    <mergeCell ref="AG906:AL906"/>
    <mergeCell ref="AN906:AO906"/>
    <mergeCell ref="AP906:AU906"/>
    <mergeCell ref="B906:E906"/>
    <mergeCell ref="F906:G906"/>
    <mergeCell ref="H906:M906"/>
    <mergeCell ref="N906:O906"/>
    <mergeCell ref="P906:U906"/>
    <mergeCell ref="AV904:AW904"/>
    <mergeCell ref="AX904:BC904"/>
    <mergeCell ref="B905:E905"/>
    <mergeCell ref="F905:G905"/>
    <mergeCell ref="H905:M905"/>
    <mergeCell ref="N905:O905"/>
    <mergeCell ref="P905:U905"/>
    <mergeCell ref="V905:Z905"/>
    <mergeCell ref="AA905:AF905"/>
    <mergeCell ref="AG905:AL905"/>
    <mergeCell ref="AN905:AO905"/>
    <mergeCell ref="AP905:AU905"/>
    <mergeCell ref="AV905:AW905"/>
    <mergeCell ref="AX905:BC905"/>
    <mergeCell ref="V904:Z904"/>
    <mergeCell ref="AA904:AF904"/>
    <mergeCell ref="AG904:AL904"/>
    <mergeCell ref="AN904:AO904"/>
    <mergeCell ref="AP904:AU904"/>
    <mergeCell ref="B904:E904"/>
    <mergeCell ref="F904:G904"/>
    <mergeCell ref="H904:M904"/>
    <mergeCell ref="N904:O904"/>
    <mergeCell ref="P904:U904"/>
    <mergeCell ref="AV902:AW902"/>
    <mergeCell ref="AX902:BC902"/>
    <mergeCell ref="B903:E903"/>
    <mergeCell ref="F903:G903"/>
    <mergeCell ref="H903:M903"/>
    <mergeCell ref="N903:O903"/>
    <mergeCell ref="P903:U903"/>
    <mergeCell ref="V903:Z903"/>
    <mergeCell ref="AA903:AF903"/>
    <mergeCell ref="AG903:AL903"/>
    <mergeCell ref="AN903:AO903"/>
    <mergeCell ref="AP903:AU903"/>
    <mergeCell ref="AV903:AW903"/>
    <mergeCell ref="AX903:BC903"/>
    <mergeCell ref="V902:Z902"/>
    <mergeCell ref="AA902:AF902"/>
    <mergeCell ref="AG902:AL902"/>
    <mergeCell ref="AN902:AO902"/>
    <mergeCell ref="AP902:AU902"/>
    <mergeCell ref="B902:E902"/>
    <mergeCell ref="F902:G902"/>
    <mergeCell ref="H902:M902"/>
    <mergeCell ref="N902:O902"/>
    <mergeCell ref="P902:U902"/>
    <mergeCell ref="AV900:AW900"/>
    <mergeCell ref="AX900:BC900"/>
    <mergeCell ref="B901:E901"/>
    <mergeCell ref="F901:G901"/>
    <mergeCell ref="H901:M901"/>
    <mergeCell ref="N901:O901"/>
    <mergeCell ref="P901:U901"/>
    <mergeCell ref="V901:Z901"/>
    <mergeCell ref="AA901:AF901"/>
    <mergeCell ref="AG901:AL901"/>
    <mergeCell ref="AN901:AO901"/>
    <mergeCell ref="AP901:AU901"/>
    <mergeCell ref="AV901:AW901"/>
    <mergeCell ref="AX901:BC901"/>
    <mergeCell ref="V900:Z900"/>
    <mergeCell ref="AA900:AF900"/>
    <mergeCell ref="AG900:AL900"/>
    <mergeCell ref="AN900:AO900"/>
    <mergeCell ref="AP900:AU900"/>
    <mergeCell ref="B900:E900"/>
    <mergeCell ref="F900:G900"/>
    <mergeCell ref="H900:M900"/>
    <mergeCell ref="N900:O900"/>
    <mergeCell ref="P900:U900"/>
    <mergeCell ref="AV898:AW898"/>
    <mergeCell ref="AX898:BC898"/>
    <mergeCell ref="B899:E899"/>
    <mergeCell ref="F899:G899"/>
    <mergeCell ref="H899:M899"/>
    <mergeCell ref="N899:O899"/>
    <mergeCell ref="P899:U899"/>
    <mergeCell ref="V899:Z899"/>
    <mergeCell ref="AA899:AF899"/>
    <mergeCell ref="AG899:AL899"/>
    <mergeCell ref="AN899:AO899"/>
    <mergeCell ref="AP899:AU899"/>
    <mergeCell ref="AV899:AW899"/>
    <mergeCell ref="AX899:BC899"/>
    <mergeCell ref="V898:Z898"/>
    <mergeCell ref="AA898:AF898"/>
    <mergeCell ref="AG898:AL898"/>
    <mergeCell ref="AN898:AO898"/>
    <mergeCell ref="AP898:AU898"/>
    <mergeCell ref="B898:E898"/>
    <mergeCell ref="F898:G898"/>
    <mergeCell ref="H898:M898"/>
    <mergeCell ref="N898:O898"/>
    <mergeCell ref="P898:U898"/>
    <mergeCell ref="AV896:AW896"/>
    <mergeCell ref="AX896:BC896"/>
    <mergeCell ref="B897:E897"/>
    <mergeCell ref="F897:G897"/>
    <mergeCell ref="H897:M897"/>
    <mergeCell ref="N897:O897"/>
    <mergeCell ref="P897:U897"/>
    <mergeCell ref="V897:Z897"/>
    <mergeCell ref="AA897:AF897"/>
    <mergeCell ref="AG897:AL897"/>
    <mergeCell ref="AN897:AO897"/>
    <mergeCell ref="AP897:AU897"/>
    <mergeCell ref="AV897:AW897"/>
    <mergeCell ref="AX897:BC897"/>
    <mergeCell ref="V896:Z896"/>
    <mergeCell ref="AA896:AF896"/>
    <mergeCell ref="AG896:AL896"/>
    <mergeCell ref="AN896:AO896"/>
    <mergeCell ref="AP896:AU896"/>
    <mergeCell ref="B896:E896"/>
    <mergeCell ref="F896:G896"/>
    <mergeCell ref="H896:M896"/>
    <mergeCell ref="N896:O896"/>
    <mergeCell ref="P896:U896"/>
    <mergeCell ref="AV894:AW894"/>
    <mergeCell ref="AX894:BC894"/>
    <mergeCell ref="B895:E895"/>
    <mergeCell ref="F895:G895"/>
    <mergeCell ref="H895:M895"/>
    <mergeCell ref="N895:O895"/>
    <mergeCell ref="P895:U895"/>
    <mergeCell ref="V895:Z895"/>
    <mergeCell ref="AA895:AF895"/>
    <mergeCell ref="AG895:AL895"/>
    <mergeCell ref="AN895:AO895"/>
    <mergeCell ref="AP895:AU895"/>
    <mergeCell ref="AV895:AW895"/>
    <mergeCell ref="AX895:BC895"/>
    <mergeCell ref="V894:Z894"/>
    <mergeCell ref="AA894:AF894"/>
    <mergeCell ref="AG894:AL894"/>
    <mergeCell ref="AN894:AO894"/>
    <mergeCell ref="AP894:AU894"/>
    <mergeCell ref="B894:E894"/>
    <mergeCell ref="F894:G894"/>
    <mergeCell ref="H894:M894"/>
    <mergeCell ref="N894:O894"/>
    <mergeCell ref="P894:U894"/>
    <mergeCell ref="AV892:AW892"/>
    <mergeCell ref="AX892:BC892"/>
    <mergeCell ref="B893:E893"/>
    <mergeCell ref="F893:G893"/>
    <mergeCell ref="H893:M893"/>
    <mergeCell ref="N893:O893"/>
    <mergeCell ref="P893:U893"/>
    <mergeCell ref="V893:Z893"/>
    <mergeCell ref="AA893:AF893"/>
    <mergeCell ref="AG893:AL893"/>
    <mergeCell ref="AN893:AO893"/>
    <mergeCell ref="AP893:AU893"/>
    <mergeCell ref="AV893:AW893"/>
    <mergeCell ref="AX893:BC893"/>
    <mergeCell ref="V892:Z892"/>
    <mergeCell ref="AA892:AF892"/>
    <mergeCell ref="AG892:AL892"/>
    <mergeCell ref="AN892:AO892"/>
    <mergeCell ref="AP892:AU892"/>
    <mergeCell ref="B892:E892"/>
    <mergeCell ref="F892:G892"/>
    <mergeCell ref="H892:M892"/>
    <mergeCell ref="N892:O892"/>
    <mergeCell ref="P892:U892"/>
    <mergeCell ref="AV890:AW890"/>
    <mergeCell ref="AX890:BC890"/>
    <mergeCell ref="B891:E891"/>
    <mergeCell ref="F891:G891"/>
    <mergeCell ref="H891:M891"/>
    <mergeCell ref="N891:O891"/>
    <mergeCell ref="P891:U891"/>
    <mergeCell ref="V891:Z891"/>
    <mergeCell ref="AA891:AF891"/>
    <mergeCell ref="AG891:AL891"/>
    <mergeCell ref="AN891:AO891"/>
    <mergeCell ref="AP891:AU891"/>
    <mergeCell ref="AV891:AW891"/>
    <mergeCell ref="AX891:BC891"/>
    <mergeCell ref="V890:Z890"/>
    <mergeCell ref="AA890:AF890"/>
    <mergeCell ref="AG890:AL890"/>
    <mergeCell ref="AN890:AO890"/>
    <mergeCell ref="AP890:AU890"/>
    <mergeCell ref="B890:E890"/>
    <mergeCell ref="F890:G890"/>
    <mergeCell ref="H890:M890"/>
    <mergeCell ref="N890:O890"/>
    <mergeCell ref="P890:U890"/>
    <mergeCell ref="AV888:AW888"/>
    <mergeCell ref="AX888:BC888"/>
    <mergeCell ref="B889:E889"/>
    <mergeCell ref="F889:G889"/>
    <mergeCell ref="H889:M889"/>
    <mergeCell ref="N889:O889"/>
    <mergeCell ref="P889:U889"/>
    <mergeCell ref="V889:Z889"/>
    <mergeCell ref="AA889:AF889"/>
    <mergeCell ref="AG889:AL889"/>
    <mergeCell ref="AN889:AO889"/>
    <mergeCell ref="AP889:AU889"/>
    <mergeCell ref="AV889:AW889"/>
    <mergeCell ref="AX889:BC889"/>
    <mergeCell ref="V888:Z888"/>
    <mergeCell ref="AA888:AF888"/>
    <mergeCell ref="AG888:AL888"/>
    <mergeCell ref="AN888:AO888"/>
    <mergeCell ref="AP888:AU888"/>
    <mergeCell ref="B888:E888"/>
    <mergeCell ref="F888:G888"/>
    <mergeCell ref="H888:M888"/>
    <mergeCell ref="N888:O888"/>
    <mergeCell ref="P888:U888"/>
    <mergeCell ref="AV886:AW886"/>
    <mergeCell ref="AX886:BC886"/>
    <mergeCell ref="B887:E887"/>
    <mergeCell ref="F887:G887"/>
    <mergeCell ref="H887:M887"/>
    <mergeCell ref="N887:O887"/>
    <mergeCell ref="P887:U887"/>
    <mergeCell ref="V887:Z887"/>
    <mergeCell ref="AA887:AF887"/>
    <mergeCell ref="AG887:AL887"/>
    <mergeCell ref="AN887:AO887"/>
    <mergeCell ref="AP887:AU887"/>
    <mergeCell ref="AV887:AW887"/>
    <mergeCell ref="AX887:BC887"/>
    <mergeCell ref="V886:Z886"/>
    <mergeCell ref="AA886:AF886"/>
    <mergeCell ref="AG886:AL886"/>
    <mergeCell ref="AN886:AO886"/>
    <mergeCell ref="AP886:AU886"/>
    <mergeCell ref="B886:E886"/>
    <mergeCell ref="F886:G886"/>
    <mergeCell ref="H886:M886"/>
    <mergeCell ref="N886:O886"/>
    <mergeCell ref="P886:U886"/>
    <mergeCell ref="AV884:AW884"/>
    <mergeCell ref="AX884:BC884"/>
    <mergeCell ref="B885:E885"/>
    <mergeCell ref="F885:G885"/>
    <mergeCell ref="H885:M885"/>
    <mergeCell ref="N885:O885"/>
    <mergeCell ref="P885:U885"/>
    <mergeCell ref="V885:Z885"/>
    <mergeCell ref="AA885:AF885"/>
    <mergeCell ref="AG885:AL885"/>
    <mergeCell ref="AN885:AO885"/>
    <mergeCell ref="AP885:AU885"/>
    <mergeCell ref="AV885:AW885"/>
    <mergeCell ref="AX885:BC885"/>
    <mergeCell ref="V884:Z884"/>
    <mergeCell ref="AA884:AF884"/>
    <mergeCell ref="AG884:AL884"/>
    <mergeCell ref="AN884:AO884"/>
    <mergeCell ref="AP884:AU884"/>
    <mergeCell ref="B884:E884"/>
    <mergeCell ref="F884:G884"/>
    <mergeCell ref="H884:M884"/>
    <mergeCell ref="N884:O884"/>
    <mergeCell ref="P884:U884"/>
    <mergeCell ref="AV882:AW882"/>
    <mergeCell ref="AX882:BC882"/>
    <mergeCell ref="B883:E883"/>
    <mergeCell ref="F883:G883"/>
    <mergeCell ref="H883:M883"/>
    <mergeCell ref="N883:O883"/>
    <mergeCell ref="P883:U883"/>
    <mergeCell ref="V883:Z883"/>
    <mergeCell ref="AA883:AF883"/>
    <mergeCell ref="AG883:AL883"/>
    <mergeCell ref="AN883:AO883"/>
    <mergeCell ref="AP883:AU883"/>
    <mergeCell ref="AV883:AW883"/>
    <mergeCell ref="AX883:BC883"/>
    <mergeCell ref="V882:Z882"/>
    <mergeCell ref="AA882:AF882"/>
    <mergeCell ref="AG882:AL882"/>
    <mergeCell ref="AN882:AO882"/>
    <mergeCell ref="AP882:AU882"/>
    <mergeCell ref="B882:E882"/>
    <mergeCell ref="F882:G882"/>
    <mergeCell ref="H882:M882"/>
    <mergeCell ref="N882:O882"/>
    <mergeCell ref="P882:U882"/>
    <mergeCell ref="AV880:AW880"/>
    <mergeCell ref="AX880:BC880"/>
    <mergeCell ref="B881:E881"/>
    <mergeCell ref="F881:G881"/>
    <mergeCell ref="H881:M881"/>
    <mergeCell ref="N881:O881"/>
    <mergeCell ref="P881:U881"/>
    <mergeCell ref="V881:Z881"/>
    <mergeCell ref="AA881:AF881"/>
    <mergeCell ref="AG881:AL881"/>
    <mergeCell ref="AN881:AO881"/>
    <mergeCell ref="AP881:AU881"/>
    <mergeCell ref="AV881:AW881"/>
    <mergeCell ref="AX881:BC881"/>
    <mergeCell ref="V880:Z880"/>
    <mergeCell ref="AA880:AF880"/>
    <mergeCell ref="AG880:AL880"/>
    <mergeCell ref="AN880:AO880"/>
    <mergeCell ref="AP880:AU880"/>
    <mergeCell ref="B880:E880"/>
    <mergeCell ref="F880:G880"/>
    <mergeCell ref="H880:M880"/>
    <mergeCell ref="N880:O880"/>
    <mergeCell ref="P880:U880"/>
    <mergeCell ref="AV878:AW878"/>
    <mergeCell ref="AX878:BC878"/>
    <mergeCell ref="B879:E879"/>
    <mergeCell ref="F879:G879"/>
    <mergeCell ref="H879:M879"/>
    <mergeCell ref="N879:O879"/>
    <mergeCell ref="P879:U879"/>
    <mergeCell ref="V879:Z879"/>
    <mergeCell ref="AA879:AF879"/>
    <mergeCell ref="AG879:AL879"/>
    <mergeCell ref="AN879:AO879"/>
    <mergeCell ref="AP879:AU879"/>
    <mergeCell ref="AV879:AW879"/>
    <mergeCell ref="AX879:BC879"/>
    <mergeCell ref="V878:Z878"/>
    <mergeCell ref="AA878:AF878"/>
    <mergeCell ref="AG878:AL878"/>
    <mergeCell ref="AN878:AO878"/>
    <mergeCell ref="AP878:AU878"/>
    <mergeCell ref="B878:E878"/>
    <mergeCell ref="F878:G878"/>
    <mergeCell ref="H878:M878"/>
    <mergeCell ref="N878:O878"/>
    <mergeCell ref="P878:U878"/>
    <mergeCell ref="AV876:AW876"/>
    <mergeCell ref="AX876:BC876"/>
    <mergeCell ref="B877:E877"/>
    <mergeCell ref="F877:G877"/>
    <mergeCell ref="H877:M877"/>
    <mergeCell ref="N877:O877"/>
    <mergeCell ref="P877:U877"/>
    <mergeCell ref="V877:Z877"/>
    <mergeCell ref="AA877:AF877"/>
    <mergeCell ref="AG877:AL877"/>
    <mergeCell ref="AN877:AO877"/>
    <mergeCell ref="AP877:AU877"/>
    <mergeCell ref="AV877:AW877"/>
    <mergeCell ref="AX877:BC877"/>
    <mergeCell ref="V876:Z876"/>
    <mergeCell ref="AA876:AF876"/>
    <mergeCell ref="AG876:AL876"/>
    <mergeCell ref="AN876:AO876"/>
    <mergeCell ref="AP876:AU876"/>
    <mergeCell ref="B876:E876"/>
    <mergeCell ref="F876:G876"/>
    <mergeCell ref="H876:M876"/>
    <mergeCell ref="N876:O876"/>
    <mergeCell ref="P876:U876"/>
    <mergeCell ref="AV874:AW874"/>
    <mergeCell ref="AX874:BC874"/>
    <mergeCell ref="B875:E875"/>
    <mergeCell ref="F875:G875"/>
    <mergeCell ref="H875:M875"/>
    <mergeCell ref="N875:O875"/>
    <mergeCell ref="P875:U875"/>
    <mergeCell ref="V875:Z875"/>
    <mergeCell ref="AA875:AF875"/>
    <mergeCell ref="AG875:AL875"/>
    <mergeCell ref="AN875:AO875"/>
    <mergeCell ref="AP875:AU875"/>
    <mergeCell ref="AV875:AW875"/>
    <mergeCell ref="AX875:BC875"/>
    <mergeCell ref="V874:Z874"/>
    <mergeCell ref="AA874:AF874"/>
    <mergeCell ref="AG874:AL874"/>
    <mergeCell ref="AN874:AO874"/>
    <mergeCell ref="AP874:AU874"/>
    <mergeCell ref="B874:E874"/>
    <mergeCell ref="F874:G874"/>
    <mergeCell ref="H874:M874"/>
    <mergeCell ref="N874:O874"/>
    <mergeCell ref="P874:U874"/>
    <mergeCell ref="AV872:AW872"/>
    <mergeCell ref="AX872:BC872"/>
    <mergeCell ref="B873:E873"/>
    <mergeCell ref="F873:G873"/>
    <mergeCell ref="H873:M873"/>
    <mergeCell ref="N873:O873"/>
    <mergeCell ref="P873:U873"/>
    <mergeCell ref="V873:Z873"/>
    <mergeCell ref="AA873:AF873"/>
    <mergeCell ref="AG873:AL873"/>
    <mergeCell ref="AN873:AO873"/>
    <mergeCell ref="AP873:AU873"/>
    <mergeCell ref="AV873:AW873"/>
    <mergeCell ref="AX873:BC873"/>
    <mergeCell ref="V872:Z872"/>
    <mergeCell ref="AA872:AF872"/>
    <mergeCell ref="AG872:AL872"/>
    <mergeCell ref="AN872:AO872"/>
    <mergeCell ref="AP872:AU872"/>
    <mergeCell ref="B872:E872"/>
    <mergeCell ref="F872:G872"/>
    <mergeCell ref="H872:M872"/>
    <mergeCell ref="N872:O872"/>
    <mergeCell ref="P872:U872"/>
    <mergeCell ref="AV870:AW870"/>
    <mergeCell ref="AX870:BC870"/>
    <mergeCell ref="B871:E871"/>
    <mergeCell ref="F871:G871"/>
    <mergeCell ref="H871:M871"/>
    <mergeCell ref="N871:O871"/>
    <mergeCell ref="P871:U871"/>
    <mergeCell ref="V871:Z871"/>
    <mergeCell ref="AA871:AF871"/>
    <mergeCell ref="AG871:AL871"/>
    <mergeCell ref="AN871:AO871"/>
    <mergeCell ref="AP871:AU871"/>
    <mergeCell ref="AV871:AW871"/>
    <mergeCell ref="AX871:BC871"/>
    <mergeCell ref="V870:Z870"/>
    <mergeCell ref="AA870:AF870"/>
    <mergeCell ref="AG870:AL870"/>
    <mergeCell ref="AN870:AO870"/>
    <mergeCell ref="AP870:AU870"/>
    <mergeCell ref="B870:E870"/>
    <mergeCell ref="F870:G870"/>
    <mergeCell ref="H870:M870"/>
    <mergeCell ref="N870:O870"/>
    <mergeCell ref="P870:U870"/>
    <mergeCell ref="AV868:AW868"/>
    <mergeCell ref="AX868:BC868"/>
    <mergeCell ref="B869:E869"/>
    <mergeCell ref="F869:G869"/>
    <mergeCell ref="H869:M869"/>
    <mergeCell ref="N869:O869"/>
    <mergeCell ref="P869:U869"/>
    <mergeCell ref="V869:Z869"/>
    <mergeCell ref="AA869:AF869"/>
    <mergeCell ref="AG869:AL869"/>
    <mergeCell ref="AN869:AO869"/>
    <mergeCell ref="AP869:AU869"/>
    <mergeCell ref="AV869:AW869"/>
    <mergeCell ref="AX869:BC869"/>
    <mergeCell ref="V868:Z868"/>
    <mergeCell ref="AA868:AF868"/>
    <mergeCell ref="AG868:AL868"/>
    <mergeCell ref="AN868:AO868"/>
    <mergeCell ref="AP868:AU868"/>
    <mergeCell ref="B868:E868"/>
    <mergeCell ref="F868:G868"/>
    <mergeCell ref="H868:M868"/>
    <mergeCell ref="N868:O868"/>
    <mergeCell ref="P868:U868"/>
    <mergeCell ref="AV866:AW866"/>
    <mergeCell ref="AX866:BC866"/>
    <mergeCell ref="B867:E867"/>
    <mergeCell ref="F867:G867"/>
    <mergeCell ref="H867:M867"/>
    <mergeCell ref="N867:O867"/>
    <mergeCell ref="P867:U867"/>
    <mergeCell ref="V867:Z867"/>
    <mergeCell ref="AA867:AF867"/>
    <mergeCell ref="AG867:AL867"/>
    <mergeCell ref="AN867:AO867"/>
    <mergeCell ref="AP867:AU867"/>
    <mergeCell ref="AV867:AW867"/>
    <mergeCell ref="AX867:BC867"/>
    <mergeCell ref="V866:Z866"/>
    <mergeCell ref="AA866:AF866"/>
    <mergeCell ref="AG866:AL866"/>
    <mergeCell ref="AN866:AO866"/>
    <mergeCell ref="AP866:AU866"/>
    <mergeCell ref="B866:E866"/>
    <mergeCell ref="F866:G866"/>
    <mergeCell ref="H866:M866"/>
    <mergeCell ref="N866:O866"/>
    <mergeCell ref="P866:U866"/>
    <mergeCell ref="AV864:AW864"/>
    <mergeCell ref="AX864:BC864"/>
    <mergeCell ref="B865:E865"/>
    <mergeCell ref="F865:G865"/>
    <mergeCell ref="H865:M865"/>
    <mergeCell ref="N865:O865"/>
    <mergeCell ref="P865:U865"/>
    <mergeCell ref="V865:Z865"/>
    <mergeCell ref="AA865:AF865"/>
    <mergeCell ref="AG865:AL865"/>
    <mergeCell ref="AN865:AO865"/>
    <mergeCell ref="AP865:AU865"/>
    <mergeCell ref="AV865:AW865"/>
    <mergeCell ref="AX865:BC865"/>
    <mergeCell ref="V864:Z864"/>
    <mergeCell ref="AA864:AF864"/>
    <mergeCell ref="AG864:AL864"/>
    <mergeCell ref="AN864:AO864"/>
    <mergeCell ref="AP864:AU864"/>
    <mergeCell ref="B864:E864"/>
    <mergeCell ref="F864:G864"/>
    <mergeCell ref="H864:M864"/>
    <mergeCell ref="N864:O864"/>
    <mergeCell ref="P864:U864"/>
    <mergeCell ref="AV862:AW862"/>
    <mergeCell ref="AX862:BC862"/>
    <mergeCell ref="B863:E863"/>
    <mergeCell ref="F863:G863"/>
    <mergeCell ref="H863:M863"/>
    <mergeCell ref="N863:O863"/>
    <mergeCell ref="P863:U863"/>
    <mergeCell ref="V863:Z863"/>
    <mergeCell ref="AA863:AF863"/>
    <mergeCell ref="AG863:AL863"/>
    <mergeCell ref="AN863:AO863"/>
    <mergeCell ref="AP863:AU863"/>
    <mergeCell ref="AV863:AW863"/>
    <mergeCell ref="AX863:BC863"/>
    <mergeCell ref="V862:Z862"/>
    <mergeCell ref="AA862:AF862"/>
    <mergeCell ref="AG862:AL862"/>
    <mergeCell ref="AN862:AO862"/>
    <mergeCell ref="AP862:AU862"/>
    <mergeCell ref="B862:E862"/>
    <mergeCell ref="F862:G862"/>
    <mergeCell ref="H862:M862"/>
    <mergeCell ref="N862:O862"/>
    <mergeCell ref="P862:U862"/>
    <mergeCell ref="AV860:AW860"/>
    <mergeCell ref="AX860:BC860"/>
    <mergeCell ref="B861:E861"/>
    <mergeCell ref="F861:G861"/>
    <mergeCell ref="H861:M861"/>
    <mergeCell ref="N861:O861"/>
    <mergeCell ref="P861:U861"/>
    <mergeCell ref="V861:Z861"/>
    <mergeCell ref="AA861:AF861"/>
    <mergeCell ref="AG861:AL861"/>
    <mergeCell ref="AN861:AO861"/>
    <mergeCell ref="AP861:AU861"/>
    <mergeCell ref="AV861:AW861"/>
    <mergeCell ref="AX861:BC861"/>
    <mergeCell ref="V860:Z860"/>
    <mergeCell ref="AA860:AF860"/>
    <mergeCell ref="AG860:AL860"/>
    <mergeCell ref="AN860:AO860"/>
    <mergeCell ref="AP860:AU860"/>
    <mergeCell ref="B860:E860"/>
    <mergeCell ref="F860:G860"/>
    <mergeCell ref="H860:M860"/>
    <mergeCell ref="N860:O860"/>
    <mergeCell ref="P860:U860"/>
    <mergeCell ref="AV858:AW858"/>
    <mergeCell ref="AX858:BC858"/>
    <mergeCell ref="B859:E859"/>
    <mergeCell ref="F859:G859"/>
    <mergeCell ref="H859:M859"/>
    <mergeCell ref="N859:O859"/>
    <mergeCell ref="P859:U859"/>
    <mergeCell ref="V859:Z859"/>
    <mergeCell ref="AA859:AF859"/>
    <mergeCell ref="AG859:AL859"/>
    <mergeCell ref="AN859:AO859"/>
    <mergeCell ref="AP859:AU859"/>
    <mergeCell ref="AV859:AW859"/>
    <mergeCell ref="AX859:BC859"/>
    <mergeCell ref="V858:Z858"/>
    <mergeCell ref="AA858:AF858"/>
    <mergeCell ref="AG858:AL858"/>
    <mergeCell ref="AN858:AO858"/>
    <mergeCell ref="AP858:AU858"/>
    <mergeCell ref="B858:E858"/>
    <mergeCell ref="F858:G858"/>
    <mergeCell ref="H858:M858"/>
    <mergeCell ref="N858:O858"/>
    <mergeCell ref="P858:U858"/>
    <mergeCell ref="AV856:AW856"/>
    <mergeCell ref="AX856:BC856"/>
    <mergeCell ref="B857:E857"/>
    <mergeCell ref="F857:G857"/>
    <mergeCell ref="H857:M857"/>
    <mergeCell ref="N857:O857"/>
    <mergeCell ref="P857:U857"/>
    <mergeCell ref="V857:Z857"/>
    <mergeCell ref="AA857:AF857"/>
    <mergeCell ref="AG857:AL857"/>
    <mergeCell ref="AN857:AO857"/>
    <mergeCell ref="AP857:AU857"/>
    <mergeCell ref="AV857:AW857"/>
    <mergeCell ref="AX857:BC857"/>
    <mergeCell ref="V856:Z856"/>
    <mergeCell ref="AA856:AF856"/>
    <mergeCell ref="AG856:AL856"/>
    <mergeCell ref="AN856:AO856"/>
    <mergeCell ref="AP856:AU856"/>
    <mergeCell ref="B856:E856"/>
    <mergeCell ref="F856:G856"/>
    <mergeCell ref="H856:M856"/>
    <mergeCell ref="N856:O856"/>
    <mergeCell ref="P856:U856"/>
    <mergeCell ref="AV854:AW854"/>
    <mergeCell ref="AX854:BC854"/>
    <mergeCell ref="B855:E855"/>
    <mergeCell ref="F855:G855"/>
    <mergeCell ref="H855:M855"/>
    <mergeCell ref="N855:O855"/>
    <mergeCell ref="P855:U855"/>
    <mergeCell ref="V855:Z855"/>
    <mergeCell ref="AA855:AF855"/>
    <mergeCell ref="AG855:AL855"/>
    <mergeCell ref="AN855:AO855"/>
    <mergeCell ref="AP855:AU855"/>
    <mergeCell ref="AV855:AW855"/>
    <mergeCell ref="AX855:BC855"/>
    <mergeCell ref="V854:Z854"/>
    <mergeCell ref="AA854:AF854"/>
    <mergeCell ref="AG854:AL854"/>
    <mergeCell ref="AN854:AO854"/>
    <mergeCell ref="AP854:AU854"/>
    <mergeCell ref="B854:E854"/>
    <mergeCell ref="F854:G854"/>
    <mergeCell ref="H854:M854"/>
    <mergeCell ref="N854:O854"/>
    <mergeCell ref="P854:U854"/>
    <mergeCell ref="AV852:AW852"/>
    <mergeCell ref="AX852:BC852"/>
    <mergeCell ref="B853:E853"/>
    <mergeCell ref="F853:G853"/>
    <mergeCell ref="H853:M853"/>
    <mergeCell ref="N853:O853"/>
    <mergeCell ref="P853:U853"/>
    <mergeCell ref="V853:Z853"/>
    <mergeCell ref="AA853:AF853"/>
    <mergeCell ref="AG853:AL853"/>
    <mergeCell ref="AN853:AO853"/>
    <mergeCell ref="AP853:AU853"/>
    <mergeCell ref="AV853:AW853"/>
    <mergeCell ref="AX853:BC853"/>
    <mergeCell ref="V852:Z852"/>
    <mergeCell ref="AA852:AF852"/>
    <mergeCell ref="AG852:AL852"/>
    <mergeCell ref="AN852:AO852"/>
    <mergeCell ref="AP852:AU852"/>
    <mergeCell ref="B852:E852"/>
    <mergeCell ref="F852:G852"/>
    <mergeCell ref="H852:M852"/>
    <mergeCell ref="N852:O852"/>
    <mergeCell ref="P852:U852"/>
    <mergeCell ref="AV850:AW850"/>
    <mergeCell ref="AX850:BC850"/>
    <mergeCell ref="B851:E851"/>
    <mergeCell ref="F851:G851"/>
    <mergeCell ref="H851:M851"/>
    <mergeCell ref="N851:O851"/>
    <mergeCell ref="P851:U851"/>
    <mergeCell ref="V851:Z851"/>
    <mergeCell ref="AA851:AF851"/>
    <mergeCell ref="AG851:AL851"/>
    <mergeCell ref="AN851:AO851"/>
    <mergeCell ref="AP851:AU851"/>
    <mergeCell ref="AV851:AW851"/>
    <mergeCell ref="AX851:BC851"/>
    <mergeCell ref="V850:Z850"/>
    <mergeCell ref="AA850:AF850"/>
    <mergeCell ref="AG850:AL850"/>
    <mergeCell ref="AN850:AO850"/>
    <mergeCell ref="AP850:AU850"/>
    <mergeCell ref="B850:E850"/>
    <mergeCell ref="F850:G850"/>
    <mergeCell ref="H850:M850"/>
    <mergeCell ref="N850:O850"/>
    <mergeCell ref="P850:U850"/>
    <mergeCell ref="AV848:AW848"/>
    <mergeCell ref="AX848:BC848"/>
    <mergeCell ref="B849:E849"/>
    <mergeCell ref="F849:G849"/>
    <mergeCell ref="H849:M849"/>
    <mergeCell ref="N849:O849"/>
    <mergeCell ref="P849:U849"/>
    <mergeCell ref="V849:Z849"/>
    <mergeCell ref="AA849:AF849"/>
    <mergeCell ref="AG849:AL849"/>
    <mergeCell ref="AN849:AO849"/>
    <mergeCell ref="AP849:AU849"/>
    <mergeCell ref="AV849:AW849"/>
    <mergeCell ref="AX849:BC849"/>
    <mergeCell ref="V848:Z848"/>
    <mergeCell ref="AA848:AF848"/>
    <mergeCell ref="AG848:AL848"/>
    <mergeCell ref="AN848:AO848"/>
    <mergeCell ref="AP848:AU848"/>
    <mergeCell ref="B848:E848"/>
    <mergeCell ref="F848:G848"/>
    <mergeCell ref="H848:M848"/>
    <mergeCell ref="N848:O848"/>
    <mergeCell ref="P848:U848"/>
    <mergeCell ref="AV846:AW846"/>
    <mergeCell ref="AX846:BC846"/>
    <mergeCell ref="B847:E847"/>
    <mergeCell ref="F847:G847"/>
    <mergeCell ref="H847:M847"/>
    <mergeCell ref="N847:O847"/>
    <mergeCell ref="P847:U847"/>
    <mergeCell ref="V847:Z847"/>
    <mergeCell ref="AA847:AF847"/>
    <mergeCell ref="AG847:AL847"/>
    <mergeCell ref="AN847:AO847"/>
    <mergeCell ref="AP847:AU847"/>
    <mergeCell ref="AV847:AW847"/>
    <mergeCell ref="AX847:BC847"/>
    <mergeCell ref="V846:Z846"/>
    <mergeCell ref="AA846:AF846"/>
    <mergeCell ref="AG846:AL846"/>
    <mergeCell ref="AN846:AO846"/>
    <mergeCell ref="AP846:AU846"/>
    <mergeCell ref="B846:E846"/>
    <mergeCell ref="F846:G846"/>
    <mergeCell ref="H846:M846"/>
    <mergeCell ref="N846:O846"/>
    <mergeCell ref="P846:U846"/>
    <mergeCell ref="AV844:AW844"/>
    <mergeCell ref="AX844:BC844"/>
    <mergeCell ref="B845:E845"/>
    <mergeCell ref="F845:G845"/>
    <mergeCell ref="H845:M845"/>
    <mergeCell ref="N845:O845"/>
    <mergeCell ref="P845:U845"/>
    <mergeCell ref="V845:Z845"/>
    <mergeCell ref="AA845:AF845"/>
    <mergeCell ref="AG845:AL845"/>
    <mergeCell ref="AN845:AO845"/>
    <mergeCell ref="AP845:AU845"/>
    <mergeCell ref="AV845:AW845"/>
    <mergeCell ref="AX845:BC845"/>
    <mergeCell ref="V844:Z844"/>
    <mergeCell ref="AA844:AF844"/>
    <mergeCell ref="AG844:AL844"/>
    <mergeCell ref="AN844:AO844"/>
    <mergeCell ref="AP844:AU844"/>
    <mergeCell ref="B844:E844"/>
    <mergeCell ref="F844:G844"/>
    <mergeCell ref="H844:M844"/>
    <mergeCell ref="N844:O844"/>
    <mergeCell ref="P844:U844"/>
    <mergeCell ref="AV842:AW842"/>
    <mergeCell ref="AX842:BC842"/>
    <mergeCell ref="B843:E843"/>
    <mergeCell ref="F843:G843"/>
    <mergeCell ref="H843:M843"/>
    <mergeCell ref="N843:O843"/>
    <mergeCell ref="P843:U843"/>
    <mergeCell ref="V843:Z843"/>
    <mergeCell ref="AA843:AF843"/>
    <mergeCell ref="AG843:AL843"/>
    <mergeCell ref="AN843:AO843"/>
    <mergeCell ref="AP843:AU843"/>
    <mergeCell ref="AV843:AW843"/>
    <mergeCell ref="AX843:BC843"/>
    <mergeCell ref="V842:Z842"/>
    <mergeCell ref="AA842:AF842"/>
    <mergeCell ref="AG842:AL842"/>
    <mergeCell ref="AN842:AO842"/>
    <mergeCell ref="AP842:AU842"/>
    <mergeCell ref="B842:E842"/>
    <mergeCell ref="F842:G842"/>
    <mergeCell ref="H842:M842"/>
    <mergeCell ref="N842:O842"/>
    <mergeCell ref="P842:U842"/>
    <mergeCell ref="AV840:AW840"/>
    <mergeCell ref="AX840:BC840"/>
    <mergeCell ref="B841:E841"/>
    <mergeCell ref="F841:G841"/>
    <mergeCell ref="H841:M841"/>
    <mergeCell ref="N841:O841"/>
    <mergeCell ref="P841:U841"/>
    <mergeCell ref="V841:Z841"/>
    <mergeCell ref="AA841:AF841"/>
    <mergeCell ref="AG841:AL841"/>
    <mergeCell ref="AN841:AO841"/>
    <mergeCell ref="AP841:AU841"/>
    <mergeCell ref="AV841:AW841"/>
    <mergeCell ref="AX841:BC841"/>
    <mergeCell ref="V840:Z840"/>
    <mergeCell ref="AA840:AF840"/>
    <mergeCell ref="AG840:AL840"/>
    <mergeCell ref="AN840:AO840"/>
    <mergeCell ref="AP840:AU840"/>
    <mergeCell ref="B840:E840"/>
    <mergeCell ref="F840:G840"/>
    <mergeCell ref="H840:M840"/>
    <mergeCell ref="N840:O840"/>
    <mergeCell ref="P840:U840"/>
    <mergeCell ref="AV838:AW838"/>
    <mergeCell ref="AX838:BC838"/>
    <mergeCell ref="B839:E839"/>
    <mergeCell ref="F839:G839"/>
    <mergeCell ref="H839:M839"/>
    <mergeCell ref="N839:O839"/>
    <mergeCell ref="P839:U839"/>
    <mergeCell ref="V839:Z839"/>
    <mergeCell ref="AA839:AF839"/>
    <mergeCell ref="AG839:AL839"/>
    <mergeCell ref="AN839:AO839"/>
    <mergeCell ref="AP839:AU839"/>
    <mergeCell ref="AV839:AW839"/>
    <mergeCell ref="AX839:BC839"/>
    <mergeCell ref="V838:Z838"/>
    <mergeCell ref="AA838:AF838"/>
    <mergeCell ref="AG838:AL838"/>
    <mergeCell ref="AN838:AO838"/>
    <mergeCell ref="AP838:AU838"/>
    <mergeCell ref="B838:E838"/>
    <mergeCell ref="F838:G838"/>
    <mergeCell ref="H838:M838"/>
    <mergeCell ref="N838:O838"/>
    <mergeCell ref="P838:U838"/>
    <mergeCell ref="AV836:AW836"/>
    <mergeCell ref="AX836:BC836"/>
    <mergeCell ref="B837:E837"/>
    <mergeCell ref="F837:G837"/>
    <mergeCell ref="H837:M837"/>
    <mergeCell ref="N837:O837"/>
    <mergeCell ref="P837:U837"/>
    <mergeCell ref="V837:Z837"/>
    <mergeCell ref="AA837:AF837"/>
    <mergeCell ref="AG837:AL837"/>
    <mergeCell ref="AN837:AO837"/>
    <mergeCell ref="AP837:AU837"/>
    <mergeCell ref="AV837:AW837"/>
    <mergeCell ref="AX837:BC837"/>
    <mergeCell ref="V836:Z836"/>
    <mergeCell ref="AA836:AF836"/>
    <mergeCell ref="AG836:AL836"/>
    <mergeCell ref="AN836:AO836"/>
    <mergeCell ref="AP836:AU836"/>
    <mergeCell ref="B836:E836"/>
    <mergeCell ref="F836:G836"/>
    <mergeCell ref="H836:M836"/>
    <mergeCell ref="N836:O836"/>
    <mergeCell ref="P836:U836"/>
    <mergeCell ref="AV834:AW834"/>
    <mergeCell ref="AX834:BC834"/>
    <mergeCell ref="B835:E835"/>
    <mergeCell ref="F835:G835"/>
    <mergeCell ref="H835:M835"/>
    <mergeCell ref="N835:O835"/>
    <mergeCell ref="P835:U835"/>
    <mergeCell ref="V835:Z835"/>
    <mergeCell ref="AA835:AF835"/>
    <mergeCell ref="AG835:AL835"/>
    <mergeCell ref="AN835:AO835"/>
    <mergeCell ref="AP835:AU835"/>
    <mergeCell ref="AV835:AW835"/>
    <mergeCell ref="AX835:BC835"/>
    <mergeCell ref="V834:Z834"/>
    <mergeCell ref="AA834:AF834"/>
    <mergeCell ref="AG834:AL834"/>
    <mergeCell ref="AN834:AO834"/>
    <mergeCell ref="AP834:AU834"/>
    <mergeCell ref="B834:E834"/>
    <mergeCell ref="F834:G834"/>
    <mergeCell ref="H834:M834"/>
    <mergeCell ref="N834:O834"/>
    <mergeCell ref="P834:U834"/>
    <mergeCell ref="AV832:AW832"/>
    <mergeCell ref="AX832:BC832"/>
    <mergeCell ref="B833:E833"/>
    <mergeCell ref="F833:G833"/>
    <mergeCell ref="H833:M833"/>
    <mergeCell ref="N833:O833"/>
    <mergeCell ref="P833:U833"/>
    <mergeCell ref="V833:Z833"/>
    <mergeCell ref="AA833:AF833"/>
    <mergeCell ref="AG833:AL833"/>
    <mergeCell ref="AN833:AO833"/>
    <mergeCell ref="AP833:AU833"/>
    <mergeCell ref="AV833:AW833"/>
    <mergeCell ref="AX833:BC833"/>
    <mergeCell ref="V832:Z832"/>
    <mergeCell ref="AA832:AF832"/>
    <mergeCell ref="AG832:AL832"/>
    <mergeCell ref="AN832:AO832"/>
    <mergeCell ref="AP832:AU832"/>
    <mergeCell ref="B832:E832"/>
    <mergeCell ref="F832:G832"/>
    <mergeCell ref="H832:M832"/>
    <mergeCell ref="N832:O832"/>
    <mergeCell ref="P832:U832"/>
    <mergeCell ref="AV830:AW830"/>
    <mergeCell ref="AX830:BC830"/>
    <mergeCell ref="B831:E831"/>
    <mergeCell ref="F831:G831"/>
    <mergeCell ref="H831:M831"/>
    <mergeCell ref="N831:O831"/>
    <mergeCell ref="P831:U831"/>
    <mergeCell ref="V831:Z831"/>
    <mergeCell ref="AA831:AF831"/>
    <mergeCell ref="AG831:AL831"/>
    <mergeCell ref="AN831:AO831"/>
    <mergeCell ref="AP831:AU831"/>
    <mergeCell ref="AV831:AW831"/>
    <mergeCell ref="AX831:BC831"/>
    <mergeCell ref="V830:Z830"/>
    <mergeCell ref="AA830:AF830"/>
    <mergeCell ref="AG830:AL830"/>
    <mergeCell ref="AN830:AO830"/>
    <mergeCell ref="AP830:AU830"/>
    <mergeCell ref="B830:E830"/>
    <mergeCell ref="F830:G830"/>
    <mergeCell ref="H830:M830"/>
    <mergeCell ref="N830:O830"/>
    <mergeCell ref="P830:U830"/>
    <mergeCell ref="AV828:AW828"/>
    <mergeCell ref="AX828:BC828"/>
    <mergeCell ref="B829:E829"/>
    <mergeCell ref="F829:G829"/>
    <mergeCell ref="H829:M829"/>
    <mergeCell ref="N829:O829"/>
    <mergeCell ref="P829:U829"/>
    <mergeCell ref="V829:Z829"/>
    <mergeCell ref="AA829:AF829"/>
    <mergeCell ref="AG829:AL829"/>
    <mergeCell ref="AN829:AO829"/>
    <mergeCell ref="AP829:AU829"/>
    <mergeCell ref="AV829:AW829"/>
    <mergeCell ref="AX829:BC829"/>
    <mergeCell ref="V828:Z828"/>
    <mergeCell ref="AA828:AF828"/>
    <mergeCell ref="AG828:AL828"/>
    <mergeCell ref="AN828:AO828"/>
    <mergeCell ref="AP828:AU828"/>
    <mergeCell ref="B828:E828"/>
    <mergeCell ref="F828:G828"/>
    <mergeCell ref="H828:M828"/>
    <mergeCell ref="N828:O828"/>
    <mergeCell ref="P828:U828"/>
    <mergeCell ref="AV826:AW826"/>
    <mergeCell ref="AX826:BC826"/>
    <mergeCell ref="B827:E827"/>
    <mergeCell ref="F827:G827"/>
    <mergeCell ref="H827:M827"/>
    <mergeCell ref="N827:O827"/>
    <mergeCell ref="P827:U827"/>
    <mergeCell ref="V827:Z827"/>
    <mergeCell ref="AA827:AF827"/>
    <mergeCell ref="AG827:AL827"/>
    <mergeCell ref="AN827:AO827"/>
    <mergeCell ref="AP827:AU827"/>
    <mergeCell ref="AV827:AW827"/>
    <mergeCell ref="AX827:BC827"/>
    <mergeCell ref="V826:Z826"/>
    <mergeCell ref="AA826:AF826"/>
    <mergeCell ref="AG826:AL826"/>
    <mergeCell ref="AN826:AO826"/>
    <mergeCell ref="AP826:AU826"/>
    <mergeCell ref="B826:E826"/>
    <mergeCell ref="F826:G826"/>
    <mergeCell ref="H826:M826"/>
    <mergeCell ref="N826:O826"/>
    <mergeCell ref="P826:U826"/>
    <mergeCell ref="AV824:AW824"/>
    <mergeCell ref="AX824:BC824"/>
    <mergeCell ref="B825:E825"/>
    <mergeCell ref="F825:G825"/>
    <mergeCell ref="H825:M825"/>
    <mergeCell ref="N825:O825"/>
    <mergeCell ref="P825:U825"/>
    <mergeCell ref="V825:Z825"/>
    <mergeCell ref="AA825:AF825"/>
    <mergeCell ref="AG825:AL825"/>
    <mergeCell ref="AN825:AO825"/>
    <mergeCell ref="AP825:AU825"/>
    <mergeCell ref="AV825:AW825"/>
    <mergeCell ref="AX825:BC825"/>
    <mergeCell ref="V824:Z824"/>
    <mergeCell ref="AA824:AF824"/>
    <mergeCell ref="AG824:AL824"/>
    <mergeCell ref="AN824:AO824"/>
    <mergeCell ref="AP824:AU824"/>
    <mergeCell ref="B824:E824"/>
    <mergeCell ref="F824:G824"/>
    <mergeCell ref="H824:M824"/>
    <mergeCell ref="N824:O824"/>
    <mergeCell ref="P824:U824"/>
    <mergeCell ref="AV822:AW822"/>
    <mergeCell ref="AX822:BC822"/>
    <mergeCell ref="B823:E823"/>
    <mergeCell ref="F823:G823"/>
    <mergeCell ref="H823:M823"/>
    <mergeCell ref="N823:O823"/>
    <mergeCell ref="P823:U823"/>
    <mergeCell ref="V823:Z823"/>
    <mergeCell ref="AA823:AF823"/>
    <mergeCell ref="AG823:AL823"/>
    <mergeCell ref="AN823:AO823"/>
    <mergeCell ref="AP823:AU823"/>
    <mergeCell ref="AV823:AW823"/>
    <mergeCell ref="AX823:BC823"/>
    <mergeCell ref="V822:Z822"/>
    <mergeCell ref="AA822:AF822"/>
    <mergeCell ref="AG822:AL822"/>
    <mergeCell ref="AN822:AO822"/>
    <mergeCell ref="AP822:AU822"/>
    <mergeCell ref="B822:E822"/>
    <mergeCell ref="F822:G822"/>
    <mergeCell ref="H822:M822"/>
    <mergeCell ref="N822:O822"/>
    <mergeCell ref="P822:U822"/>
    <mergeCell ref="AV820:AW820"/>
    <mergeCell ref="AX820:BC820"/>
    <mergeCell ref="B821:E821"/>
    <mergeCell ref="F821:G821"/>
    <mergeCell ref="H821:M821"/>
    <mergeCell ref="N821:O821"/>
    <mergeCell ref="P821:U821"/>
    <mergeCell ref="V821:Z821"/>
    <mergeCell ref="AA821:AF821"/>
    <mergeCell ref="AG821:AL821"/>
    <mergeCell ref="AN821:AO821"/>
    <mergeCell ref="AP821:AU821"/>
    <mergeCell ref="AV821:AW821"/>
    <mergeCell ref="AX821:BC821"/>
    <mergeCell ref="V820:Z820"/>
    <mergeCell ref="AA820:AF820"/>
    <mergeCell ref="AG820:AL820"/>
    <mergeCell ref="AN820:AO820"/>
    <mergeCell ref="AP820:AU820"/>
    <mergeCell ref="B820:E820"/>
    <mergeCell ref="F820:G820"/>
    <mergeCell ref="H820:M820"/>
    <mergeCell ref="N820:O820"/>
    <mergeCell ref="P820:U820"/>
    <mergeCell ref="AV818:AW818"/>
    <mergeCell ref="AX818:BC818"/>
    <mergeCell ref="B819:E819"/>
    <mergeCell ref="F819:G819"/>
    <mergeCell ref="H819:M819"/>
    <mergeCell ref="N819:O819"/>
    <mergeCell ref="P819:U819"/>
    <mergeCell ref="V819:Z819"/>
    <mergeCell ref="AA819:AF819"/>
    <mergeCell ref="AG819:AL819"/>
    <mergeCell ref="AN819:AO819"/>
    <mergeCell ref="AP819:AU819"/>
    <mergeCell ref="AV819:AW819"/>
    <mergeCell ref="AX819:BC819"/>
    <mergeCell ref="V818:Z818"/>
    <mergeCell ref="AA818:AF818"/>
    <mergeCell ref="AG818:AL818"/>
    <mergeCell ref="AN818:AO818"/>
    <mergeCell ref="AP818:AU818"/>
    <mergeCell ref="B818:E818"/>
    <mergeCell ref="F818:G818"/>
    <mergeCell ref="H818:M818"/>
    <mergeCell ref="N818:O818"/>
    <mergeCell ref="P818:U818"/>
    <mergeCell ref="AV816:AW816"/>
    <mergeCell ref="AX816:BC816"/>
    <mergeCell ref="B817:E817"/>
    <mergeCell ref="F817:G817"/>
    <mergeCell ref="H817:M817"/>
    <mergeCell ref="N817:O817"/>
    <mergeCell ref="P817:U817"/>
    <mergeCell ref="V817:Z817"/>
    <mergeCell ref="AA817:AF817"/>
    <mergeCell ref="AG817:AL817"/>
    <mergeCell ref="AN817:AO817"/>
    <mergeCell ref="AP817:AU817"/>
    <mergeCell ref="AV817:AW817"/>
    <mergeCell ref="AX817:BC817"/>
    <mergeCell ref="V816:Z816"/>
    <mergeCell ref="AA816:AF816"/>
    <mergeCell ref="AG816:AL816"/>
    <mergeCell ref="AN816:AO816"/>
    <mergeCell ref="AP816:AU816"/>
    <mergeCell ref="B816:E816"/>
    <mergeCell ref="F816:G816"/>
    <mergeCell ref="H816:M816"/>
    <mergeCell ref="N816:O816"/>
    <mergeCell ref="P816:U816"/>
    <mergeCell ref="AV814:AW814"/>
    <mergeCell ref="AX814:BC814"/>
    <mergeCell ref="B815:E815"/>
    <mergeCell ref="F815:G815"/>
    <mergeCell ref="H815:M815"/>
    <mergeCell ref="N815:O815"/>
    <mergeCell ref="P815:U815"/>
    <mergeCell ref="V815:Z815"/>
    <mergeCell ref="AA815:AF815"/>
    <mergeCell ref="AG815:AL815"/>
    <mergeCell ref="AN815:AO815"/>
    <mergeCell ref="AP815:AU815"/>
    <mergeCell ref="AV815:AW815"/>
    <mergeCell ref="AX815:BC815"/>
    <mergeCell ref="V814:Z814"/>
    <mergeCell ref="AA814:AF814"/>
    <mergeCell ref="AG814:AL814"/>
    <mergeCell ref="AN814:AO814"/>
    <mergeCell ref="AP814:AU814"/>
    <mergeCell ref="B814:E814"/>
    <mergeCell ref="F814:G814"/>
    <mergeCell ref="H814:M814"/>
    <mergeCell ref="N814:O814"/>
    <mergeCell ref="P814:U814"/>
    <mergeCell ref="AV812:AW812"/>
    <mergeCell ref="AX812:BC812"/>
    <mergeCell ref="B813:E813"/>
    <mergeCell ref="F813:G813"/>
    <mergeCell ref="H813:M813"/>
    <mergeCell ref="N813:O813"/>
    <mergeCell ref="P813:U813"/>
    <mergeCell ref="V813:Z813"/>
    <mergeCell ref="AA813:AF813"/>
    <mergeCell ref="AG813:AL813"/>
    <mergeCell ref="AN813:AO813"/>
    <mergeCell ref="AP813:AU813"/>
    <mergeCell ref="AV813:AW813"/>
    <mergeCell ref="AX813:BC813"/>
    <mergeCell ref="V812:Z812"/>
    <mergeCell ref="AA812:AF812"/>
    <mergeCell ref="AG812:AL812"/>
    <mergeCell ref="AN812:AO812"/>
    <mergeCell ref="AP812:AU812"/>
    <mergeCell ref="B812:E812"/>
    <mergeCell ref="F812:G812"/>
    <mergeCell ref="H812:M812"/>
    <mergeCell ref="N812:O812"/>
    <mergeCell ref="P812:U812"/>
    <mergeCell ref="AV810:AW810"/>
    <mergeCell ref="AX810:BC810"/>
    <mergeCell ref="B811:E811"/>
    <mergeCell ref="F811:G811"/>
    <mergeCell ref="H811:M811"/>
    <mergeCell ref="N811:O811"/>
    <mergeCell ref="P811:U811"/>
    <mergeCell ref="V811:Z811"/>
    <mergeCell ref="AA811:AF811"/>
    <mergeCell ref="AG811:AL811"/>
    <mergeCell ref="AN811:AO811"/>
    <mergeCell ref="AP811:AU811"/>
    <mergeCell ref="AV811:AW811"/>
    <mergeCell ref="AX811:BC811"/>
    <mergeCell ref="V810:Z810"/>
    <mergeCell ref="AA810:AF810"/>
    <mergeCell ref="AG810:AL810"/>
    <mergeCell ref="AN810:AO810"/>
    <mergeCell ref="AP810:AU810"/>
    <mergeCell ref="B810:E810"/>
    <mergeCell ref="F810:G810"/>
    <mergeCell ref="H810:M810"/>
    <mergeCell ref="N810:O810"/>
    <mergeCell ref="P810:U810"/>
    <mergeCell ref="AV808:AW808"/>
    <mergeCell ref="AX808:BC808"/>
    <mergeCell ref="B809:E809"/>
    <mergeCell ref="F809:G809"/>
    <mergeCell ref="H809:M809"/>
    <mergeCell ref="N809:O809"/>
    <mergeCell ref="P809:U809"/>
    <mergeCell ref="V809:Z809"/>
    <mergeCell ref="AA809:AF809"/>
    <mergeCell ref="AG809:AL809"/>
    <mergeCell ref="AN809:AO809"/>
    <mergeCell ref="AP809:AU809"/>
    <mergeCell ref="AV809:AW809"/>
    <mergeCell ref="AX809:BC809"/>
    <mergeCell ref="V808:Z808"/>
    <mergeCell ref="AA808:AF808"/>
    <mergeCell ref="AG808:AL808"/>
    <mergeCell ref="AN808:AO808"/>
    <mergeCell ref="AP808:AU808"/>
    <mergeCell ref="B808:E808"/>
    <mergeCell ref="F808:G808"/>
    <mergeCell ref="H808:M808"/>
    <mergeCell ref="N808:O808"/>
    <mergeCell ref="P808:U808"/>
    <mergeCell ref="AV806:AW806"/>
    <mergeCell ref="AX806:BC806"/>
    <mergeCell ref="B807:E807"/>
    <mergeCell ref="F807:G807"/>
    <mergeCell ref="H807:M807"/>
    <mergeCell ref="N807:O807"/>
    <mergeCell ref="P807:U807"/>
    <mergeCell ref="V807:Z807"/>
    <mergeCell ref="AA807:AF807"/>
    <mergeCell ref="AG807:AL807"/>
    <mergeCell ref="AN807:AO807"/>
    <mergeCell ref="AP807:AU807"/>
    <mergeCell ref="AV807:AW807"/>
    <mergeCell ref="AX807:BC807"/>
    <mergeCell ref="V806:Z806"/>
    <mergeCell ref="AA806:AF806"/>
    <mergeCell ref="AG806:AL806"/>
    <mergeCell ref="AN806:AO806"/>
    <mergeCell ref="AP806:AU806"/>
    <mergeCell ref="B806:E806"/>
    <mergeCell ref="F806:G806"/>
    <mergeCell ref="H806:M806"/>
    <mergeCell ref="N806:O806"/>
    <mergeCell ref="P806:U806"/>
    <mergeCell ref="AV804:AW804"/>
    <mergeCell ref="AX804:BC804"/>
    <mergeCell ref="B805:E805"/>
    <mergeCell ref="F805:G805"/>
    <mergeCell ref="H805:M805"/>
    <mergeCell ref="N805:O805"/>
    <mergeCell ref="P805:U805"/>
    <mergeCell ref="V805:Z805"/>
    <mergeCell ref="AA805:AF805"/>
    <mergeCell ref="AG805:AL805"/>
    <mergeCell ref="AN805:AO805"/>
    <mergeCell ref="AP805:AU805"/>
    <mergeCell ref="AV805:AW805"/>
    <mergeCell ref="AX805:BC805"/>
    <mergeCell ref="V804:Z804"/>
    <mergeCell ref="AA804:AF804"/>
    <mergeCell ref="AG804:AL804"/>
    <mergeCell ref="AN804:AO804"/>
    <mergeCell ref="AP804:AU804"/>
    <mergeCell ref="B804:E804"/>
    <mergeCell ref="F804:G804"/>
    <mergeCell ref="H804:M804"/>
    <mergeCell ref="N804:O804"/>
    <mergeCell ref="P804:U804"/>
    <mergeCell ref="AV802:AW802"/>
    <mergeCell ref="AX802:BC802"/>
    <mergeCell ref="B803:E803"/>
    <mergeCell ref="F803:G803"/>
    <mergeCell ref="H803:M803"/>
    <mergeCell ref="N803:O803"/>
    <mergeCell ref="P803:U803"/>
    <mergeCell ref="V803:Z803"/>
    <mergeCell ref="AA803:AF803"/>
    <mergeCell ref="AG803:AL803"/>
    <mergeCell ref="AN803:AO803"/>
    <mergeCell ref="AP803:AU803"/>
    <mergeCell ref="AV803:AW803"/>
    <mergeCell ref="AX803:BC803"/>
    <mergeCell ref="V802:Z802"/>
    <mergeCell ref="AA802:AF802"/>
    <mergeCell ref="AG802:AL802"/>
    <mergeCell ref="AN802:AO802"/>
    <mergeCell ref="AP802:AU802"/>
    <mergeCell ref="B802:E802"/>
    <mergeCell ref="F802:G802"/>
    <mergeCell ref="H802:M802"/>
    <mergeCell ref="N802:O802"/>
    <mergeCell ref="P802:U802"/>
    <mergeCell ref="AV800:AW800"/>
    <mergeCell ref="AX800:BC800"/>
    <mergeCell ref="B801:E801"/>
    <mergeCell ref="F801:G801"/>
    <mergeCell ref="H801:M801"/>
    <mergeCell ref="N801:O801"/>
    <mergeCell ref="P801:U801"/>
    <mergeCell ref="V801:Z801"/>
    <mergeCell ref="AA801:AF801"/>
    <mergeCell ref="AG801:AL801"/>
    <mergeCell ref="AN801:AO801"/>
    <mergeCell ref="AP801:AU801"/>
    <mergeCell ref="AV801:AW801"/>
    <mergeCell ref="AX801:BC801"/>
    <mergeCell ref="V800:Z800"/>
    <mergeCell ref="AA800:AF800"/>
    <mergeCell ref="AG800:AL800"/>
    <mergeCell ref="AN800:AO800"/>
    <mergeCell ref="AP800:AU800"/>
    <mergeCell ref="B800:E800"/>
    <mergeCell ref="F800:G800"/>
    <mergeCell ref="H800:M800"/>
    <mergeCell ref="N800:O800"/>
    <mergeCell ref="P800:U800"/>
    <mergeCell ref="AV798:AW798"/>
    <mergeCell ref="AX798:BC798"/>
    <mergeCell ref="B799:E799"/>
    <mergeCell ref="F799:G799"/>
    <mergeCell ref="H799:M799"/>
    <mergeCell ref="N799:O799"/>
    <mergeCell ref="P799:U799"/>
    <mergeCell ref="V799:Z799"/>
    <mergeCell ref="AA799:AF799"/>
    <mergeCell ref="AG799:AL799"/>
    <mergeCell ref="AN799:AO799"/>
    <mergeCell ref="AP799:AU799"/>
    <mergeCell ref="AV799:AW799"/>
    <mergeCell ref="AX799:BC799"/>
    <mergeCell ref="V798:Z798"/>
    <mergeCell ref="AA798:AF798"/>
    <mergeCell ref="AG798:AL798"/>
    <mergeCell ref="AN798:AO798"/>
    <mergeCell ref="AP798:AU798"/>
    <mergeCell ref="B798:E798"/>
    <mergeCell ref="F798:G798"/>
    <mergeCell ref="H798:M798"/>
    <mergeCell ref="N798:O798"/>
    <mergeCell ref="P798:U798"/>
    <mergeCell ref="AV796:AW796"/>
    <mergeCell ref="AX796:BC796"/>
    <mergeCell ref="B797:E797"/>
    <mergeCell ref="F797:G797"/>
    <mergeCell ref="H797:M797"/>
    <mergeCell ref="N797:O797"/>
    <mergeCell ref="P797:U797"/>
    <mergeCell ref="V797:Z797"/>
    <mergeCell ref="AA797:AF797"/>
    <mergeCell ref="AG797:AL797"/>
    <mergeCell ref="AN797:AO797"/>
    <mergeCell ref="AP797:AU797"/>
    <mergeCell ref="AV797:AW797"/>
    <mergeCell ref="AX797:BC797"/>
    <mergeCell ref="V796:Z796"/>
    <mergeCell ref="AA796:AF796"/>
    <mergeCell ref="AG796:AL796"/>
    <mergeCell ref="AN796:AO796"/>
    <mergeCell ref="AP796:AU796"/>
    <mergeCell ref="B796:E796"/>
    <mergeCell ref="F796:G796"/>
    <mergeCell ref="H796:M796"/>
    <mergeCell ref="N796:O796"/>
    <mergeCell ref="P796:U796"/>
    <mergeCell ref="AV794:AW794"/>
    <mergeCell ref="AX794:BC794"/>
    <mergeCell ref="B795:E795"/>
    <mergeCell ref="F795:G795"/>
    <mergeCell ref="H795:M795"/>
    <mergeCell ref="N795:O795"/>
    <mergeCell ref="P795:U795"/>
    <mergeCell ref="V795:Z795"/>
    <mergeCell ref="AA795:AF795"/>
    <mergeCell ref="AG795:AL795"/>
    <mergeCell ref="AN795:AO795"/>
    <mergeCell ref="AP795:AU795"/>
    <mergeCell ref="AV795:AW795"/>
    <mergeCell ref="AX795:BC795"/>
    <mergeCell ref="V794:Z794"/>
    <mergeCell ref="AA794:AF794"/>
    <mergeCell ref="AG794:AL794"/>
    <mergeCell ref="AN794:AO794"/>
    <mergeCell ref="AP794:AU794"/>
    <mergeCell ref="B794:E794"/>
    <mergeCell ref="F794:G794"/>
    <mergeCell ref="H794:M794"/>
    <mergeCell ref="N794:O794"/>
    <mergeCell ref="P794:U794"/>
    <mergeCell ref="AV792:AW792"/>
    <mergeCell ref="AX792:BC792"/>
    <mergeCell ref="B793:E793"/>
    <mergeCell ref="F793:G793"/>
    <mergeCell ref="H793:M793"/>
    <mergeCell ref="N793:O793"/>
    <mergeCell ref="P793:U793"/>
    <mergeCell ref="V793:Z793"/>
    <mergeCell ref="AA793:AF793"/>
    <mergeCell ref="AG793:AL793"/>
    <mergeCell ref="AN793:AO793"/>
    <mergeCell ref="AP793:AU793"/>
    <mergeCell ref="AV793:AW793"/>
    <mergeCell ref="AX793:BC793"/>
    <mergeCell ref="V792:Z792"/>
    <mergeCell ref="AA792:AF792"/>
    <mergeCell ref="AG792:AL792"/>
    <mergeCell ref="AN792:AO792"/>
    <mergeCell ref="AP792:AU792"/>
    <mergeCell ref="B792:E792"/>
    <mergeCell ref="F792:G792"/>
    <mergeCell ref="H792:M792"/>
    <mergeCell ref="N792:O792"/>
    <mergeCell ref="P792:U792"/>
    <mergeCell ref="AV790:AW790"/>
    <mergeCell ref="AX790:BC790"/>
    <mergeCell ref="B791:E791"/>
    <mergeCell ref="F791:G791"/>
    <mergeCell ref="H791:M791"/>
    <mergeCell ref="N791:O791"/>
    <mergeCell ref="P791:U791"/>
    <mergeCell ref="V791:Z791"/>
    <mergeCell ref="AA791:AF791"/>
    <mergeCell ref="AG791:AL791"/>
    <mergeCell ref="AN791:AO791"/>
    <mergeCell ref="AP791:AU791"/>
    <mergeCell ref="AV791:AW791"/>
    <mergeCell ref="AX791:BC791"/>
    <mergeCell ref="V790:Z790"/>
    <mergeCell ref="AA790:AF790"/>
    <mergeCell ref="AG790:AL790"/>
    <mergeCell ref="AN790:AO790"/>
    <mergeCell ref="AP790:AU790"/>
    <mergeCell ref="B790:E790"/>
    <mergeCell ref="F790:G790"/>
    <mergeCell ref="H790:M790"/>
    <mergeCell ref="N790:O790"/>
    <mergeCell ref="P790:U790"/>
    <mergeCell ref="AV788:AW788"/>
    <mergeCell ref="AX788:BC788"/>
    <mergeCell ref="B789:E789"/>
    <mergeCell ref="F789:G789"/>
    <mergeCell ref="H789:M789"/>
    <mergeCell ref="N789:O789"/>
    <mergeCell ref="P789:U789"/>
    <mergeCell ref="V789:Z789"/>
    <mergeCell ref="AA789:AF789"/>
    <mergeCell ref="AG789:AL789"/>
    <mergeCell ref="AN789:AO789"/>
    <mergeCell ref="AP789:AU789"/>
    <mergeCell ref="AV789:AW789"/>
    <mergeCell ref="AX789:BC789"/>
    <mergeCell ref="V788:Z788"/>
    <mergeCell ref="AA788:AF788"/>
    <mergeCell ref="AG788:AL788"/>
    <mergeCell ref="AN788:AO788"/>
    <mergeCell ref="AP788:AU788"/>
    <mergeCell ref="B788:E788"/>
    <mergeCell ref="F788:G788"/>
    <mergeCell ref="H788:M788"/>
    <mergeCell ref="N788:O788"/>
    <mergeCell ref="P788:U788"/>
    <mergeCell ref="AV786:AW786"/>
    <mergeCell ref="AX786:BC786"/>
    <mergeCell ref="B787:E787"/>
    <mergeCell ref="F787:G787"/>
    <mergeCell ref="H787:M787"/>
    <mergeCell ref="N787:O787"/>
    <mergeCell ref="P787:U787"/>
    <mergeCell ref="V787:Z787"/>
    <mergeCell ref="AA787:AF787"/>
    <mergeCell ref="AG787:AL787"/>
    <mergeCell ref="AN787:AO787"/>
    <mergeCell ref="AP787:AU787"/>
    <mergeCell ref="AV787:AW787"/>
    <mergeCell ref="AX787:BC787"/>
    <mergeCell ref="V786:Z786"/>
    <mergeCell ref="AA786:AF786"/>
    <mergeCell ref="AG786:AL786"/>
    <mergeCell ref="AN786:AO786"/>
    <mergeCell ref="AP786:AU786"/>
    <mergeCell ref="B786:E786"/>
    <mergeCell ref="F786:G786"/>
    <mergeCell ref="H786:M786"/>
    <mergeCell ref="N786:O786"/>
    <mergeCell ref="P786:U786"/>
    <mergeCell ref="AV784:AW784"/>
    <mergeCell ref="AX784:BC784"/>
    <mergeCell ref="B785:E785"/>
    <mergeCell ref="F785:G785"/>
    <mergeCell ref="H785:M785"/>
    <mergeCell ref="N785:O785"/>
    <mergeCell ref="P785:U785"/>
    <mergeCell ref="V785:Z785"/>
    <mergeCell ref="AA785:AF785"/>
    <mergeCell ref="AG785:AL785"/>
    <mergeCell ref="AN785:AO785"/>
    <mergeCell ref="AP785:AU785"/>
    <mergeCell ref="AV785:AW785"/>
    <mergeCell ref="AX785:BC785"/>
    <mergeCell ref="V784:Z784"/>
    <mergeCell ref="AA784:AF784"/>
    <mergeCell ref="AG784:AL784"/>
    <mergeCell ref="AN784:AO784"/>
    <mergeCell ref="AP784:AU784"/>
    <mergeCell ref="B784:E784"/>
    <mergeCell ref="F784:G784"/>
    <mergeCell ref="H784:M784"/>
    <mergeCell ref="N784:O784"/>
    <mergeCell ref="P784:U784"/>
    <mergeCell ref="AV782:AW782"/>
    <mergeCell ref="AX782:BC782"/>
    <mergeCell ref="B783:E783"/>
    <mergeCell ref="F783:G783"/>
    <mergeCell ref="H783:M783"/>
    <mergeCell ref="N783:O783"/>
    <mergeCell ref="P783:U783"/>
    <mergeCell ref="V783:Z783"/>
    <mergeCell ref="AA783:AF783"/>
    <mergeCell ref="AG783:AL783"/>
    <mergeCell ref="AN783:AO783"/>
    <mergeCell ref="AP783:AU783"/>
    <mergeCell ref="AV783:AW783"/>
    <mergeCell ref="AX783:BC783"/>
    <mergeCell ref="V782:Z782"/>
    <mergeCell ref="AA782:AF782"/>
    <mergeCell ref="AG782:AL782"/>
    <mergeCell ref="AN782:AO782"/>
    <mergeCell ref="AP782:AU782"/>
    <mergeCell ref="B782:E782"/>
    <mergeCell ref="F782:G782"/>
    <mergeCell ref="H782:M782"/>
    <mergeCell ref="N782:O782"/>
    <mergeCell ref="P782:U782"/>
    <mergeCell ref="AV780:AW780"/>
    <mergeCell ref="AX780:BC780"/>
    <mergeCell ref="B781:E781"/>
    <mergeCell ref="F781:G781"/>
    <mergeCell ref="H781:M781"/>
    <mergeCell ref="N781:O781"/>
    <mergeCell ref="P781:U781"/>
    <mergeCell ref="V781:Z781"/>
    <mergeCell ref="AA781:AF781"/>
    <mergeCell ref="AG781:AL781"/>
    <mergeCell ref="AN781:AO781"/>
    <mergeCell ref="AP781:AU781"/>
    <mergeCell ref="AV781:AW781"/>
    <mergeCell ref="AX781:BC781"/>
    <mergeCell ref="V780:Z780"/>
    <mergeCell ref="AA780:AF780"/>
    <mergeCell ref="AG780:AL780"/>
    <mergeCell ref="AN780:AO780"/>
    <mergeCell ref="AP780:AU780"/>
    <mergeCell ref="B780:E780"/>
    <mergeCell ref="F780:G780"/>
    <mergeCell ref="H780:M780"/>
    <mergeCell ref="N780:O780"/>
    <mergeCell ref="P780:U780"/>
    <mergeCell ref="AV778:AW778"/>
    <mergeCell ref="AX778:BC778"/>
    <mergeCell ref="B779:E779"/>
    <mergeCell ref="F779:G779"/>
    <mergeCell ref="H779:M779"/>
    <mergeCell ref="N779:O779"/>
    <mergeCell ref="P779:U779"/>
    <mergeCell ref="V779:Z779"/>
    <mergeCell ref="AA779:AF779"/>
    <mergeCell ref="AG779:AL779"/>
    <mergeCell ref="AN779:AO779"/>
    <mergeCell ref="AP779:AU779"/>
    <mergeCell ref="AV779:AW779"/>
    <mergeCell ref="AX779:BC779"/>
    <mergeCell ref="V778:Z778"/>
    <mergeCell ref="AA778:AF778"/>
    <mergeCell ref="AG778:AL778"/>
    <mergeCell ref="AN778:AO778"/>
    <mergeCell ref="AP778:AU778"/>
    <mergeCell ref="B778:E778"/>
    <mergeCell ref="F778:G778"/>
    <mergeCell ref="H778:M778"/>
    <mergeCell ref="N778:O778"/>
    <mergeCell ref="P778:U778"/>
    <mergeCell ref="AV776:AW776"/>
    <mergeCell ref="AX776:BC776"/>
    <mergeCell ref="B777:E777"/>
    <mergeCell ref="F777:G777"/>
    <mergeCell ref="H777:M777"/>
    <mergeCell ref="N777:O777"/>
    <mergeCell ref="P777:U777"/>
    <mergeCell ref="V777:Z777"/>
    <mergeCell ref="AA777:AF777"/>
    <mergeCell ref="AG777:AL777"/>
    <mergeCell ref="AN777:AO777"/>
    <mergeCell ref="AP777:AU777"/>
    <mergeCell ref="AV777:AW777"/>
    <mergeCell ref="AX777:BC777"/>
    <mergeCell ref="V776:Z776"/>
    <mergeCell ref="AA776:AF776"/>
    <mergeCell ref="AG776:AL776"/>
    <mergeCell ref="AN776:AO776"/>
    <mergeCell ref="AP776:AU776"/>
    <mergeCell ref="B776:E776"/>
    <mergeCell ref="F776:G776"/>
    <mergeCell ref="H776:M776"/>
    <mergeCell ref="N776:O776"/>
    <mergeCell ref="P776:U776"/>
    <mergeCell ref="AV774:AW774"/>
    <mergeCell ref="AX774:BC774"/>
    <mergeCell ref="B775:E775"/>
    <mergeCell ref="F775:G775"/>
    <mergeCell ref="H775:M775"/>
    <mergeCell ref="N775:O775"/>
    <mergeCell ref="P775:U775"/>
    <mergeCell ref="V775:Z775"/>
    <mergeCell ref="AA775:AF775"/>
    <mergeCell ref="AG775:AL775"/>
    <mergeCell ref="AN775:AO775"/>
    <mergeCell ref="AP775:AU775"/>
    <mergeCell ref="AV775:AW775"/>
    <mergeCell ref="AX775:BC775"/>
    <mergeCell ref="V774:Z774"/>
    <mergeCell ref="AA774:AF774"/>
    <mergeCell ref="AG774:AL774"/>
    <mergeCell ref="AN774:AO774"/>
    <mergeCell ref="AP774:AU774"/>
    <mergeCell ref="B774:E774"/>
    <mergeCell ref="F774:G774"/>
    <mergeCell ref="H774:M774"/>
    <mergeCell ref="N774:O774"/>
    <mergeCell ref="P774:U774"/>
    <mergeCell ref="AV772:AW772"/>
    <mergeCell ref="AX772:BC772"/>
    <mergeCell ref="B773:E773"/>
    <mergeCell ref="F773:G773"/>
    <mergeCell ref="H773:M773"/>
    <mergeCell ref="N773:O773"/>
    <mergeCell ref="P773:U773"/>
    <mergeCell ref="V773:Z773"/>
    <mergeCell ref="AA773:AF773"/>
    <mergeCell ref="AG773:AL773"/>
    <mergeCell ref="AN773:AO773"/>
    <mergeCell ref="AP773:AU773"/>
    <mergeCell ref="AV773:AW773"/>
    <mergeCell ref="AX773:BC773"/>
    <mergeCell ref="V772:Z772"/>
    <mergeCell ref="AA772:AF772"/>
    <mergeCell ref="AG772:AL772"/>
    <mergeCell ref="AN772:AO772"/>
    <mergeCell ref="AP772:AU772"/>
    <mergeCell ref="B772:E772"/>
    <mergeCell ref="F772:G772"/>
    <mergeCell ref="H772:M772"/>
    <mergeCell ref="N772:O772"/>
    <mergeCell ref="P772:U772"/>
    <mergeCell ref="AV770:AW770"/>
    <mergeCell ref="AX770:BC770"/>
    <mergeCell ref="B771:E771"/>
    <mergeCell ref="F771:G771"/>
    <mergeCell ref="H771:M771"/>
    <mergeCell ref="N771:O771"/>
    <mergeCell ref="P771:U771"/>
    <mergeCell ref="V771:Z771"/>
    <mergeCell ref="AA771:AF771"/>
    <mergeCell ref="AG771:AL771"/>
    <mergeCell ref="AN771:AO771"/>
    <mergeCell ref="AP771:AU771"/>
    <mergeCell ref="AV771:AW771"/>
    <mergeCell ref="AX771:BC771"/>
    <mergeCell ref="V770:Z770"/>
    <mergeCell ref="AA770:AF770"/>
    <mergeCell ref="AG770:AL770"/>
    <mergeCell ref="AN770:AO770"/>
    <mergeCell ref="AP770:AU770"/>
    <mergeCell ref="B770:E770"/>
    <mergeCell ref="F770:G770"/>
    <mergeCell ref="H770:M770"/>
    <mergeCell ref="N770:O770"/>
    <mergeCell ref="P770:U770"/>
    <mergeCell ref="AV768:AW768"/>
    <mergeCell ref="AX768:BC768"/>
    <mergeCell ref="B769:E769"/>
    <mergeCell ref="F769:G769"/>
    <mergeCell ref="H769:M769"/>
    <mergeCell ref="N769:O769"/>
    <mergeCell ref="P769:U769"/>
    <mergeCell ref="V769:Z769"/>
    <mergeCell ref="AA769:AF769"/>
    <mergeCell ref="AG769:AL769"/>
    <mergeCell ref="AN769:AO769"/>
    <mergeCell ref="AP769:AU769"/>
    <mergeCell ref="AV769:AW769"/>
    <mergeCell ref="AX769:BC769"/>
    <mergeCell ref="V768:Z768"/>
    <mergeCell ref="AA768:AF768"/>
    <mergeCell ref="AG768:AL768"/>
    <mergeCell ref="AN768:AO768"/>
    <mergeCell ref="AP768:AU768"/>
    <mergeCell ref="B768:E768"/>
    <mergeCell ref="F768:G768"/>
    <mergeCell ref="H768:M768"/>
    <mergeCell ref="N768:O768"/>
    <mergeCell ref="P768:U768"/>
    <mergeCell ref="AV766:AW766"/>
    <mergeCell ref="AX766:BC766"/>
    <mergeCell ref="B767:E767"/>
    <mergeCell ref="F767:G767"/>
    <mergeCell ref="H767:M767"/>
    <mergeCell ref="N767:O767"/>
    <mergeCell ref="P767:U767"/>
    <mergeCell ref="V767:Z767"/>
    <mergeCell ref="AA767:AF767"/>
    <mergeCell ref="AG767:AL767"/>
    <mergeCell ref="AN767:AO767"/>
    <mergeCell ref="AP767:AU767"/>
    <mergeCell ref="AV767:AW767"/>
    <mergeCell ref="AX767:BC767"/>
    <mergeCell ref="V766:Z766"/>
    <mergeCell ref="AA766:AF766"/>
    <mergeCell ref="AG766:AL766"/>
    <mergeCell ref="AN766:AO766"/>
    <mergeCell ref="AP766:AU766"/>
    <mergeCell ref="B766:E766"/>
    <mergeCell ref="F766:G766"/>
    <mergeCell ref="H766:M766"/>
    <mergeCell ref="N766:O766"/>
    <mergeCell ref="P766:U766"/>
    <mergeCell ref="AV764:AW764"/>
    <mergeCell ref="AX764:BC764"/>
    <mergeCell ref="B765:E765"/>
    <mergeCell ref="F765:G765"/>
    <mergeCell ref="H765:M765"/>
    <mergeCell ref="N765:O765"/>
    <mergeCell ref="P765:U765"/>
    <mergeCell ref="V765:Z765"/>
    <mergeCell ref="AA765:AF765"/>
    <mergeCell ref="AG765:AL765"/>
    <mergeCell ref="AN765:AO765"/>
    <mergeCell ref="AP765:AU765"/>
    <mergeCell ref="AV765:AW765"/>
    <mergeCell ref="AX765:BC765"/>
    <mergeCell ref="V764:Z764"/>
    <mergeCell ref="AA764:AF764"/>
    <mergeCell ref="AG764:AL764"/>
    <mergeCell ref="AN764:AO764"/>
    <mergeCell ref="AP764:AU764"/>
    <mergeCell ref="B764:E764"/>
    <mergeCell ref="F764:G764"/>
    <mergeCell ref="H764:M764"/>
    <mergeCell ref="N764:O764"/>
    <mergeCell ref="P764:U764"/>
    <mergeCell ref="AV762:AW762"/>
    <mergeCell ref="AX762:BC762"/>
    <mergeCell ref="B763:E763"/>
    <mergeCell ref="F763:G763"/>
    <mergeCell ref="H763:M763"/>
    <mergeCell ref="N763:O763"/>
    <mergeCell ref="P763:U763"/>
    <mergeCell ref="V763:Z763"/>
    <mergeCell ref="AA763:AF763"/>
    <mergeCell ref="AG763:AL763"/>
    <mergeCell ref="AN763:AO763"/>
    <mergeCell ref="AP763:AU763"/>
    <mergeCell ref="AV763:AW763"/>
    <mergeCell ref="AX763:BC763"/>
    <mergeCell ref="V762:Z762"/>
    <mergeCell ref="AA762:AF762"/>
    <mergeCell ref="AG762:AL762"/>
    <mergeCell ref="AN762:AO762"/>
    <mergeCell ref="AP762:AU762"/>
    <mergeCell ref="B762:E762"/>
    <mergeCell ref="F762:G762"/>
    <mergeCell ref="H762:M762"/>
    <mergeCell ref="N762:O762"/>
    <mergeCell ref="P762:U762"/>
    <mergeCell ref="AV760:AW760"/>
    <mergeCell ref="AX760:BC760"/>
    <mergeCell ref="B761:E761"/>
    <mergeCell ref="F761:G761"/>
    <mergeCell ref="H761:M761"/>
    <mergeCell ref="N761:O761"/>
    <mergeCell ref="P761:U761"/>
    <mergeCell ref="V761:Z761"/>
    <mergeCell ref="AA761:AF761"/>
    <mergeCell ref="AG761:AL761"/>
    <mergeCell ref="AN761:AO761"/>
    <mergeCell ref="AP761:AU761"/>
    <mergeCell ref="AV761:AW761"/>
    <mergeCell ref="AX761:BC761"/>
    <mergeCell ref="V760:Z760"/>
    <mergeCell ref="AA760:AF760"/>
    <mergeCell ref="AG760:AL760"/>
    <mergeCell ref="AN760:AO760"/>
    <mergeCell ref="AP760:AU760"/>
    <mergeCell ref="B760:E760"/>
    <mergeCell ref="F760:G760"/>
    <mergeCell ref="H760:M760"/>
    <mergeCell ref="N760:O760"/>
    <mergeCell ref="P760:U760"/>
    <mergeCell ref="AV758:AW758"/>
    <mergeCell ref="AX758:BC758"/>
    <mergeCell ref="B759:E759"/>
    <mergeCell ref="F759:G759"/>
    <mergeCell ref="H759:M759"/>
    <mergeCell ref="N759:O759"/>
    <mergeCell ref="P759:U759"/>
    <mergeCell ref="V759:Z759"/>
    <mergeCell ref="AA759:AF759"/>
    <mergeCell ref="AG759:AL759"/>
    <mergeCell ref="AN759:AO759"/>
    <mergeCell ref="AP759:AU759"/>
    <mergeCell ref="AV759:AW759"/>
    <mergeCell ref="AX759:BC759"/>
    <mergeCell ref="V758:Z758"/>
    <mergeCell ref="AA758:AF758"/>
    <mergeCell ref="AG758:AL758"/>
    <mergeCell ref="AN758:AO758"/>
    <mergeCell ref="AP758:AU758"/>
    <mergeCell ref="B758:E758"/>
    <mergeCell ref="F758:G758"/>
    <mergeCell ref="H758:M758"/>
    <mergeCell ref="N758:O758"/>
    <mergeCell ref="P758:U758"/>
    <mergeCell ref="AV756:AW756"/>
    <mergeCell ref="AX756:BC756"/>
    <mergeCell ref="B757:E757"/>
    <mergeCell ref="F757:G757"/>
    <mergeCell ref="H757:M757"/>
    <mergeCell ref="N757:O757"/>
    <mergeCell ref="P757:U757"/>
    <mergeCell ref="V757:Z757"/>
    <mergeCell ref="AA757:AF757"/>
    <mergeCell ref="AG757:AL757"/>
    <mergeCell ref="AN757:AO757"/>
    <mergeCell ref="AP757:AU757"/>
    <mergeCell ref="AV757:AW757"/>
    <mergeCell ref="AX757:BC757"/>
    <mergeCell ref="V756:Z756"/>
    <mergeCell ref="AA756:AF756"/>
    <mergeCell ref="AG756:AL756"/>
    <mergeCell ref="AN756:AO756"/>
    <mergeCell ref="AP756:AU756"/>
    <mergeCell ref="B756:E756"/>
    <mergeCell ref="F756:G756"/>
    <mergeCell ref="H756:M756"/>
    <mergeCell ref="N756:O756"/>
    <mergeCell ref="P756:U756"/>
    <mergeCell ref="AV754:AW754"/>
    <mergeCell ref="AX754:BC754"/>
    <mergeCell ref="B755:E755"/>
    <mergeCell ref="F755:G755"/>
    <mergeCell ref="H755:M755"/>
    <mergeCell ref="N755:O755"/>
    <mergeCell ref="P755:U755"/>
    <mergeCell ref="V755:Z755"/>
    <mergeCell ref="AA755:AF755"/>
    <mergeCell ref="AG755:AL755"/>
    <mergeCell ref="AN755:AO755"/>
    <mergeCell ref="AP755:AU755"/>
    <mergeCell ref="AV755:AW755"/>
    <mergeCell ref="AX755:BC755"/>
    <mergeCell ref="V754:Z754"/>
    <mergeCell ref="AA754:AF754"/>
    <mergeCell ref="AG754:AL754"/>
    <mergeCell ref="AN754:AO754"/>
    <mergeCell ref="AP754:AU754"/>
    <mergeCell ref="B754:E754"/>
    <mergeCell ref="F754:G754"/>
    <mergeCell ref="H754:M754"/>
    <mergeCell ref="N754:O754"/>
    <mergeCell ref="P754:U754"/>
    <mergeCell ref="AV752:AW752"/>
    <mergeCell ref="AX752:BC752"/>
    <mergeCell ref="B753:E753"/>
    <mergeCell ref="F753:G753"/>
    <mergeCell ref="H753:M753"/>
    <mergeCell ref="N753:O753"/>
    <mergeCell ref="P753:U753"/>
    <mergeCell ref="V753:Z753"/>
    <mergeCell ref="AA753:AF753"/>
    <mergeCell ref="AG753:AL753"/>
    <mergeCell ref="AN753:AO753"/>
    <mergeCell ref="AP753:AU753"/>
    <mergeCell ref="AV753:AW753"/>
    <mergeCell ref="AX753:BC753"/>
    <mergeCell ref="V752:Z752"/>
    <mergeCell ref="AA752:AF752"/>
    <mergeCell ref="AG752:AL752"/>
    <mergeCell ref="AN752:AO752"/>
    <mergeCell ref="AP752:AU752"/>
    <mergeCell ref="B752:E752"/>
    <mergeCell ref="F752:G752"/>
    <mergeCell ref="H752:M752"/>
    <mergeCell ref="N752:O752"/>
    <mergeCell ref="P752:U752"/>
    <mergeCell ref="AV750:AW750"/>
    <mergeCell ref="AX750:BC750"/>
    <mergeCell ref="B751:E751"/>
    <mergeCell ref="F751:G751"/>
    <mergeCell ref="H751:M751"/>
    <mergeCell ref="N751:O751"/>
    <mergeCell ref="P751:U751"/>
    <mergeCell ref="V751:Z751"/>
    <mergeCell ref="AA751:AF751"/>
    <mergeCell ref="AG751:AL751"/>
    <mergeCell ref="AN751:AO751"/>
    <mergeCell ref="AP751:AU751"/>
    <mergeCell ref="AV751:AW751"/>
    <mergeCell ref="AX751:BC751"/>
    <mergeCell ref="V750:Z750"/>
    <mergeCell ref="AA750:AF750"/>
    <mergeCell ref="AG750:AL750"/>
    <mergeCell ref="AN750:AO750"/>
    <mergeCell ref="AP750:AU750"/>
    <mergeCell ref="B750:E750"/>
    <mergeCell ref="F750:G750"/>
    <mergeCell ref="H750:M750"/>
    <mergeCell ref="N750:O750"/>
    <mergeCell ref="P750:U750"/>
    <mergeCell ref="AV748:AW748"/>
    <mergeCell ref="AX748:BC748"/>
    <mergeCell ref="B749:E749"/>
    <mergeCell ref="F749:G749"/>
    <mergeCell ref="H749:M749"/>
    <mergeCell ref="N749:O749"/>
    <mergeCell ref="P749:U749"/>
    <mergeCell ref="V749:Z749"/>
    <mergeCell ref="AA749:AF749"/>
    <mergeCell ref="AG749:AL749"/>
    <mergeCell ref="AN749:AO749"/>
    <mergeCell ref="AP749:AU749"/>
    <mergeCell ref="AV749:AW749"/>
    <mergeCell ref="AX749:BC749"/>
    <mergeCell ref="V748:Z748"/>
    <mergeCell ref="AA748:AF748"/>
    <mergeCell ref="AG748:AL748"/>
    <mergeCell ref="AN748:AO748"/>
    <mergeCell ref="AP748:AU748"/>
    <mergeCell ref="B748:E748"/>
    <mergeCell ref="F748:G748"/>
    <mergeCell ref="H748:M748"/>
    <mergeCell ref="N748:O748"/>
    <mergeCell ref="P748:U748"/>
    <mergeCell ref="AV746:AW746"/>
    <mergeCell ref="AX746:BC746"/>
    <mergeCell ref="B747:E747"/>
    <mergeCell ref="F747:G747"/>
    <mergeCell ref="H747:M747"/>
    <mergeCell ref="N747:O747"/>
    <mergeCell ref="P747:U747"/>
    <mergeCell ref="V747:Z747"/>
    <mergeCell ref="AA747:AF747"/>
    <mergeCell ref="AG747:AL747"/>
    <mergeCell ref="AN747:AO747"/>
    <mergeCell ref="AP747:AU747"/>
    <mergeCell ref="AV747:AW747"/>
    <mergeCell ref="AX747:BC747"/>
    <mergeCell ref="V746:Z746"/>
    <mergeCell ref="AA746:AF746"/>
    <mergeCell ref="AG746:AL746"/>
    <mergeCell ref="AN746:AO746"/>
    <mergeCell ref="AP746:AU746"/>
    <mergeCell ref="B746:E746"/>
    <mergeCell ref="F746:G746"/>
    <mergeCell ref="H746:M746"/>
    <mergeCell ref="N746:O746"/>
    <mergeCell ref="P746:U746"/>
    <mergeCell ref="AV744:AW744"/>
    <mergeCell ref="AX744:BC744"/>
    <mergeCell ref="B745:E745"/>
    <mergeCell ref="F745:G745"/>
    <mergeCell ref="H745:M745"/>
    <mergeCell ref="N745:O745"/>
    <mergeCell ref="P745:U745"/>
    <mergeCell ref="V745:Z745"/>
    <mergeCell ref="AA745:AF745"/>
    <mergeCell ref="AG745:AL745"/>
    <mergeCell ref="AN745:AO745"/>
    <mergeCell ref="AP745:AU745"/>
    <mergeCell ref="AV745:AW745"/>
    <mergeCell ref="AX745:BC745"/>
    <mergeCell ref="V744:Z744"/>
    <mergeCell ref="AA744:AF744"/>
    <mergeCell ref="AG744:AL744"/>
    <mergeCell ref="AN744:AO744"/>
    <mergeCell ref="AP744:AU744"/>
    <mergeCell ref="B744:E744"/>
    <mergeCell ref="F744:G744"/>
    <mergeCell ref="H744:M744"/>
    <mergeCell ref="N744:O744"/>
    <mergeCell ref="P744:U744"/>
    <mergeCell ref="AV742:AW742"/>
    <mergeCell ref="AX742:BC742"/>
    <mergeCell ref="B743:E743"/>
    <mergeCell ref="F743:G743"/>
    <mergeCell ref="H743:M743"/>
    <mergeCell ref="N743:O743"/>
    <mergeCell ref="P743:U743"/>
    <mergeCell ref="V743:Z743"/>
    <mergeCell ref="AA743:AF743"/>
    <mergeCell ref="AG743:AL743"/>
    <mergeCell ref="AN743:AO743"/>
    <mergeCell ref="AP743:AU743"/>
    <mergeCell ref="AV743:AW743"/>
    <mergeCell ref="AX743:BC743"/>
    <mergeCell ref="V742:Z742"/>
    <mergeCell ref="AA742:AF742"/>
    <mergeCell ref="AG742:AL742"/>
    <mergeCell ref="AN742:AO742"/>
    <mergeCell ref="AP742:AU742"/>
    <mergeCell ref="B742:E742"/>
    <mergeCell ref="F742:G742"/>
    <mergeCell ref="H742:M742"/>
    <mergeCell ref="N742:O742"/>
    <mergeCell ref="P742:U742"/>
    <mergeCell ref="AV740:AW740"/>
    <mergeCell ref="AX740:BC740"/>
    <mergeCell ref="B741:E741"/>
    <mergeCell ref="F741:G741"/>
    <mergeCell ref="H741:M741"/>
    <mergeCell ref="N741:O741"/>
    <mergeCell ref="P741:U741"/>
    <mergeCell ref="V741:Z741"/>
    <mergeCell ref="AA741:AF741"/>
    <mergeCell ref="AG741:AL741"/>
    <mergeCell ref="AN741:AO741"/>
    <mergeCell ref="AP741:AU741"/>
    <mergeCell ref="AV741:AW741"/>
    <mergeCell ref="AX741:BC741"/>
    <mergeCell ref="V740:Z740"/>
    <mergeCell ref="AA740:AF740"/>
    <mergeCell ref="AG740:AL740"/>
    <mergeCell ref="AN740:AO740"/>
    <mergeCell ref="AP740:AU740"/>
    <mergeCell ref="B740:E740"/>
    <mergeCell ref="F740:G740"/>
    <mergeCell ref="H740:M740"/>
    <mergeCell ref="N740:O740"/>
    <mergeCell ref="P740:U740"/>
    <mergeCell ref="AV738:AW738"/>
    <mergeCell ref="AX738:BC738"/>
    <mergeCell ref="B739:E739"/>
    <mergeCell ref="F739:G739"/>
    <mergeCell ref="H739:M739"/>
    <mergeCell ref="N739:O739"/>
    <mergeCell ref="P739:U739"/>
    <mergeCell ref="V739:Z739"/>
    <mergeCell ref="AA739:AF739"/>
    <mergeCell ref="AG739:AL739"/>
    <mergeCell ref="AN739:AO739"/>
    <mergeCell ref="AP739:AU739"/>
    <mergeCell ref="AV739:AW739"/>
    <mergeCell ref="AX739:BC739"/>
    <mergeCell ref="V738:Z738"/>
    <mergeCell ref="AA738:AF738"/>
    <mergeCell ref="AG738:AL738"/>
    <mergeCell ref="AN738:AO738"/>
    <mergeCell ref="AP738:AU738"/>
    <mergeCell ref="B738:E738"/>
    <mergeCell ref="F738:G738"/>
    <mergeCell ref="H738:M738"/>
    <mergeCell ref="N738:O738"/>
    <mergeCell ref="P738:U738"/>
    <mergeCell ref="AV736:AW736"/>
    <mergeCell ref="AX736:BC736"/>
    <mergeCell ref="B737:E737"/>
    <mergeCell ref="F737:G737"/>
    <mergeCell ref="H737:M737"/>
    <mergeCell ref="N737:O737"/>
    <mergeCell ref="P737:U737"/>
    <mergeCell ref="V737:Z737"/>
    <mergeCell ref="AA737:AF737"/>
    <mergeCell ref="AG737:AL737"/>
    <mergeCell ref="AN737:AO737"/>
    <mergeCell ref="AP737:AU737"/>
    <mergeCell ref="AV737:AW737"/>
    <mergeCell ref="AX737:BC737"/>
    <mergeCell ref="V736:Z736"/>
    <mergeCell ref="AA736:AF736"/>
    <mergeCell ref="AG736:AL736"/>
    <mergeCell ref="AN736:AO736"/>
    <mergeCell ref="AP736:AU736"/>
    <mergeCell ref="B736:E736"/>
    <mergeCell ref="F736:G736"/>
    <mergeCell ref="H736:M736"/>
    <mergeCell ref="N736:O736"/>
    <mergeCell ref="P736:U736"/>
    <mergeCell ref="AV734:AW734"/>
    <mergeCell ref="AX734:BC734"/>
    <mergeCell ref="B735:E735"/>
    <mergeCell ref="F735:G735"/>
    <mergeCell ref="H735:M735"/>
    <mergeCell ref="N735:O735"/>
    <mergeCell ref="P735:U735"/>
    <mergeCell ref="V735:Z735"/>
    <mergeCell ref="AA735:AF735"/>
    <mergeCell ref="AG735:AL735"/>
    <mergeCell ref="AN735:AO735"/>
    <mergeCell ref="AP735:AU735"/>
    <mergeCell ref="AV735:AW735"/>
    <mergeCell ref="AX735:BC735"/>
    <mergeCell ref="V734:Z734"/>
    <mergeCell ref="AA734:AF734"/>
    <mergeCell ref="AG734:AL734"/>
    <mergeCell ref="AN734:AO734"/>
    <mergeCell ref="AP734:AU734"/>
    <mergeCell ref="B734:E734"/>
    <mergeCell ref="F734:G734"/>
    <mergeCell ref="H734:M734"/>
    <mergeCell ref="N734:O734"/>
    <mergeCell ref="P734:U734"/>
    <mergeCell ref="AV732:AW732"/>
    <mergeCell ref="AX732:BC732"/>
    <mergeCell ref="B733:E733"/>
    <mergeCell ref="F733:G733"/>
    <mergeCell ref="H733:M733"/>
    <mergeCell ref="N733:O733"/>
    <mergeCell ref="P733:U733"/>
    <mergeCell ref="V733:Z733"/>
    <mergeCell ref="AA733:AF733"/>
    <mergeCell ref="AG733:AL733"/>
    <mergeCell ref="AN733:AO733"/>
    <mergeCell ref="AP733:AU733"/>
    <mergeCell ref="AV733:AW733"/>
    <mergeCell ref="AX733:BC733"/>
    <mergeCell ref="V732:Z732"/>
    <mergeCell ref="AA732:AF732"/>
    <mergeCell ref="AG732:AL732"/>
    <mergeCell ref="AN732:AO732"/>
    <mergeCell ref="AP732:AU732"/>
    <mergeCell ref="B732:E732"/>
    <mergeCell ref="F732:G732"/>
    <mergeCell ref="H732:M732"/>
    <mergeCell ref="N732:O732"/>
    <mergeCell ref="P732:U732"/>
    <mergeCell ref="AV730:AW730"/>
    <mergeCell ref="AX730:BC730"/>
    <mergeCell ref="B731:E731"/>
    <mergeCell ref="F731:G731"/>
    <mergeCell ref="H731:M731"/>
    <mergeCell ref="N731:O731"/>
    <mergeCell ref="P731:U731"/>
    <mergeCell ref="V731:Z731"/>
    <mergeCell ref="AA731:AF731"/>
    <mergeCell ref="AG731:AL731"/>
    <mergeCell ref="AN731:AO731"/>
    <mergeCell ref="AP731:AU731"/>
    <mergeCell ref="AV731:AW731"/>
    <mergeCell ref="AX731:BC731"/>
    <mergeCell ref="V730:Z730"/>
    <mergeCell ref="AA730:AF730"/>
    <mergeCell ref="AG730:AL730"/>
    <mergeCell ref="AN730:AO730"/>
    <mergeCell ref="AP730:AU730"/>
    <mergeCell ref="B730:E730"/>
    <mergeCell ref="F730:G730"/>
    <mergeCell ref="H730:M730"/>
    <mergeCell ref="N730:O730"/>
    <mergeCell ref="P730:U730"/>
    <mergeCell ref="AV728:AW728"/>
    <mergeCell ref="AX728:BC728"/>
    <mergeCell ref="B729:E729"/>
    <mergeCell ref="F729:G729"/>
    <mergeCell ref="H729:M729"/>
    <mergeCell ref="N729:O729"/>
    <mergeCell ref="P729:U729"/>
    <mergeCell ref="V729:Z729"/>
    <mergeCell ref="AA729:AF729"/>
    <mergeCell ref="AG729:AL729"/>
    <mergeCell ref="AN729:AO729"/>
    <mergeCell ref="AP729:AU729"/>
    <mergeCell ref="AV729:AW729"/>
    <mergeCell ref="AX729:BC729"/>
    <mergeCell ref="V728:Z728"/>
    <mergeCell ref="AA728:AF728"/>
    <mergeCell ref="AG728:AL728"/>
    <mergeCell ref="AN728:AO728"/>
    <mergeCell ref="AP728:AU728"/>
    <mergeCell ref="B728:E728"/>
    <mergeCell ref="F728:G728"/>
    <mergeCell ref="H728:M728"/>
    <mergeCell ref="N728:O728"/>
    <mergeCell ref="P728:U728"/>
    <mergeCell ref="AV726:AW726"/>
    <mergeCell ref="AX726:BC726"/>
    <mergeCell ref="B727:E727"/>
    <mergeCell ref="F727:G727"/>
    <mergeCell ref="H727:M727"/>
    <mergeCell ref="N727:O727"/>
    <mergeCell ref="P727:U727"/>
    <mergeCell ref="V727:Z727"/>
    <mergeCell ref="AA727:AF727"/>
    <mergeCell ref="AG727:AL727"/>
    <mergeCell ref="AN727:AO727"/>
    <mergeCell ref="AP727:AU727"/>
    <mergeCell ref="AV727:AW727"/>
    <mergeCell ref="AX727:BC727"/>
    <mergeCell ref="V726:Z726"/>
    <mergeCell ref="AA726:AF726"/>
    <mergeCell ref="AG726:AL726"/>
    <mergeCell ref="AN726:AO726"/>
    <mergeCell ref="AP726:AU726"/>
    <mergeCell ref="B726:E726"/>
    <mergeCell ref="F726:G726"/>
    <mergeCell ref="H726:M726"/>
    <mergeCell ref="N726:O726"/>
    <mergeCell ref="P726:U726"/>
    <mergeCell ref="AV724:AW724"/>
    <mergeCell ref="AX724:BC724"/>
    <mergeCell ref="B725:E725"/>
    <mergeCell ref="F725:G725"/>
    <mergeCell ref="H725:M725"/>
    <mergeCell ref="N725:O725"/>
    <mergeCell ref="P725:U725"/>
    <mergeCell ref="V725:Z725"/>
    <mergeCell ref="AA725:AF725"/>
    <mergeCell ref="AG725:AL725"/>
    <mergeCell ref="AN725:AO725"/>
    <mergeCell ref="AP725:AU725"/>
    <mergeCell ref="AV725:AW725"/>
    <mergeCell ref="AX725:BC725"/>
    <mergeCell ref="V724:Z724"/>
    <mergeCell ref="AA724:AF724"/>
    <mergeCell ref="AG724:AL724"/>
    <mergeCell ref="AN724:AO724"/>
    <mergeCell ref="AP724:AU724"/>
    <mergeCell ref="B724:E724"/>
    <mergeCell ref="F724:G724"/>
    <mergeCell ref="H724:M724"/>
    <mergeCell ref="N724:O724"/>
    <mergeCell ref="P724:U724"/>
    <mergeCell ref="AV722:AW722"/>
    <mergeCell ref="AX722:BC722"/>
    <mergeCell ref="B723:E723"/>
    <mergeCell ref="F723:G723"/>
    <mergeCell ref="H723:M723"/>
    <mergeCell ref="N723:O723"/>
    <mergeCell ref="P723:U723"/>
    <mergeCell ref="V723:Z723"/>
    <mergeCell ref="AA723:AF723"/>
    <mergeCell ref="AG723:AL723"/>
    <mergeCell ref="AN723:AO723"/>
    <mergeCell ref="AP723:AU723"/>
    <mergeCell ref="AV723:AW723"/>
    <mergeCell ref="AX723:BC723"/>
    <mergeCell ref="V722:Z722"/>
    <mergeCell ref="AA722:AF722"/>
    <mergeCell ref="AG722:AL722"/>
    <mergeCell ref="AN722:AO722"/>
    <mergeCell ref="AP722:AU722"/>
    <mergeCell ref="B722:E722"/>
    <mergeCell ref="F722:G722"/>
    <mergeCell ref="H722:M722"/>
    <mergeCell ref="N722:O722"/>
    <mergeCell ref="P722:U722"/>
    <mergeCell ref="AV720:AW720"/>
    <mergeCell ref="AX720:BC720"/>
    <mergeCell ref="B721:E721"/>
    <mergeCell ref="F721:G721"/>
    <mergeCell ref="H721:M721"/>
    <mergeCell ref="N721:O721"/>
    <mergeCell ref="P721:U721"/>
    <mergeCell ref="V721:Z721"/>
    <mergeCell ref="AA721:AF721"/>
    <mergeCell ref="AG721:AL721"/>
    <mergeCell ref="AN721:AO721"/>
    <mergeCell ref="AP721:AU721"/>
    <mergeCell ref="AV721:AW721"/>
    <mergeCell ref="AX721:BC721"/>
    <mergeCell ref="V720:Z720"/>
    <mergeCell ref="AA720:AF720"/>
    <mergeCell ref="AG720:AL720"/>
    <mergeCell ref="AN720:AO720"/>
    <mergeCell ref="AP720:AU720"/>
    <mergeCell ref="B720:E720"/>
    <mergeCell ref="F720:G720"/>
    <mergeCell ref="H720:M720"/>
    <mergeCell ref="N720:O720"/>
    <mergeCell ref="P720:U720"/>
    <mergeCell ref="AV718:AW718"/>
    <mergeCell ref="AX718:BC718"/>
    <mergeCell ref="B719:E719"/>
    <mergeCell ref="F719:G719"/>
    <mergeCell ref="H719:M719"/>
    <mergeCell ref="N719:O719"/>
    <mergeCell ref="P719:U719"/>
    <mergeCell ref="V719:Z719"/>
    <mergeCell ref="AA719:AF719"/>
    <mergeCell ref="AG719:AL719"/>
    <mergeCell ref="AN719:AO719"/>
    <mergeCell ref="AP719:AU719"/>
    <mergeCell ref="AV719:AW719"/>
    <mergeCell ref="AX719:BC719"/>
    <mergeCell ref="V718:Z718"/>
    <mergeCell ref="AA718:AF718"/>
    <mergeCell ref="AG718:AL718"/>
    <mergeCell ref="AN718:AO718"/>
    <mergeCell ref="AP718:AU718"/>
    <mergeCell ref="B718:E718"/>
    <mergeCell ref="F718:G718"/>
    <mergeCell ref="H718:M718"/>
    <mergeCell ref="N718:O718"/>
    <mergeCell ref="P718:U718"/>
    <mergeCell ref="AV716:AW716"/>
    <mergeCell ref="AX716:BC716"/>
    <mergeCell ref="B717:E717"/>
    <mergeCell ref="F717:G717"/>
    <mergeCell ref="H717:M717"/>
    <mergeCell ref="N717:O717"/>
    <mergeCell ref="P717:U717"/>
    <mergeCell ref="V717:Z717"/>
    <mergeCell ref="AA717:AF717"/>
    <mergeCell ref="AG717:AL717"/>
    <mergeCell ref="AN717:AO717"/>
    <mergeCell ref="AP717:AU717"/>
    <mergeCell ref="AV717:AW717"/>
    <mergeCell ref="AX717:BC717"/>
    <mergeCell ref="V716:Z716"/>
    <mergeCell ref="AA716:AF716"/>
    <mergeCell ref="AG716:AL716"/>
    <mergeCell ref="AN716:AO716"/>
    <mergeCell ref="AP716:AU716"/>
    <mergeCell ref="B716:E716"/>
    <mergeCell ref="F716:G716"/>
    <mergeCell ref="H716:M716"/>
    <mergeCell ref="N716:O716"/>
    <mergeCell ref="P716:U716"/>
    <mergeCell ref="AV714:AW714"/>
    <mergeCell ref="AX714:BC714"/>
    <mergeCell ref="B715:E715"/>
    <mergeCell ref="F715:G715"/>
    <mergeCell ref="H715:M715"/>
    <mergeCell ref="N715:O715"/>
    <mergeCell ref="P715:U715"/>
    <mergeCell ref="V715:Z715"/>
    <mergeCell ref="AA715:AF715"/>
    <mergeCell ref="AG715:AL715"/>
    <mergeCell ref="AN715:AO715"/>
    <mergeCell ref="AP715:AU715"/>
    <mergeCell ref="AV715:AW715"/>
    <mergeCell ref="AX715:BC715"/>
    <mergeCell ref="V714:Z714"/>
    <mergeCell ref="AA714:AF714"/>
    <mergeCell ref="AG714:AL714"/>
    <mergeCell ref="AN714:AO714"/>
    <mergeCell ref="AP714:AU714"/>
    <mergeCell ref="B714:E714"/>
    <mergeCell ref="F714:G714"/>
    <mergeCell ref="H714:M714"/>
    <mergeCell ref="N714:O714"/>
    <mergeCell ref="P714:U714"/>
    <mergeCell ref="AV712:AW712"/>
    <mergeCell ref="AX712:BC712"/>
    <mergeCell ref="B713:E713"/>
    <mergeCell ref="F713:G713"/>
    <mergeCell ref="H713:M713"/>
    <mergeCell ref="N713:O713"/>
    <mergeCell ref="P713:U713"/>
    <mergeCell ref="V713:Z713"/>
    <mergeCell ref="AA713:AF713"/>
    <mergeCell ref="AG713:AL713"/>
    <mergeCell ref="AN713:AO713"/>
    <mergeCell ref="AP713:AU713"/>
    <mergeCell ref="AV713:AW713"/>
    <mergeCell ref="AX713:BC713"/>
    <mergeCell ref="V712:Z712"/>
    <mergeCell ref="AA712:AF712"/>
    <mergeCell ref="AG712:AL712"/>
    <mergeCell ref="AN712:AO712"/>
    <mergeCell ref="AP712:AU712"/>
    <mergeCell ref="B712:E712"/>
    <mergeCell ref="F712:G712"/>
    <mergeCell ref="H712:M712"/>
    <mergeCell ref="N712:O712"/>
    <mergeCell ref="P712:U712"/>
    <mergeCell ref="AV710:AW710"/>
    <mergeCell ref="AX710:BC710"/>
    <mergeCell ref="B711:E711"/>
    <mergeCell ref="F711:G711"/>
    <mergeCell ref="H711:M711"/>
    <mergeCell ref="N711:O711"/>
    <mergeCell ref="P711:U711"/>
    <mergeCell ref="V711:Z711"/>
    <mergeCell ref="AA711:AF711"/>
    <mergeCell ref="AG711:AL711"/>
    <mergeCell ref="AN711:AO711"/>
    <mergeCell ref="AP711:AU711"/>
    <mergeCell ref="AV711:AW711"/>
    <mergeCell ref="AX711:BC711"/>
    <mergeCell ref="V710:Z710"/>
    <mergeCell ref="AA710:AF710"/>
    <mergeCell ref="AG710:AL710"/>
    <mergeCell ref="AN710:AO710"/>
    <mergeCell ref="AP710:AU710"/>
    <mergeCell ref="B710:E710"/>
    <mergeCell ref="F710:G710"/>
    <mergeCell ref="H710:M710"/>
    <mergeCell ref="N710:O710"/>
    <mergeCell ref="P710:U710"/>
    <mergeCell ref="AV708:AW708"/>
    <mergeCell ref="AX708:BC708"/>
    <mergeCell ref="B709:E709"/>
    <mergeCell ref="F709:G709"/>
    <mergeCell ref="H709:M709"/>
    <mergeCell ref="N709:O709"/>
    <mergeCell ref="P709:U709"/>
    <mergeCell ref="V709:Z709"/>
    <mergeCell ref="AA709:AF709"/>
    <mergeCell ref="AG709:AL709"/>
    <mergeCell ref="AN709:AO709"/>
    <mergeCell ref="AP709:AU709"/>
    <mergeCell ref="AV709:AW709"/>
    <mergeCell ref="AX709:BC709"/>
    <mergeCell ref="V708:Z708"/>
    <mergeCell ref="AA708:AF708"/>
    <mergeCell ref="AG708:AL708"/>
    <mergeCell ref="AN708:AO708"/>
    <mergeCell ref="AP708:AU708"/>
    <mergeCell ref="B708:E708"/>
    <mergeCell ref="F708:G708"/>
    <mergeCell ref="H708:M708"/>
    <mergeCell ref="N708:O708"/>
    <mergeCell ref="P708:U708"/>
    <mergeCell ref="AV706:AW706"/>
    <mergeCell ref="AX706:BC706"/>
    <mergeCell ref="B707:E707"/>
    <mergeCell ref="F707:G707"/>
    <mergeCell ref="H707:M707"/>
    <mergeCell ref="N707:O707"/>
    <mergeCell ref="P707:U707"/>
    <mergeCell ref="V707:Z707"/>
    <mergeCell ref="AA707:AF707"/>
    <mergeCell ref="AG707:AL707"/>
    <mergeCell ref="AN707:AO707"/>
    <mergeCell ref="AP707:AU707"/>
    <mergeCell ref="AV707:AW707"/>
    <mergeCell ref="AX707:BC707"/>
    <mergeCell ref="V706:Z706"/>
    <mergeCell ref="AA706:AF706"/>
    <mergeCell ref="AG706:AL706"/>
    <mergeCell ref="AN706:AO706"/>
    <mergeCell ref="AP706:AU706"/>
    <mergeCell ref="B706:E706"/>
    <mergeCell ref="F706:G706"/>
    <mergeCell ref="H706:M706"/>
    <mergeCell ref="N706:O706"/>
    <mergeCell ref="P706:U706"/>
    <mergeCell ref="AV704:AW704"/>
    <mergeCell ref="AX704:BC704"/>
    <mergeCell ref="B705:E705"/>
    <mergeCell ref="F705:G705"/>
    <mergeCell ref="H705:M705"/>
    <mergeCell ref="N705:O705"/>
    <mergeCell ref="P705:U705"/>
    <mergeCell ref="V705:Z705"/>
    <mergeCell ref="AA705:AF705"/>
    <mergeCell ref="AG705:AL705"/>
    <mergeCell ref="AN705:AO705"/>
    <mergeCell ref="AP705:AU705"/>
    <mergeCell ref="AV705:AW705"/>
    <mergeCell ref="AX705:BC705"/>
    <mergeCell ref="V704:Z704"/>
    <mergeCell ref="AA704:AF704"/>
    <mergeCell ref="AG704:AL704"/>
    <mergeCell ref="AN704:AO704"/>
    <mergeCell ref="AP704:AU704"/>
    <mergeCell ref="B704:E704"/>
    <mergeCell ref="F704:G704"/>
    <mergeCell ref="H704:M704"/>
    <mergeCell ref="N704:O704"/>
    <mergeCell ref="P704:U704"/>
    <mergeCell ref="AV702:AW702"/>
    <mergeCell ref="AX702:BC702"/>
    <mergeCell ref="B703:E703"/>
    <mergeCell ref="F703:G703"/>
    <mergeCell ref="H703:M703"/>
    <mergeCell ref="N703:O703"/>
    <mergeCell ref="P703:U703"/>
    <mergeCell ref="V703:Z703"/>
    <mergeCell ref="AA703:AF703"/>
    <mergeCell ref="AG703:AL703"/>
    <mergeCell ref="AN703:AO703"/>
    <mergeCell ref="AP703:AU703"/>
    <mergeCell ref="AV703:AW703"/>
    <mergeCell ref="AX703:BC703"/>
    <mergeCell ref="V702:Z702"/>
    <mergeCell ref="AA702:AF702"/>
    <mergeCell ref="AG702:AL702"/>
    <mergeCell ref="AN702:AO702"/>
    <mergeCell ref="AP702:AU702"/>
    <mergeCell ref="B702:E702"/>
    <mergeCell ref="F702:G702"/>
    <mergeCell ref="H702:M702"/>
    <mergeCell ref="N702:O702"/>
    <mergeCell ref="P702:U702"/>
    <mergeCell ref="AV700:AW700"/>
    <mergeCell ref="AX700:BC700"/>
    <mergeCell ref="B701:E701"/>
    <mergeCell ref="F701:G701"/>
    <mergeCell ref="H701:M701"/>
    <mergeCell ref="N701:O701"/>
    <mergeCell ref="P701:U701"/>
    <mergeCell ref="V701:Z701"/>
    <mergeCell ref="AA701:AF701"/>
    <mergeCell ref="AG701:AL701"/>
    <mergeCell ref="AN701:AO701"/>
    <mergeCell ref="AP701:AU701"/>
    <mergeCell ref="AV701:AW701"/>
    <mergeCell ref="AX701:BC701"/>
    <mergeCell ref="V700:Z700"/>
    <mergeCell ref="AA700:AF700"/>
    <mergeCell ref="AG700:AL700"/>
    <mergeCell ref="AN700:AO700"/>
    <mergeCell ref="AP700:AU700"/>
    <mergeCell ref="B700:E700"/>
    <mergeCell ref="F700:G700"/>
    <mergeCell ref="H700:M700"/>
    <mergeCell ref="N700:O700"/>
    <mergeCell ref="P700:U700"/>
    <mergeCell ref="AV698:AW698"/>
    <mergeCell ref="AX698:BC698"/>
    <mergeCell ref="B699:E699"/>
    <mergeCell ref="F699:G699"/>
    <mergeCell ref="H699:M699"/>
    <mergeCell ref="N699:O699"/>
    <mergeCell ref="P699:U699"/>
    <mergeCell ref="V699:Z699"/>
    <mergeCell ref="AA699:AF699"/>
    <mergeCell ref="AG699:AL699"/>
    <mergeCell ref="AN699:AO699"/>
    <mergeCell ref="AP699:AU699"/>
    <mergeCell ref="AV699:AW699"/>
    <mergeCell ref="AX699:BC699"/>
    <mergeCell ref="V698:Z698"/>
    <mergeCell ref="AA698:AF698"/>
    <mergeCell ref="AG698:AL698"/>
    <mergeCell ref="AN698:AO698"/>
    <mergeCell ref="AP698:AU698"/>
    <mergeCell ref="B698:E698"/>
    <mergeCell ref="F698:G698"/>
    <mergeCell ref="H698:M698"/>
    <mergeCell ref="N698:O698"/>
    <mergeCell ref="P698:U698"/>
    <mergeCell ref="AV696:AW696"/>
    <mergeCell ref="AX696:BC696"/>
    <mergeCell ref="B697:E697"/>
    <mergeCell ref="F697:G697"/>
    <mergeCell ref="H697:M697"/>
    <mergeCell ref="N697:O697"/>
    <mergeCell ref="P697:U697"/>
    <mergeCell ref="V697:Z697"/>
    <mergeCell ref="AA697:AF697"/>
    <mergeCell ref="AG697:AL697"/>
    <mergeCell ref="AN697:AO697"/>
    <mergeCell ref="AP697:AU697"/>
    <mergeCell ref="AV697:AW697"/>
    <mergeCell ref="AX697:BC697"/>
    <mergeCell ref="V696:Z696"/>
    <mergeCell ref="AA696:AF696"/>
    <mergeCell ref="AG696:AL696"/>
    <mergeCell ref="AN696:AO696"/>
    <mergeCell ref="AP696:AU696"/>
    <mergeCell ref="B696:E696"/>
    <mergeCell ref="F696:G696"/>
    <mergeCell ref="H696:M696"/>
    <mergeCell ref="N696:O696"/>
    <mergeCell ref="P696:U696"/>
    <mergeCell ref="AV694:AW694"/>
    <mergeCell ref="AX694:BC694"/>
    <mergeCell ref="B695:E695"/>
    <mergeCell ref="F695:G695"/>
    <mergeCell ref="H695:M695"/>
    <mergeCell ref="N695:O695"/>
    <mergeCell ref="P695:U695"/>
    <mergeCell ref="V695:Z695"/>
    <mergeCell ref="AA695:AF695"/>
    <mergeCell ref="AG695:AL695"/>
    <mergeCell ref="AN695:AO695"/>
    <mergeCell ref="AP695:AU695"/>
    <mergeCell ref="AV695:AW695"/>
    <mergeCell ref="AX695:BC695"/>
    <mergeCell ref="V694:Z694"/>
    <mergeCell ref="AA694:AF694"/>
    <mergeCell ref="AG694:AL694"/>
    <mergeCell ref="AN694:AO694"/>
    <mergeCell ref="AP694:AU694"/>
    <mergeCell ref="B694:E694"/>
    <mergeCell ref="F694:G694"/>
    <mergeCell ref="H694:M694"/>
    <mergeCell ref="N694:O694"/>
    <mergeCell ref="P694:U694"/>
    <mergeCell ref="AV692:AW692"/>
    <mergeCell ref="AX692:BC692"/>
    <mergeCell ref="B693:E693"/>
    <mergeCell ref="F693:G693"/>
    <mergeCell ref="H693:M693"/>
    <mergeCell ref="N693:O693"/>
    <mergeCell ref="P693:U693"/>
    <mergeCell ref="V693:Z693"/>
    <mergeCell ref="AA693:AF693"/>
    <mergeCell ref="AG693:AL693"/>
    <mergeCell ref="AN693:AO693"/>
    <mergeCell ref="AP693:AU693"/>
    <mergeCell ref="AV693:AW693"/>
    <mergeCell ref="AX693:BC693"/>
    <mergeCell ref="V692:Z692"/>
    <mergeCell ref="AA692:AF692"/>
    <mergeCell ref="AG692:AL692"/>
    <mergeCell ref="AN692:AO692"/>
    <mergeCell ref="AP692:AU692"/>
    <mergeCell ref="B692:E692"/>
    <mergeCell ref="F692:G692"/>
    <mergeCell ref="H692:M692"/>
    <mergeCell ref="N692:O692"/>
    <mergeCell ref="P692:U692"/>
    <mergeCell ref="AV690:AW690"/>
    <mergeCell ref="AX690:BC690"/>
    <mergeCell ref="B691:E691"/>
    <mergeCell ref="F691:G691"/>
    <mergeCell ref="H691:M691"/>
    <mergeCell ref="N691:O691"/>
    <mergeCell ref="P691:U691"/>
    <mergeCell ref="V691:Z691"/>
    <mergeCell ref="AA691:AF691"/>
    <mergeCell ref="AG691:AL691"/>
    <mergeCell ref="AN691:AO691"/>
    <mergeCell ref="AP691:AU691"/>
    <mergeCell ref="AV691:AW691"/>
    <mergeCell ref="AX691:BC691"/>
    <mergeCell ref="V690:Z690"/>
    <mergeCell ref="AA690:AF690"/>
    <mergeCell ref="AG690:AL690"/>
    <mergeCell ref="AN690:AO690"/>
    <mergeCell ref="AP690:AU690"/>
    <mergeCell ref="B690:E690"/>
    <mergeCell ref="F690:G690"/>
    <mergeCell ref="H690:M690"/>
    <mergeCell ref="N690:O690"/>
    <mergeCell ref="P690:U690"/>
    <mergeCell ref="AV688:AW688"/>
    <mergeCell ref="AX688:BC688"/>
    <mergeCell ref="B689:E689"/>
    <mergeCell ref="F689:G689"/>
    <mergeCell ref="H689:M689"/>
    <mergeCell ref="N689:O689"/>
    <mergeCell ref="P689:U689"/>
    <mergeCell ref="V689:Z689"/>
    <mergeCell ref="AA689:AF689"/>
    <mergeCell ref="AG689:AL689"/>
    <mergeCell ref="AN689:AO689"/>
    <mergeCell ref="AP689:AU689"/>
    <mergeCell ref="AV689:AW689"/>
    <mergeCell ref="AX689:BC689"/>
    <mergeCell ref="V688:Z688"/>
    <mergeCell ref="AA688:AF688"/>
    <mergeCell ref="AG688:AL688"/>
    <mergeCell ref="AN688:AO688"/>
    <mergeCell ref="AP688:AU688"/>
    <mergeCell ref="B688:E688"/>
    <mergeCell ref="F688:G688"/>
    <mergeCell ref="H688:M688"/>
    <mergeCell ref="N688:O688"/>
    <mergeCell ref="P688:U688"/>
    <mergeCell ref="AV686:AW686"/>
    <mergeCell ref="AX686:BC686"/>
    <mergeCell ref="B687:E687"/>
    <mergeCell ref="F687:G687"/>
    <mergeCell ref="H687:M687"/>
    <mergeCell ref="N687:O687"/>
    <mergeCell ref="P687:U687"/>
    <mergeCell ref="V687:Z687"/>
    <mergeCell ref="AA687:AF687"/>
    <mergeCell ref="AG687:AL687"/>
    <mergeCell ref="AN687:AO687"/>
    <mergeCell ref="AP687:AU687"/>
    <mergeCell ref="AV687:AW687"/>
    <mergeCell ref="AX687:BC687"/>
    <mergeCell ref="V686:Z686"/>
    <mergeCell ref="AA686:AF686"/>
    <mergeCell ref="AG686:AL686"/>
    <mergeCell ref="AN686:AO686"/>
    <mergeCell ref="AP686:AU686"/>
    <mergeCell ref="B686:E686"/>
    <mergeCell ref="F686:G686"/>
    <mergeCell ref="H686:M686"/>
    <mergeCell ref="N686:O686"/>
    <mergeCell ref="P686:U686"/>
    <mergeCell ref="AV684:AW684"/>
    <mergeCell ref="AX684:BC684"/>
    <mergeCell ref="B685:E685"/>
    <mergeCell ref="F685:G685"/>
    <mergeCell ref="H685:M685"/>
    <mergeCell ref="N685:O685"/>
    <mergeCell ref="P685:U685"/>
    <mergeCell ref="V685:Z685"/>
    <mergeCell ref="AA685:AF685"/>
    <mergeCell ref="AG685:AL685"/>
    <mergeCell ref="AN685:AO685"/>
    <mergeCell ref="AP685:AU685"/>
    <mergeCell ref="AV685:AW685"/>
    <mergeCell ref="AX685:BC685"/>
    <mergeCell ref="V684:Z684"/>
    <mergeCell ref="AA684:AF684"/>
    <mergeCell ref="AG684:AL684"/>
    <mergeCell ref="AN684:AO684"/>
    <mergeCell ref="AP684:AU684"/>
    <mergeCell ref="B684:E684"/>
    <mergeCell ref="F684:G684"/>
    <mergeCell ref="H684:M684"/>
    <mergeCell ref="N684:O684"/>
    <mergeCell ref="P684:U684"/>
    <mergeCell ref="AV682:AW682"/>
    <mergeCell ref="AX682:BC682"/>
    <mergeCell ref="B683:E683"/>
    <mergeCell ref="F683:G683"/>
    <mergeCell ref="H683:M683"/>
    <mergeCell ref="N683:O683"/>
    <mergeCell ref="P683:U683"/>
    <mergeCell ref="V683:Z683"/>
    <mergeCell ref="AA683:AF683"/>
    <mergeCell ref="AG683:AL683"/>
    <mergeCell ref="AN683:AO683"/>
    <mergeCell ref="AP683:AU683"/>
    <mergeCell ref="AV683:AW683"/>
    <mergeCell ref="AX683:BC683"/>
    <mergeCell ref="V682:Z682"/>
    <mergeCell ref="AA682:AF682"/>
    <mergeCell ref="AG682:AL682"/>
    <mergeCell ref="AN682:AO682"/>
    <mergeCell ref="AP682:AU682"/>
    <mergeCell ref="B682:E682"/>
    <mergeCell ref="F682:G682"/>
    <mergeCell ref="H682:M682"/>
    <mergeCell ref="N682:O682"/>
    <mergeCell ref="P682:U682"/>
    <mergeCell ref="AV680:AW680"/>
    <mergeCell ref="AX680:BC680"/>
    <mergeCell ref="B681:E681"/>
    <mergeCell ref="F681:G681"/>
    <mergeCell ref="H681:M681"/>
    <mergeCell ref="N681:O681"/>
    <mergeCell ref="P681:U681"/>
    <mergeCell ref="V681:Z681"/>
    <mergeCell ref="AA681:AF681"/>
    <mergeCell ref="AG681:AL681"/>
    <mergeCell ref="AN681:AO681"/>
    <mergeCell ref="AP681:AU681"/>
    <mergeCell ref="AV681:AW681"/>
    <mergeCell ref="AX681:BC681"/>
    <mergeCell ref="V680:Z680"/>
    <mergeCell ref="AA680:AF680"/>
    <mergeCell ref="AG680:AL680"/>
    <mergeCell ref="AN680:AO680"/>
    <mergeCell ref="AP680:AU680"/>
    <mergeCell ref="B680:E680"/>
    <mergeCell ref="F680:G680"/>
    <mergeCell ref="H680:M680"/>
    <mergeCell ref="N680:O680"/>
    <mergeCell ref="P680:U680"/>
    <mergeCell ref="AV678:AW678"/>
    <mergeCell ref="AX678:BC678"/>
    <mergeCell ref="B679:E679"/>
    <mergeCell ref="F679:G679"/>
    <mergeCell ref="H679:M679"/>
    <mergeCell ref="N679:O679"/>
    <mergeCell ref="P679:U679"/>
    <mergeCell ref="V679:Z679"/>
    <mergeCell ref="AA679:AF679"/>
    <mergeCell ref="AG679:AL679"/>
    <mergeCell ref="AN679:AO679"/>
    <mergeCell ref="AP679:AU679"/>
    <mergeCell ref="AV679:AW679"/>
    <mergeCell ref="AX679:BC679"/>
    <mergeCell ref="V678:Z678"/>
    <mergeCell ref="AA678:AF678"/>
    <mergeCell ref="AG678:AL678"/>
    <mergeCell ref="AN678:AO678"/>
    <mergeCell ref="AP678:AU678"/>
    <mergeCell ref="B678:E678"/>
    <mergeCell ref="F678:G678"/>
    <mergeCell ref="H678:M678"/>
    <mergeCell ref="N678:O678"/>
    <mergeCell ref="P678:U678"/>
    <mergeCell ref="AV676:AW676"/>
    <mergeCell ref="AX676:BC676"/>
    <mergeCell ref="B677:E677"/>
    <mergeCell ref="F677:G677"/>
    <mergeCell ref="H677:M677"/>
    <mergeCell ref="N677:O677"/>
    <mergeCell ref="P677:U677"/>
    <mergeCell ref="V677:Z677"/>
    <mergeCell ref="AA677:AF677"/>
    <mergeCell ref="AG677:AL677"/>
    <mergeCell ref="AN677:AO677"/>
    <mergeCell ref="AP677:AU677"/>
    <mergeCell ref="AV677:AW677"/>
    <mergeCell ref="AX677:BC677"/>
    <mergeCell ref="V676:Z676"/>
    <mergeCell ref="AA676:AF676"/>
    <mergeCell ref="AG676:AL676"/>
    <mergeCell ref="AN676:AO676"/>
    <mergeCell ref="AP676:AU676"/>
    <mergeCell ref="B676:E676"/>
    <mergeCell ref="F676:G676"/>
    <mergeCell ref="H676:M676"/>
    <mergeCell ref="N676:O676"/>
    <mergeCell ref="P676:U676"/>
    <mergeCell ref="AV674:AW674"/>
    <mergeCell ref="AX674:BC674"/>
    <mergeCell ref="B675:E675"/>
    <mergeCell ref="F675:G675"/>
    <mergeCell ref="H675:M675"/>
    <mergeCell ref="N675:O675"/>
    <mergeCell ref="P675:U675"/>
    <mergeCell ref="V675:Z675"/>
    <mergeCell ref="AA675:AF675"/>
    <mergeCell ref="AG675:AL675"/>
    <mergeCell ref="AN675:AO675"/>
    <mergeCell ref="AP675:AU675"/>
    <mergeCell ref="AV675:AW675"/>
    <mergeCell ref="AX675:BC675"/>
    <mergeCell ref="V674:Z674"/>
    <mergeCell ref="AA674:AF674"/>
    <mergeCell ref="AG674:AL674"/>
    <mergeCell ref="AN674:AO674"/>
    <mergeCell ref="AP674:AU674"/>
    <mergeCell ref="B674:E674"/>
    <mergeCell ref="F674:G674"/>
    <mergeCell ref="H674:M674"/>
    <mergeCell ref="N674:O674"/>
    <mergeCell ref="P674:U674"/>
    <mergeCell ref="AV672:AW672"/>
    <mergeCell ref="AX672:BC672"/>
    <mergeCell ref="B673:E673"/>
    <mergeCell ref="F673:G673"/>
    <mergeCell ref="H673:M673"/>
    <mergeCell ref="N673:O673"/>
    <mergeCell ref="P673:U673"/>
    <mergeCell ref="V673:Z673"/>
    <mergeCell ref="AA673:AF673"/>
    <mergeCell ref="AG673:AL673"/>
    <mergeCell ref="AN673:AO673"/>
    <mergeCell ref="AP673:AU673"/>
    <mergeCell ref="AV673:AW673"/>
    <mergeCell ref="AX673:BC673"/>
    <mergeCell ref="V672:Z672"/>
    <mergeCell ref="AA672:AF672"/>
    <mergeCell ref="AG672:AL672"/>
    <mergeCell ref="AN672:AO672"/>
    <mergeCell ref="AP672:AU672"/>
    <mergeCell ref="B672:E672"/>
    <mergeCell ref="F672:G672"/>
    <mergeCell ref="H672:M672"/>
    <mergeCell ref="N672:O672"/>
    <mergeCell ref="P672:U672"/>
    <mergeCell ref="AV670:AW670"/>
    <mergeCell ref="AX670:BC670"/>
    <mergeCell ref="B671:E671"/>
    <mergeCell ref="F671:G671"/>
    <mergeCell ref="H671:M671"/>
    <mergeCell ref="N671:O671"/>
    <mergeCell ref="P671:U671"/>
    <mergeCell ref="V671:Z671"/>
    <mergeCell ref="AA671:AF671"/>
    <mergeCell ref="AG671:AL671"/>
    <mergeCell ref="AN671:AO671"/>
    <mergeCell ref="AP671:AU671"/>
    <mergeCell ref="AV671:AW671"/>
    <mergeCell ref="AX671:BC671"/>
    <mergeCell ref="V670:Z670"/>
    <mergeCell ref="AA670:AF670"/>
    <mergeCell ref="AG670:AL670"/>
    <mergeCell ref="AN670:AO670"/>
    <mergeCell ref="AP670:AU670"/>
    <mergeCell ref="B670:E670"/>
    <mergeCell ref="F670:G670"/>
    <mergeCell ref="H670:M670"/>
    <mergeCell ref="N670:O670"/>
    <mergeCell ref="P670:U670"/>
    <mergeCell ref="AV668:AW668"/>
    <mergeCell ref="AX668:BC668"/>
    <mergeCell ref="B669:E669"/>
    <mergeCell ref="F669:G669"/>
    <mergeCell ref="H669:M669"/>
    <mergeCell ref="N669:O669"/>
    <mergeCell ref="P669:U669"/>
    <mergeCell ref="V669:Z669"/>
    <mergeCell ref="AA669:AF669"/>
    <mergeCell ref="AG669:AL669"/>
    <mergeCell ref="AN669:AO669"/>
    <mergeCell ref="AP669:AU669"/>
    <mergeCell ref="AV669:AW669"/>
    <mergeCell ref="AX669:BC669"/>
    <mergeCell ref="V668:Z668"/>
    <mergeCell ref="AA668:AF668"/>
    <mergeCell ref="AG668:AL668"/>
    <mergeCell ref="AN668:AO668"/>
    <mergeCell ref="AP668:AU668"/>
    <mergeCell ref="B668:E668"/>
    <mergeCell ref="F668:G668"/>
    <mergeCell ref="H668:M668"/>
    <mergeCell ref="N668:O668"/>
    <mergeCell ref="P668:U668"/>
    <mergeCell ref="AV666:AW666"/>
    <mergeCell ref="AX666:BC666"/>
    <mergeCell ref="B667:E667"/>
    <mergeCell ref="F667:G667"/>
    <mergeCell ref="H667:M667"/>
    <mergeCell ref="N667:O667"/>
    <mergeCell ref="P667:U667"/>
    <mergeCell ref="V667:Z667"/>
    <mergeCell ref="AA667:AF667"/>
    <mergeCell ref="AG667:AL667"/>
    <mergeCell ref="AN667:AO667"/>
    <mergeCell ref="AP667:AU667"/>
    <mergeCell ref="AV667:AW667"/>
    <mergeCell ref="AX667:BC667"/>
    <mergeCell ref="V666:Z666"/>
    <mergeCell ref="AA666:AF666"/>
    <mergeCell ref="AG666:AL666"/>
    <mergeCell ref="AN666:AO666"/>
    <mergeCell ref="AP666:AU666"/>
    <mergeCell ref="B666:E666"/>
    <mergeCell ref="F666:G666"/>
    <mergeCell ref="H666:M666"/>
    <mergeCell ref="N666:O666"/>
    <mergeCell ref="P666:U666"/>
    <mergeCell ref="AV664:AW664"/>
    <mergeCell ref="AX664:BC664"/>
    <mergeCell ref="B665:E665"/>
    <mergeCell ref="F665:G665"/>
    <mergeCell ref="H665:M665"/>
    <mergeCell ref="N665:O665"/>
    <mergeCell ref="P665:U665"/>
    <mergeCell ref="V665:Z665"/>
    <mergeCell ref="AA665:AF665"/>
    <mergeCell ref="AG665:AL665"/>
    <mergeCell ref="AN665:AO665"/>
    <mergeCell ref="AP665:AU665"/>
    <mergeCell ref="AV665:AW665"/>
    <mergeCell ref="AX665:BC665"/>
    <mergeCell ref="V664:Z664"/>
    <mergeCell ref="AA664:AF664"/>
    <mergeCell ref="AG664:AL664"/>
    <mergeCell ref="AN664:AO664"/>
    <mergeCell ref="AP664:AU664"/>
    <mergeCell ref="B664:E664"/>
    <mergeCell ref="F664:G664"/>
    <mergeCell ref="H664:M664"/>
    <mergeCell ref="N664:O664"/>
    <mergeCell ref="P664:U664"/>
    <mergeCell ref="AV662:AW662"/>
    <mergeCell ref="AX662:BC662"/>
    <mergeCell ref="B663:E663"/>
    <mergeCell ref="F663:G663"/>
    <mergeCell ref="H663:M663"/>
    <mergeCell ref="N663:O663"/>
    <mergeCell ref="P663:U663"/>
    <mergeCell ref="V663:Z663"/>
    <mergeCell ref="AA663:AF663"/>
    <mergeCell ref="AG663:AL663"/>
    <mergeCell ref="AN663:AO663"/>
    <mergeCell ref="AP663:AU663"/>
    <mergeCell ref="AV663:AW663"/>
    <mergeCell ref="AX663:BC663"/>
    <mergeCell ref="V662:Z662"/>
    <mergeCell ref="AA662:AF662"/>
    <mergeCell ref="AG662:AL662"/>
    <mergeCell ref="AN662:AO662"/>
    <mergeCell ref="AP662:AU662"/>
    <mergeCell ref="B662:E662"/>
    <mergeCell ref="F662:G662"/>
    <mergeCell ref="H662:M662"/>
    <mergeCell ref="N662:O662"/>
    <mergeCell ref="P662:U662"/>
    <mergeCell ref="AV660:AW660"/>
    <mergeCell ref="AX660:BC660"/>
    <mergeCell ref="B661:E661"/>
    <mergeCell ref="F661:G661"/>
    <mergeCell ref="H661:M661"/>
    <mergeCell ref="N661:O661"/>
    <mergeCell ref="P661:U661"/>
    <mergeCell ref="V661:Z661"/>
    <mergeCell ref="AA661:AF661"/>
    <mergeCell ref="AG661:AL661"/>
    <mergeCell ref="AN661:AO661"/>
    <mergeCell ref="AP661:AU661"/>
    <mergeCell ref="AV661:AW661"/>
    <mergeCell ref="AX661:BC661"/>
    <mergeCell ref="V660:Z660"/>
    <mergeCell ref="AA660:AF660"/>
    <mergeCell ref="AG660:AL660"/>
    <mergeCell ref="AN660:AO660"/>
    <mergeCell ref="AP660:AU660"/>
    <mergeCell ref="B660:E660"/>
    <mergeCell ref="F660:G660"/>
    <mergeCell ref="H660:M660"/>
    <mergeCell ref="N660:O660"/>
    <mergeCell ref="P660:U660"/>
    <mergeCell ref="AV658:AW658"/>
    <mergeCell ref="AX658:BC658"/>
    <mergeCell ref="B659:E659"/>
    <mergeCell ref="F659:G659"/>
    <mergeCell ref="H659:M659"/>
    <mergeCell ref="N659:O659"/>
    <mergeCell ref="P659:U659"/>
    <mergeCell ref="V659:Z659"/>
    <mergeCell ref="AA659:AF659"/>
    <mergeCell ref="AG659:AL659"/>
    <mergeCell ref="AN659:AO659"/>
    <mergeCell ref="AP659:AU659"/>
    <mergeCell ref="AV659:AW659"/>
    <mergeCell ref="AX659:BC659"/>
    <mergeCell ref="V658:Z658"/>
    <mergeCell ref="AA658:AF658"/>
    <mergeCell ref="AG658:AL658"/>
    <mergeCell ref="AN658:AO658"/>
    <mergeCell ref="AP658:AU658"/>
    <mergeCell ref="B658:E658"/>
    <mergeCell ref="F658:G658"/>
    <mergeCell ref="H658:M658"/>
    <mergeCell ref="N658:O658"/>
    <mergeCell ref="P658:U658"/>
    <mergeCell ref="AV656:AW656"/>
    <mergeCell ref="AX656:BC656"/>
    <mergeCell ref="B657:E657"/>
    <mergeCell ref="F657:G657"/>
    <mergeCell ref="H657:M657"/>
    <mergeCell ref="N657:O657"/>
    <mergeCell ref="P657:U657"/>
    <mergeCell ref="V657:Z657"/>
    <mergeCell ref="AA657:AF657"/>
    <mergeCell ref="AG657:AL657"/>
    <mergeCell ref="AN657:AO657"/>
    <mergeCell ref="AP657:AU657"/>
    <mergeCell ref="AV657:AW657"/>
    <mergeCell ref="AX657:BC657"/>
    <mergeCell ref="V656:Z656"/>
    <mergeCell ref="AA656:AF656"/>
    <mergeCell ref="AG656:AL656"/>
    <mergeCell ref="AN656:AO656"/>
    <mergeCell ref="AP656:AU656"/>
    <mergeCell ref="B656:E656"/>
    <mergeCell ref="F656:G656"/>
    <mergeCell ref="H656:M656"/>
    <mergeCell ref="N656:O656"/>
    <mergeCell ref="P656:U656"/>
    <mergeCell ref="AV654:AW654"/>
    <mergeCell ref="AX654:BC654"/>
    <mergeCell ref="B655:E655"/>
    <mergeCell ref="F655:G655"/>
    <mergeCell ref="H655:M655"/>
    <mergeCell ref="N655:O655"/>
    <mergeCell ref="P655:U655"/>
    <mergeCell ref="V655:Z655"/>
    <mergeCell ref="AA655:AF655"/>
    <mergeCell ref="AG655:AL655"/>
    <mergeCell ref="AN655:AO655"/>
    <mergeCell ref="AP655:AU655"/>
    <mergeCell ref="AV655:AW655"/>
    <mergeCell ref="AX655:BC655"/>
    <mergeCell ref="V654:Z654"/>
    <mergeCell ref="AA654:AF654"/>
    <mergeCell ref="AG654:AL654"/>
    <mergeCell ref="AN654:AO654"/>
    <mergeCell ref="AP654:AU654"/>
    <mergeCell ref="B654:E654"/>
    <mergeCell ref="F654:G654"/>
    <mergeCell ref="H654:M654"/>
    <mergeCell ref="N654:O654"/>
    <mergeCell ref="P654:U654"/>
    <mergeCell ref="AV652:AW652"/>
    <mergeCell ref="AX652:BC652"/>
    <mergeCell ref="B653:E653"/>
    <mergeCell ref="F653:G653"/>
    <mergeCell ref="H653:M653"/>
    <mergeCell ref="N653:O653"/>
    <mergeCell ref="P653:U653"/>
    <mergeCell ref="V653:Z653"/>
    <mergeCell ref="AA653:AF653"/>
    <mergeCell ref="AG653:AL653"/>
    <mergeCell ref="AN653:AO653"/>
    <mergeCell ref="AP653:AU653"/>
    <mergeCell ref="AV653:AW653"/>
    <mergeCell ref="AX653:BC653"/>
    <mergeCell ref="V652:Z652"/>
    <mergeCell ref="AA652:AF652"/>
    <mergeCell ref="AG652:AL652"/>
    <mergeCell ref="AN652:AO652"/>
    <mergeCell ref="AP652:AU652"/>
    <mergeCell ref="B652:E652"/>
    <mergeCell ref="F652:G652"/>
    <mergeCell ref="H652:M652"/>
    <mergeCell ref="N652:O652"/>
    <mergeCell ref="P652:U652"/>
    <mergeCell ref="AV650:AW650"/>
    <mergeCell ref="AX650:BC650"/>
    <mergeCell ref="B651:E651"/>
    <mergeCell ref="F651:G651"/>
    <mergeCell ref="H651:M651"/>
    <mergeCell ref="N651:O651"/>
    <mergeCell ref="P651:U651"/>
    <mergeCell ref="V651:Z651"/>
    <mergeCell ref="AA651:AF651"/>
    <mergeCell ref="AG651:AL651"/>
    <mergeCell ref="AN651:AO651"/>
    <mergeCell ref="AP651:AU651"/>
    <mergeCell ref="AV651:AW651"/>
    <mergeCell ref="AX651:BC651"/>
    <mergeCell ref="V650:Z650"/>
    <mergeCell ref="AA650:AF650"/>
    <mergeCell ref="AG650:AL650"/>
    <mergeCell ref="AN650:AO650"/>
    <mergeCell ref="AP650:AU650"/>
    <mergeCell ref="B650:E650"/>
    <mergeCell ref="F650:G650"/>
    <mergeCell ref="H650:M650"/>
    <mergeCell ref="N650:O650"/>
    <mergeCell ref="P650:U650"/>
    <mergeCell ref="AV648:AW648"/>
    <mergeCell ref="AX648:BC648"/>
    <mergeCell ref="B649:E649"/>
    <mergeCell ref="F649:G649"/>
    <mergeCell ref="H649:M649"/>
    <mergeCell ref="N649:O649"/>
    <mergeCell ref="P649:U649"/>
    <mergeCell ref="V649:Z649"/>
    <mergeCell ref="AA649:AF649"/>
    <mergeCell ref="AG649:AL649"/>
    <mergeCell ref="AN649:AO649"/>
    <mergeCell ref="AP649:AU649"/>
    <mergeCell ref="AV649:AW649"/>
    <mergeCell ref="AX649:BC649"/>
    <mergeCell ref="V648:Z648"/>
    <mergeCell ref="AA648:AF648"/>
    <mergeCell ref="AG648:AL648"/>
    <mergeCell ref="AN648:AO648"/>
    <mergeCell ref="AP648:AU648"/>
    <mergeCell ref="B648:E648"/>
    <mergeCell ref="F648:G648"/>
    <mergeCell ref="H648:M648"/>
    <mergeCell ref="N648:O648"/>
    <mergeCell ref="P648:U648"/>
    <mergeCell ref="AV646:AW646"/>
    <mergeCell ref="AX646:BC646"/>
    <mergeCell ref="B647:E647"/>
    <mergeCell ref="F647:G647"/>
    <mergeCell ref="H647:M647"/>
    <mergeCell ref="N647:O647"/>
    <mergeCell ref="P647:U647"/>
    <mergeCell ref="V647:Z647"/>
    <mergeCell ref="AA647:AF647"/>
    <mergeCell ref="AG647:AL647"/>
    <mergeCell ref="AN647:AO647"/>
    <mergeCell ref="AP647:AU647"/>
    <mergeCell ref="AV647:AW647"/>
    <mergeCell ref="AX647:BC647"/>
    <mergeCell ref="V646:Z646"/>
    <mergeCell ref="AA646:AF646"/>
    <mergeCell ref="AG646:AL646"/>
    <mergeCell ref="AN646:AO646"/>
    <mergeCell ref="AP646:AU646"/>
    <mergeCell ref="B646:E646"/>
    <mergeCell ref="F646:G646"/>
    <mergeCell ref="H646:M646"/>
    <mergeCell ref="N646:O646"/>
    <mergeCell ref="P646:U646"/>
    <mergeCell ref="AV644:AW644"/>
    <mergeCell ref="AX644:BC644"/>
    <mergeCell ref="B645:E645"/>
    <mergeCell ref="F645:G645"/>
    <mergeCell ref="H645:M645"/>
    <mergeCell ref="N645:O645"/>
    <mergeCell ref="P645:U645"/>
    <mergeCell ref="V645:Z645"/>
    <mergeCell ref="AA645:AF645"/>
    <mergeCell ref="AG645:AL645"/>
    <mergeCell ref="AN645:AO645"/>
    <mergeCell ref="AP645:AU645"/>
    <mergeCell ref="AV645:AW645"/>
    <mergeCell ref="AX645:BC645"/>
    <mergeCell ref="V644:Z644"/>
    <mergeCell ref="AA644:AF644"/>
    <mergeCell ref="AG644:AL644"/>
    <mergeCell ref="AN644:AO644"/>
    <mergeCell ref="AP644:AU644"/>
    <mergeCell ref="B644:E644"/>
    <mergeCell ref="F644:G644"/>
    <mergeCell ref="H644:M644"/>
    <mergeCell ref="N644:O644"/>
    <mergeCell ref="P644:U644"/>
    <mergeCell ref="AV642:AW642"/>
    <mergeCell ref="AX642:BC642"/>
    <mergeCell ref="B643:E643"/>
    <mergeCell ref="F643:G643"/>
    <mergeCell ref="H643:M643"/>
    <mergeCell ref="N643:O643"/>
    <mergeCell ref="P643:U643"/>
    <mergeCell ref="V643:Z643"/>
    <mergeCell ref="AA643:AF643"/>
    <mergeCell ref="AG643:AL643"/>
    <mergeCell ref="AN643:AO643"/>
    <mergeCell ref="AP643:AU643"/>
    <mergeCell ref="AV643:AW643"/>
    <mergeCell ref="AX643:BC643"/>
    <mergeCell ref="V642:Z642"/>
    <mergeCell ref="AA642:AF642"/>
    <mergeCell ref="AG642:AL642"/>
    <mergeCell ref="AN642:AO642"/>
    <mergeCell ref="AP642:AU642"/>
    <mergeCell ref="B642:E642"/>
    <mergeCell ref="F642:G642"/>
    <mergeCell ref="H642:M642"/>
    <mergeCell ref="N642:O642"/>
    <mergeCell ref="P642:U642"/>
    <mergeCell ref="AV640:AW640"/>
    <mergeCell ref="AX640:BC640"/>
    <mergeCell ref="B641:E641"/>
    <mergeCell ref="F641:G641"/>
    <mergeCell ref="H641:M641"/>
    <mergeCell ref="N641:O641"/>
    <mergeCell ref="P641:U641"/>
    <mergeCell ref="V641:Z641"/>
    <mergeCell ref="AA641:AF641"/>
    <mergeCell ref="AG641:AL641"/>
    <mergeCell ref="AN641:AO641"/>
    <mergeCell ref="AP641:AU641"/>
    <mergeCell ref="AV641:AW641"/>
    <mergeCell ref="AX641:BC641"/>
    <mergeCell ref="V640:Z640"/>
    <mergeCell ref="AA640:AF640"/>
    <mergeCell ref="AG640:AL640"/>
    <mergeCell ref="AN640:AO640"/>
    <mergeCell ref="AP640:AU640"/>
    <mergeCell ref="B640:E640"/>
    <mergeCell ref="F640:G640"/>
    <mergeCell ref="H640:M640"/>
    <mergeCell ref="N640:O640"/>
    <mergeCell ref="P640:U640"/>
    <mergeCell ref="AV638:AW638"/>
    <mergeCell ref="AX638:BC638"/>
    <mergeCell ref="B639:E639"/>
    <mergeCell ref="F639:G639"/>
    <mergeCell ref="H639:M639"/>
    <mergeCell ref="N639:O639"/>
    <mergeCell ref="P639:U639"/>
    <mergeCell ref="V639:Z639"/>
    <mergeCell ref="AA639:AF639"/>
    <mergeCell ref="AG639:AL639"/>
    <mergeCell ref="AN639:AO639"/>
    <mergeCell ref="AP639:AU639"/>
    <mergeCell ref="AV639:AW639"/>
    <mergeCell ref="AX639:BC639"/>
    <mergeCell ref="V638:Z638"/>
    <mergeCell ref="AA638:AF638"/>
    <mergeCell ref="AG638:AL638"/>
    <mergeCell ref="AN638:AO638"/>
    <mergeCell ref="AP638:AU638"/>
    <mergeCell ref="B638:E638"/>
    <mergeCell ref="F638:G638"/>
    <mergeCell ref="H638:M638"/>
    <mergeCell ref="N638:O638"/>
    <mergeCell ref="P638:U638"/>
    <mergeCell ref="AV636:AW636"/>
    <mergeCell ref="AX636:BC636"/>
    <mergeCell ref="B637:E637"/>
    <mergeCell ref="F637:G637"/>
    <mergeCell ref="H637:M637"/>
    <mergeCell ref="N637:O637"/>
    <mergeCell ref="P637:U637"/>
    <mergeCell ref="V637:Z637"/>
    <mergeCell ref="AA637:AF637"/>
    <mergeCell ref="AG637:AL637"/>
    <mergeCell ref="AN637:AO637"/>
    <mergeCell ref="AP637:AU637"/>
    <mergeCell ref="AV637:AW637"/>
    <mergeCell ref="AX637:BC637"/>
    <mergeCell ref="V636:Z636"/>
    <mergeCell ref="AA636:AF636"/>
    <mergeCell ref="AG636:AL636"/>
    <mergeCell ref="AN636:AO636"/>
    <mergeCell ref="AP636:AU636"/>
    <mergeCell ref="B636:E636"/>
    <mergeCell ref="F636:G636"/>
    <mergeCell ref="H636:M636"/>
    <mergeCell ref="N636:O636"/>
    <mergeCell ref="P636:U636"/>
    <mergeCell ref="AV634:AW634"/>
    <mergeCell ref="AX634:BC634"/>
    <mergeCell ref="B635:E635"/>
    <mergeCell ref="F635:G635"/>
    <mergeCell ref="H635:M635"/>
    <mergeCell ref="N635:O635"/>
    <mergeCell ref="P635:U635"/>
    <mergeCell ref="V635:Z635"/>
    <mergeCell ref="AA635:AF635"/>
    <mergeCell ref="AG635:AL635"/>
    <mergeCell ref="AN635:AO635"/>
    <mergeCell ref="AP635:AU635"/>
    <mergeCell ref="AV635:AW635"/>
    <mergeCell ref="AX635:BC635"/>
    <mergeCell ref="V634:Z634"/>
    <mergeCell ref="AA634:AF634"/>
    <mergeCell ref="AG634:AL634"/>
    <mergeCell ref="AN634:AO634"/>
    <mergeCell ref="AP634:AU634"/>
    <mergeCell ref="B634:E634"/>
    <mergeCell ref="F634:G634"/>
    <mergeCell ref="H634:M634"/>
    <mergeCell ref="N634:O634"/>
    <mergeCell ref="P634:U634"/>
    <mergeCell ref="AV632:AW632"/>
    <mergeCell ref="AX632:BC632"/>
    <mergeCell ref="B633:E633"/>
    <mergeCell ref="F633:G633"/>
    <mergeCell ref="H633:M633"/>
    <mergeCell ref="N633:O633"/>
    <mergeCell ref="P633:U633"/>
    <mergeCell ref="V633:Z633"/>
    <mergeCell ref="AA633:AF633"/>
    <mergeCell ref="AG633:AL633"/>
    <mergeCell ref="AN633:AO633"/>
    <mergeCell ref="AP633:AU633"/>
    <mergeCell ref="AV633:AW633"/>
    <mergeCell ref="AX633:BC633"/>
    <mergeCell ref="V632:Z632"/>
    <mergeCell ref="AA632:AF632"/>
    <mergeCell ref="AG632:AL632"/>
    <mergeCell ref="AN632:AO632"/>
    <mergeCell ref="AP632:AU632"/>
    <mergeCell ref="B632:E632"/>
    <mergeCell ref="F632:G632"/>
    <mergeCell ref="H632:M632"/>
    <mergeCell ref="N632:O632"/>
    <mergeCell ref="P632:U632"/>
    <mergeCell ref="AV630:AW630"/>
    <mergeCell ref="AX630:BC630"/>
    <mergeCell ref="B631:E631"/>
    <mergeCell ref="F631:G631"/>
    <mergeCell ref="H631:M631"/>
    <mergeCell ref="N631:O631"/>
    <mergeCell ref="P631:U631"/>
    <mergeCell ref="V631:Z631"/>
    <mergeCell ref="AA631:AF631"/>
    <mergeCell ref="AG631:AL631"/>
    <mergeCell ref="AN631:AO631"/>
    <mergeCell ref="AP631:AU631"/>
    <mergeCell ref="AV631:AW631"/>
    <mergeCell ref="AX631:BC631"/>
    <mergeCell ref="V630:Z630"/>
    <mergeCell ref="AA630:AF630"/>
    <mergeCell ref="AG630:AL630"/>
    <mergeCell ref="AN630:AO630"/>
    <mergeCell ref="AP630:AU630"/>
    <mergeCell ref="B630:E630"/>
    <mergeCell ref="F630:G630"/>
    <mergeCell ref="H630:M630"/>
    <mergeCell ref="N630:O630"/>
    <mergeCell ref="P630:U630"/>
    <mergeCell ref="AV628:AW628"/>
    <mergeCell ref="AX628:BC628"/>
    <mergeCell ref="B629:E629"/>
    <mergeCell ref="F629:G629"/>
    <mergeCell ref="H629:M629"/>
    <mergeCell ref="N629:O629"/>
    <mergeCell ref="P629:U629"/>
    <mergeCell ref="V629:Z629"/>
    <mergeCell ref="AA629:AF629"/>
    <mergeCell ref="AG629:AL629"/>
    <mergeCell ref="AN629:AO629"/>
    <mergeCell ref="AP629:AU629"/>
    <mergeCell ref="AV629:AW629"/>
    <mergeCell ref="AX629:BC629"/>
    <mergeCell ref="V628:Z628"/>
    <mergeCell ref="AA628:AF628"/>
    <mergeCell ref="AG628:AL628"/>
    <mergeCell ref="AN628:AO628"/>
    <mergeCell ref="AP628:AU628"/>
    <mergeCell ref="B628:E628"/>
    <mergeCell ref="F628:G628"/>
    <mergeCell ref="H628:M628"/>
    <mergeCell ref="N628:O628"/>
    <mergeCell ref="P628:U628"/>
    <mergeCell ref="AV626:AW626"/>
    <mergeCell ref="AX626:BC626"/>
    <mergeCell ref="B627:E627"/>
    <mergeCell ref="F627:G627"/>
    <mergeCell ref="H627:M627"/>
    <mergeCell ref="N627:O627"/>
    <mergeCell ref="P627:U627"/>
    <mergeCell ref="V627:Z627"/>
    <mergeCell ref="AA627:AF627"/>
    <mergeCell ref="AG627:AL627"/>
    <mergeCell ref="AN627:AO627"/>
    <mergeCell ref="AP627:AU627"/>
    <mergeCell ref="AV627:AW627"/>
    <mergeCell ref="AX627:BC627"/>
    <mergeCell ref="V626:Z626"/>
    <mergeCell ref="AA626:AF626"/>
    <mergeCell ref="AG626:AL626"/>
    <mergeCell ref="AN626:AO626"/>
    <mergeCell ref="AP626:AU626"/>
    <mergeCell ref="B626:E626"/>
    <mergeCell ref="F626:G626"/>
    <mergeCell ref="H626:M626"/>
    <mergeCell ref="N626:O626"/>
    <mergeCell ref="P626:U626"/>
    <mergeCell ref="AV624:AW624"/>
    <mergeCell ref="AX624:BC624"/>
    <mergeCell ref="B625:E625"/>
    <mergeCell ref="F625:G625"/>
    <mergeCell ref="H625:M625"/>
    <mergeCell ref="N625:O625"/>
    <mergeCell ref="P625:U625"/>
    <mergeCell ref="V625:Z625"/>
    <mergeCell ref="AA625:AF625"/>
    <mergeCell ref="AG625:AL625"/>
    <mergeCell ref="AN625:AO625"/>
    <mergeCell ref="AP625:AU625"/>
    <mergeCell ref="AV625:AW625"/>
    <mergeCell ref="AX625:BC625"/>
    <mergeCell ref="V624:Z624"/>
    <mergeCell ref="AA624:AF624"/>
    <mergeCell ref="AG624:AL624"/>
    <mergeCell ref="AN624:AO624"/>
    <mergeCell ref="AP624:AU624"/>
    <mergeCell ref="B624:E624"/>
    <mergeCell ref="F624:G624"/>
    <mergeCell ref="H624:M624"/>
    <mergeCell ref="N624:O624"/>
    <mergeCell ref="P624:U624"/>
    <mergeCell ref="AV622:AW622"/>
    <mergeCell ref="AX622:BC622"/>
    <mergeCell ref="B623:E623"/>
    <mergeCell ref="F623:G623"/>
    <mergeCell ref="H623:M623"/>
    <mergeCell ref="N623:O623"/>
    <mergeCell ref="P623:U623"/>
    <mergeCell ref="V623:Z623"/>
    <mergeCell ref="AA623:AF623"/>
    <mergeCell ref="AG623:AL623"/>
    <mergeCell ref="AN623:AO623"/>
    <mergeCell ref="AP623:AU623"/>
    <mergeCell ref="AV623:AW623"/>
    <mergeCell ref="AX623:BC623"/>
    <mergeCell ref="V622:Z622"/>
    <mergeCell ref="AA622:AF622"/>
    <mergeCell ref="AG622:AL622"/>
    <mergeCell ref="AN622:AO622"/>
    <mergeCell ref="AP622:AU622"/>
    <mergeCell ref="B622:E622"/>
    <mergeCell ref="F622:G622"/>
    <mergeCell ref="H622:M622"/>
    <mergeCell ref="N622:O622"/>
    <mergeCell ref="P622:U622"/>
    <mergeCell ref="AV620:AW620"/>
    <mergeCell ref="AX620:BC620"/>
    <mergeCell ref="B621:E621"/>
    <mergeCell ref="F621:G621"/>
    <mergeCell ref="H621:M621"/>
    <mergeCell ref="N621:O621"/>
    <mergeCell ref="P621:U621"/>
    <mergeCell ref="V621:Z621"/>
    <mergeCell ref="AA621:AF621"/>
    <mergeCell ref="AG621:AL621"/>
    <mergeCell ref="AN621:AO621"/>
    <mergeCell ref="AP621:AU621"/>
    <mergeCell ref="AV621:AW621"/>
    <mergeCell ref="AX621:BC621"/>
    <mergeCell ref="V620:Z620"/>
    <mergeCell ref="AA620:AF620"/>
    <mergeCell ref="AG620:AL620"/>
    <mergeCell ref="AN620:AO620"/>
    <mergeCell ref="AP620:AU620"/>
    <mergeCell ref="B620:E620"/>
    <mergeCell ref="F620:G620"/>
    <mergeCell ref="H620:M620"/>
    <mergeCell ref="N620:O620"/>
    <mergeCell ref="P620:U620"/>
    <mergeCell ref="AV618:AW618"/>
    <mergeCell ref="AX618:BC618"/>
    <mergeCell ref="B619:E619"/>
    <mergeCell ref="F619:G619"/>
    <mergeCell ref="H619:M619"/>
    <mergeCell ref="N619:O619"/>
    <mergeCell ref="P619:U619"/>
    <mergeCell ref="V619:Z619"/>
    <mergeCell ref="AA619:AF619"/>
    <mergeCell ref="AG619:AL619"/>
    <mergeCell ref="AN619:AO619"/>
    <mergeCell ref="AP619:AU619"/>
    <mergeCell ref="AV619:AW619"/>
    <mergeCell ref="AX619:BC619"/>
    <mergeCell ref="V618:Z618"/>
    <mergeCell ref="AA618:AF618"/>
    <mergeCell ref="AG618:AL618"/>
    <mergeCell ref="AN618:AO618"/>
    <mergeCell ref="AP618:AU618"/>
    <mergeCell ref="B618:E618"/>
    <mergeCell ref="F618:G618"/>
    <mergeCell ref="H618:M618"/>
    <mergeCell ref="N618:O618"/>
    <mergeCell ref="P618:U618"/>
    <mergeCell ref="AV616:AW616"/>
    <mergeCell ref="AX616:BC616"/>
    <mergeCell ref="B617:E617"/>
    <mergeCell ref="F617:G617"/>
    <mergeCell ref="H617:M617"/>
    <mergeCell ref="N617:O617"/>
    <mergeCell ref="P617:U617"/>
    <mergeCell ref="V617:Z617"/>
    <mergeCell ref="AA617:AF617"/>
    <mergeCell ref="AG617:AL617"/>
    <mergeCell ref="AN617:AO617"/>
    <mergeCell ref="AP617:AU617"/>
    <mergeCell ref="AV617:AW617"/>
    <mergeCell ref="AX617:BC617"/>
    <mergeCell ref="V616:Z616"/>
    <mergeCell ref="AA616:AF616"/>
    <mergeCell ref="AG616:AL616"/>
    <mergeCell ref="AN616:AO616"/>
    <mergeCell ref="AP616:AU616"/>
    <mergeCell ref="B616:E616"/>
    <mergeCell ref="F616:G616"/>
    <mergeCell ref="H616:M616"/>
    <mergeCell ref="N616:O616"/>
    <mergeCell ref="P616:U616"/>
    <mergeCell ref="AV614:AW614"/>
    <mergeCell ref="AX614:BC614"/>
    <mergeCell ref="B615:E615"/>
    <mergeCell ref="F615:G615"/>
    <mergeCell ref="H615:M615"/>
    <mergeCell ref="N615:O615"/>
    <mergeCell ref="P615:U615"/>
    <mergeCell ref="V615:Z615"/>
    <mergeCell ref="AA615:AF615"/>
    <mergeCell ref="AG615:AL615"/>
    <mergeCell ref="AN615:AO615"/>
    <mergeCell ref="AP615:AU615"/>
    <mergeCell ref="AV615:AW615"/>
    <mergeCell ref="AX615:BC615"/>
    <mergeCell ref="V614:Z614"/>
    <mergeCell ref="AA614:AF614"/>
    <mergeCell ref="AG614:AL614"/>
    <mergeCell ref="AN614:AO614"/>
    <mergeCell ref="AP614:AU614"/>
    <mergeCell ref="B614:E614"/>
    <mergeCell ref="F614:G614"/>
    <mergeCell ref="H614:M614"/>
    <mergeCell ref="N614:O614"/>
    <mergeCell ref="P614:U614"/>
    <mergeCell ref="AV612:AW612"/>
    <mergeCell ref="AX612:BC612"/>
    <mergeCell ref="B613:E613"/>
    <mergeCell ref="F613:G613"/>
    <mergeCell ref="H613:M613"/>
    <mergeCell ref="N613:O613"/>
    <mergeCell ref="P613:U613"/>
    <mergeCell ref="V613:Z613"/>
    <mergeCell ref="AA613:AF613"/>
    <mergeCell ref="AG613:AL613"/>
    <mergeCell ref="AN613:AO613"/>
    <mergeCell ref="AP613:AU613"/>
    <mergeCell ref="AV613:AW613"/>
    <mergeCell ref="AX613:BC613"/>
    <mergeCell ref="V612:Z612"/>
    <mergeCell ref="AA612:AF612"/>
    <mergeCell ref="AG612:AL612"/>
    <mergeCell ref="AN612:AO612"/>
    <mergeCell ref="AP612:AU612"/>
    <mergeCell ref="B612:E612"/>
    <mergeCell ref="F612:G612"/>
    <mergeCell ref="H612:M612"/>
    <mergeCell ref="N612:O612"/>
    <mergeCell ref="P612:U612"/>
    <mergeCell ref="AV610:AW610"/>
    <mergeCell ref="AX610:BC610"/>
    <mergeCell ref="B611:E611"/>
    <mergeCell ref="F611:G611"/>
    <mergeCell ref="H611:M611"/>
    <mergeCell ref="N611:O611"/>
    <mergeCell ref="P611:U611"/>
    <mergeCell ref="V611:Z611"/>
    <mergeCell ref="AA611:AF611"/>
    <mergeCell ref="AG611:AL611"/>
    <mergeCell ref="AN611:AO611"/>
    <mergeCell ref="AP611:AU611"/>
    <mergeCell ref="AV611:AW611"/>
    <mergeCell ref="AX611:BC611"/>
    <mergeCell ref="V610:Z610"/>
    <mergeCell ref="AA610:AF610"/>
    <mergeCell ref="AG610:AL610"/>
    <mergeCell ref="AN610:AO610"/>
    <mergeCell ref="AP610:AU610"/>
    <mergeCell ref="B610:E610"/>
    <mergeCell ref="F610:G610"/>
    <mergeCell ref="H610:M610"/>
    <mergeCell ref="N610:O610"/>
    <mergeCell ref="P610:U610"/>
    <mergeCell ref="AV608:AW608"/>
    <mergeCell ref="AX608:BC608"/>
    <mergeCell ref="B609:E609"/>
    <mergeCell ref="F609:G609"/>
    <mergeCell ref="H609:M609"/>
    <mergeCell ref="N609:O609"/>
    <mergeCell ref="P609:U609"/>
    <mergeCell ref="V609:Z609"/>
    <mergeCell ref="AA609:AF609"/>
    <mergeCell ref="AG609:AL609"/>
    <mergeCell ref="AN609:AO609"/>
    <mergeCell ref="AP609:AU609"/>
    <mergeCell ref="AV609:AW609"/>
    <mergeCell ref="AX609:BC609"/>
    <mergeCell ref="V608:Z608"/>
    <mergeCell ref="AA608:AF608"/>
    <mergeCell ref="AG608:AL608"/>
    <mergeCell ref="AN608:AO608"/>
    <mergeCell ref="AP608:AU608"/>
    <mergeCell ref="B608:E608"/>
    <mergeCell ref="F608:G608"/>
    <mergeCell ref="H608:M608"/>
    <mergeCell ref="N608:O608"/>
    <mergeCell ref="P608:U608"/>
    <mergeCell ref="AV606:AW606"/>
    <mergeCell ref="AX606:BC606"/>
    <mergeCell ref="B607:E607"/>
    <mergeCell ref="F607:G607"/>
    <mergeCell ref="H607:M607"/>
    <mergeCell ref="N607:O607"/>
    <mergeCell ref="P607:U607"/>
    <mergeCell ref="V607:Z607"/>
    <mergeCell ref="AA607:AF607"/>
    <mergeCell ref="AG607:AL607"/>
    <mergeCell ref="AN607:AO607"/>
    <mergeCell ref="AP607:AU607"/>
    <mergeCell ref="AV607:AW607"/>
    <mergeCell ref="AX607:BC607"/>
    <mergeCell ref="V606:Z606"/>
    <mergeCell ref="AA606:AF606"/>
    <mergeCell ref="AG606:AL606"/>
    <mergeCell ref="AN606:AO606"/>
    <mergeCell ref="AP606:AU606"/>
    <mergeCell ref="B606:E606"/>
    <mergeCell ref="F606:G606"/>
    <mergeCell ref="H606:M606"/>
    <mergeCell ref="N606:O606"/>
    <mergeCell ref="P606:U606"/>
    <mergeCell ref="AV604:AW604"/>
    <mergeCell ref="AX604:BC604"/>
    <mergeCell ref="B605:E605"/>
    <mergeCell ref="F605:G605"/>
    <mergeCell ref="H605:M605"/>
    <mergeCell ref="N605:O605"/>
    <mergeCell ref="P605:U605"/>
    <mergeCell ref="V605:Z605"/>
    <mergeCell ref="AA605:AF605"/>
    <mergeCell ref="AG605:AL605"/>
    <mergeCell ref="AN605:AO605"/>
    <mergeCell ref="AP605:AU605"/>
    <mergeCell ref="AV605:AW605"/>
    <mergeCell ref="AX605:BC605"/>
    <mergeCell ref="V604:Z604"/>
    <mergeCell ref="AA604:AF604"/>
    <mergeCell ref="AG604:AL604"/>
    <mergeCell ref="AN604:AO604"/>
    <mergeCell ref="AP604:AU604"/>
    <mergeCell ref="B604:E604"/>
    <mergeCell ref="F604:G604"/>
    <mergeCell ref="H604:M604"/>
    <mergeCell ref="N604:O604"/>
    <mergeCell ref="P604:U604"/>
    <mergeCell ref="AV602:AW602"/>
    <mergeCell ref="AX602:BC602"/>
    <mergeCell ref="B603:E603"/>
    <mergeCell ref="F603:G603"/>
    <mergeCell ref="H603:M603"/>
    <mergeCell ref="N603:O603"/>
    <mergeCell ref="P603:U603"/>
    <mergeCell ref="V603:Z603"/>
    <mergeCell ref="AA603:AF603"/>
    <mergeCell ref="AG603:AL603"/>
    <mergeCell ref="AN603:AO603"/>
    <mergeCell ref="AP603:AU603"/>
    <mergeCell ref="AV603:AW603"/>
    <mergeCell ref="AX603:BC603"/>
    <mergeCell ref="V602:Z602"/>
    <mergeCell ref="AA602:AF602"/>
    <mergeCell ref="AG602:AL602"/>
    <mergeCell ref="AN602:AO602"/>
    <mergeCell ref="AP602:AU602"/>
    <mergeCell ref="B602:E602"/>
    <mergeCell ref="F602:G602"/>
    <mergeCell ref="H602:M602"/>
    <mergeCell ref="N602:O602"/>
    <mergeCell ref="P602:U602"/>
    <mergeCell ref="AV600:AW600"/>
    <mergeCell ref="AX600:BC600"/>
    <mergeCell ref="B601:E601"/>
    <mergeCell ref="F601:G601"/>
    <mergeCell ref="H601:M601"/>
    <mergeCell ref="N601:O601"/>
    <mergeCell ref="P601:U601"/>
    <mergeCell ref="V601:Z601"/>
    <mergeCell ref="AA601:AF601"/>
    <mergeCell ref="AG601:AL601"/>
    <mergeCell ref="AN601:AO601"/>
    <mergeCell ref="AP601:AU601"/>
    <mergeCell ref="AV601:AW601"/>
    <mergeCell ref="AX601:BC601"/>
    <mergeCell ref="V600:Z600"/>
    <mergeCell ref="AA600:AF600"/>
    <mergeCell ref="AG600:AL600"/>
    <mergeCell ref="AN600:AO600"/>
    <mergeCell ref="AP600:AU600"/>
    <mergeCell ref="B600:E600"/>
    <mergeCell ref="F600:G600"/>
    <mergeCell ref="H600:M600"/>
    <mergeCell ref="N600:O600"/>
    <mergeCell ref="P600:U600"/>
    <mergeCell ref="AV598:AW598"/>
    <mergeCell ref="AX598:BC598"/>
    <mergeCell ref="B599:E599"/>
    <mergeCell ref="F599:G599"/>
    <mergeCell ref="H599:M599"/>
    <mergeCell ref="N599:O599"/>
    <mergeCell ref="P599:U599"/>
    <mergeCell ref="V599:Z599"/>
    <mergeCell ref="AA599:AF599"/>
    <mergeCell ref="AG599:AL599"/>
    <mergeCell ref="AN599:AO599"/>
    <mergeCell ref="AP599:AU599"/>
    <mergeCell ref="AV599:AW599"/>
    <mergeCell ref="AX599:BC599"/>
    <mergeCell ref="V598:Z598"/>
    <mergeCell ref="AA598:AF598"/>
    <mergeCell ref="AG598:AL598"/>
    <mergeCell ref="AN598:AO598"/>
    <mergeCell ref="AP598:AU598"/>
    <mergeCell ref="B598:E598"/>
    <mergeCell ref="F598:G598"/>
    <mergeCell ref="H598:M598"/>
    <mergeCell ref="N598:O598"/>
    <mergeCell ref="P598:U598"/>
    <mergeCell ref="AV596:AW596"/>
    <mergeCell ref="AX596:BC596"/>
    <mergeCell ref="B597:E597"/>
    <mergeCell ref="F597:G597"/>
    <mergeCell ref="H597:M597"/>
    <mergeCell ref="N597:O597"/>
    <mergeCell ref="P597:U597"/>
    <mergeCell ref="V597:Z597"/>
    <mergeCell ref="AA597:AF597"/>
    <mergeCell ref="AG597:AL597"/>
    <mergeCell ref="AN597:AO597"/>
    <mergeCell ref="AP597:AU597"/>
    <mergeCell ref="AV597:AW597"/>
    <mergeCell ref="AX597:BC597"/>
    <mergeCell ref="V596:Z596"/>
    <mergeCell ref="AA596:AF596"/>
    <mergeCell ref="AG596:AL596"/>
    <mergeCell ref="AN596:AO596"/>
    <mergeCell ref="AP596:AU596"/>
    <mergeCell ref="B596:E596"/>
    <mergeCell ref="F596:G596"/>
    <mergeCell ref="H596:M596"/>
    <mergeCell ref="N596:O596"/>
    <mergeCell ref="P596:U596"/>
    <mergeCell ref="AV594:AW594"/>
    <mergeCell ref="AX594:BC594"/>
    <mergeCell ref="B595:E595"/>
    <mergeCell ref="F595:G595"/>
    <mergeCell ref="H595:M595"/>
    <mergeCell ref="N595:O595"/>
    <mergeCell ref="P595:U595"/>
    <mergeCell ref="V595:Z595"/>
    <mergeCell ref="AA595:AF595"/>
    <mergeCell ref="AG595:AL595"/>
    <mergeCell ref="AN595:AO595"/>
    <mergeCell ref="AP595:AU595"/>
    <mergeCell ref="AV595:AW595"/>
    <mergeCell ref="AX595:BC595"/>
    <mergeCell ref="V594:Z594"/>
    <mergeCell ref="AA594:AF594"/>
    <mergeCell ref="AG594:AL594"/>
    <mergeCell ref="AN594:AO594"/>
    <mergeCell ref="AP594:AU594"/>
    <mergeCell ref="B594:E594"/>
    <mergeCell ref="F594:G594"/>
    <mergeCell ref="H594:M594"/>
    <mergeCell ref="N594:O594"/>
    <mergeCell ref="P594:U594"/>
    <mergeCell ref="AV592:AW592"/>
    <mergeCell ref="AX592:BC592"/>
    <mergeCell ref="B593:E593"/>
    <mergeCell ref="F593:G593"/>
    <mergeCell ref="H593:M593"/>
    <mergeCell ref="N593:O593"/>
    <mergeCell ref="P593:U593"/>
    <mergeCell ref="V593:Z593"/>
    <mergeCell ref="AA593:AF593"/>
    <mergeCell ref="AG593:AL593"/>
    <mergeCell ref="AN593:AO593"/>
    <mergeCell ref="AP593:AU593"/>
    <mergeCell ref="AV593:AW593"/>
    <mergeCell ref="AX593:BC593"/>
    <mergeCell ref="V592:Z592"/>
    <mergeCell ref="AA592:AF592"/>
    <mergeCell ref="AG592:AL592"/>
    <mergeCell ref="AN592:AO592"/>
    <mergeCell ref="AP592:AU592"/>
    <mergeCell ref="B592:E592"/>
    <mergeCell ref="F592:G592"/>
    <mergeCell ref="H592:M592"/>
    <mergeCell ref="N592:O592"/>
    <mergeCell ref="P592:U592"/>
    <mergeCell ref="AV590:AW590"/>
    <mergeCell ref="AX590:BC590"/>
    <mergeCell ref="B591:E591"/>
    <mergeCell ref="F591:G591"/>
    <mergeCell ref="H591:M591"/>
    <mergeCell ref="N591:O591"/>
    <mergeCell ref="P591:U591"/>
    <mergeCell ref="V591:Z591"/>
    <mergeCell ref="AA591:AF591"/>
    <mergeCell ref="AG591:AL591"/>
    <mergeCell ref="AN591:AO591"/>
    <mergeCell ref="AP591:AU591"/>
    <mergeCell ref="AV591:AW591"/>
    <mergeCell ref="AX591:BC591"/>
    <mergeCell ref="V590:Z590"/>
    <mergeCell ref="AA590:AF590"/>
    <mergeCell ref="AG590:AL590"/>
    <mergeCell ref="AN590:AO590"/>
    <mergeCell ref="AP590:AU590"/>
    <mergeCell ref="B590:E590"/>
    <mergeCell ref="F590:G590"/>
    <mergeCell ref="H590:M590"/>
    <mergeCell ref="N590:O590"/>
    <mergeCell ref="P590:U590"/>
    <mergeCell ref="AV588:AW588"/>
    <mergeCell ref="AX588:BC588"/>
    <mergeCell ref="B589:E589"/>
    <mergeCell ref="F589:G589"/>
    <mergeCell ref="H589:M589"/>
    <mergeCell ref="N589:O589"/>
    <mergeCell ref="P589:U589"/>
    <mergeCell ref="V589:Z589"/>
    <mergeCell ref="AA589:AF589"/>
    <mergeCell ref="AG589:AL589"/>
    <mergeCell ref="AN589:AO589"/>
    <mergeCell ref="AP589:AU589"/>
    <mergeCell ref="AV589:AW589"/>
    <mergeCell ref="AX589:BC589"/>
    <mergeCell ref="V588:Z588"/>
    <mergeCell ref="AA588:AF588"/>
    <mergeCell ref="AG588:AL588"/>
    <mergeCell ref="AN588:AO588"/>
    <mergeCell ref="AP588:AU588"/>
    <mergeCell ref="B588:E588"/>
    <mergeCell ref="F588:G588"/>
    <mergeCell ref="H588:M588"/>
    <mergeCell ref="N588:O588"/>
    <mergeCell ref="P588:U588"/>
    <mergeCell ref="AV586:AW586"/>
    <mergeCell ref="AX586:BC586"/>
    <mergeCell ref="B587:E587"/>
    <mergeCell ref="F587:G587"/>
    <mergeCell ref="H587:M587"/>
    <mergeCell ref="N587:O587"/>
    <mergeCell ref="P587:U587"/>
    <mergeCell ref="V587:Z587"/>
    <mergeCell ref="AA587:AF587"/>
    <mergeCell ref="AG587:AL587"/>
    <mergeCell ref="AN587:AO587"/>
    <mergeCell ref="AP587:AU587"/>
    <mergeCell ref="AV587:AW587"/>
    <mergeCell ref="AX587:BC587"/>
    <mergeCell ref="V586:Z586"/>
    <mergeCell ref="AA586:AF586"/>
    <mergeCell ref="AG586:AL586"/>
    <mergeCell ref="AN586:AO586"/>
    <mergeCell ref="AP586:AU586"/>
    <mergeCell ref="B586:E586"/>
    <mergeCell ref="F586:G586"/>
    <mergeCell ref="H586:M586"/>
    <mergeCell ref="N586:O586"/>
    <mergeCell ref="P586:U586"/>
    <mergeCell ref="AV584:AW584"/>
    <mergeCell ref="AX584:BC584"/>
    <mergeCell ref="B585:E585"/>
    <mergeCell ref="F585:G585"/>
    <mergeCell ref="H585:M585"/>
    <mergeCell ref="N585:O585"/>
    <mergeCell ref="P585:U585"/>
    <mergeCell ref="V585:Z585"/>
    <mergeCell ref="AA585:AF585"/>
    <mergeCell ref="AG585:AL585"/>
    <mergeCell ref="AN585:AO585"/>
    <mergeCell ref="AP585:AU585"/>
    <mergeCell ref="AV585:AW585"/>
    <mergeCell ref="AX585:BC585"/>
    <mergeCell ref="V584:Z584"/>
    <mergeCell ref="AA584:AF584"/>
    <mergeCell ref="AG584:AL584"/>
    <mergeCell ref="AN584:AO584"/>
    <mergeCell ref="AP584:AU584"/>
    <mergeCell ref="B584:E584"/>
    <mergeCell ref="F584:G584"/>
    <mergeCell ref="H584:M584"/>
    <mergeCell ref="N584:O584"/>
    <mergeCell ref="P584:U584"/>
    <mergeCell ref="AV582:AW582"/>
    <mergeCell ref="AX582:BC582"/>
    <mergeCell ref="B583:E583"/>
    <mergeCell ref="F583:G583"/>
    <mergeCell ref="H583:M583"/>
    <mergeCell ref="N583:O583"/>
    <mergeCell ref="P583:U583"/>
    <mergeCell ref="V583:Z583"/>
    <mergeCell ref="AA583:AF583"/>
    <mergeCell ref="AG583:AL583"/>
    <mergeCell ref="AN583:AO583"/>
    <mergeCell ref="AP583:AU583"/>
    <mergeCell ref="AV583:AW583"/>
    <mergeCell ref="AX583:BC583"/>
    <mergeCell ref="V582:Z582"/>
    <mergeCell ref="AA582:AF582"/>
    <mergeCell ref="AG582:AL582"/>
    <mergeCell ref="AN582:AO582"/>
    <mergeCell ref="AP582:AU582"/>
    <mergeCell ref="B582:E582"/>
    <mergeCell ref="F582:G582"/>
    <mergeCell ref="H582:M582"/>
    <mergeCell ref="N582:O582"/>
    <mergeCell ref="P582:U582"/>
    <mergeCell ref="AV580:AW580"/>
    <mergeCell ref="AX580:BC580"/>
    <mergeCell ref="B581:E581"/>
    <mergeCell ref="F581:G581"/>
    <mergeCell ref="H581:M581"/>
    <mergeCell ref="N581:O581"/>
    <mergeCell ref="P581:U581"/>
    <mergeCell ref="V581:Z581"/>
    <mergeCell ref="AA581:AF581"/>
    <mergeCell ref="AG581:AL581"/>
    <mergeCell ref="AN581:AO581"/>
    <mergeCell ref="AP581:AU581"/>
    <mergeCell ref="AV581:AW581"/>
    <mergeCell ref="AX581:BC581"/>
    <mergeCell ref="V580:Z580"/>
    <mergeCell ref="AA580:AF580"/>
    <mergeCell ref="AG580:AL580"/>
    <mergeCell ref="AN580:AO580"/>
    <mergeCell ref="AP580:AU580"/>
    <mergeCell ref="B580:E580"/>
    <mergeCell ref="F580:G580"/>
    <mergeCell ref="H580:M580"/>
    <mergeCell ref="N580:O580"/>
    <mergeCell ref="P580:U580"/>
    <mergeCell ref="AV578:AW578"/>
    <mergeCell ref="AX578:BC578"/>
    <mergeCell ref="B579:E579"/>
    <mergeCell ref="F579:G579"/>
    <mergeCell ref="H579:M579"/>
    <mergeCell ref="N579:O579"/>
    <mergeCell ref="P579:U579"/>
    <mergeCell ref="V579:Z579"/>
    <mergeCell ref="AA579:AF579"/>
    <mergeCell ref="AG579:AL579"/>
    <mergeCell ref="AN579:AO579"/>
    <mergeCell ref="AP579:AU579"/>
    <mergeCell ref="AV579:AW579"/>
    <mergeCell ref="AX579:BC579"/>
    <mergeCell ref="V578:Z578"/>
    <mergeCell ref="AA578:AF578"/>
    <mergeCell ref="AG578:AL578"/>
    <mergeCell ref="AN578:AO578"/>
    <mergeCell ref="AP578:AU578"/>
    <mergeCell ref="B578:E578"/>
    <mergeCell ref="F578:G578"/>
    <mergeCell ref="H578:M578"/>
    <mergeCell ref="N578:O578"/>
    <mergeCell ref="P578:U578"/>
    <mergeCell ref="AV576:AW576"/>
    <mergeCell ref="AX576:BC576"/>
    <mergeCell ref="B577:E577"/>
    <mergeCell ref="F577:G577"/>
    <mergeCell ref="H577:M577"/>
    <mergeCell ref="N577:O577"/>
    <mergeCell ref="P577:U577"/>
    <mergeCell ref="V577:Z577"/>
    <mergeCell ref="AA577:AF577"/>
    <mergeCell ref="AG577:AL577"/>
    <mergeCell ref="AN577:AO577"/>
    <mergeCell ref="AP577:AU577"/>
    <mergeCell ref="AV577:AW577"/>
    <mergeCell ref="AX577:BC577"/>
    <mergeCell ref="V576:Z576"/>
    <mergeCell ref="AA576:AF576"/>
    <mergeCell ref="AG576:AL576"/>
    <mergeCell ref="AN576:AO576"/>
    <mergeCell ref="AP576:AU576"/>
    <mergeCell ref="B576:E576"/>
    <mergeCell ref="F576:G576"/>
    <mergeCell ref="H576:M576"/>
    <mergeCell ref="N576:O576"/>
    <mergeCell ref="P576:U576"/>
    <mergeCell ref="AV574:AW574"/>
    <mergeCell ref="AX574:BC574"/>
    <mergeCell ref="B575:E575"/>
    <mergeCell ref="F575:G575"/>
    <mergeCell ref="H575:M575"/>
    <mergeCell ref="N575:O575"/>
    <mergeCell ref="P575:U575"/>
    <mergeCell ref="V575:Z575"/>
    <mergeCell ref="AA575:AF575"/>
    <mergeCell ref="AG575:AL575"/>
    <mergeCell ref="AN575:AO575"/>
    <mergeCell ref="AP575:AU575"/>
    <mergeCell ref="AV575:AW575"/>
    <mergeCell ref="AX575:BC575"/>
    <mergeCell ref="V574:Z574"/>
    <mergeCell ref="AA574:AF574"/>
    <mergeCell ref="AG574:AL574"/>
    <mergeCell ref="AN574:AO574"/>
    <mergeCell ref="AP574:AU574"/>
    <mergeCell ref="B574:E574"/>
    <mergeCell ref="F574:G574"/>
    <mergeCell ref="H574:M574"/>
    <mergeCell ref="N574:O574"/>
    <mergeCell ref="P574:U574"/>
    <mergeCell ref="AV572:AW572"/>
    <mergeCell ref="AX572:BC572"/>
    <mergeCell ref="B573:E573"/>
    <mergeCell ref="F573:G573"/>
    <mergeCell ref="H573:M573"/>
    <mergeCell ref="N573:O573"/>
    <mergeCell ref="P573:U573"/>
    <mergeCell ref="V573:Z573"/>
    <mergeCell ref="AA573:AF573"/>
    <mergeCell ref="AG573:AL573"/>
    <mergeCell ref="AN573:AO573"/>
    <mergeCell ref="AP573:AU573"/>
    <mergeCell ref="AV573:AW573"/>
    <mergeCell ref="AX573:BC573"/>
    <mergeCell ref="V572:Z572"/>
    <mergeCell ref="AA572:AF572"/>
    <mergeCell ref="AG572:AL572"/>
    <mergeCell ref="AN572:AO572"/>
    <mergeCell ref="AP572:AU572"/>
    <mergeCell ref="B572:E572"/>
    <mergeCell ref="F572:G572"/>
    <mergeCell ref="H572:M572"/>
    <mergeCell ref="N572:O572"/>
    <mergeCell ref="P572:U572"/>
    <mergeCell ref="AV570:AW570"/>
    <mergeCell ref="AX570:BC570"/>
    <mergeCell ref="B571:E571"/>
    <mergeCell ref="F571:G571"/>
    <mergeCell ref="H571:M571"/>
    <mergeCell ref="N571:O571"/>
    <mergeCell ref="P571:U571"/>
    <mergeCell ref="V571:Z571"/>
    <mergeCell ref="AA571:AF571"/>
    <mergeCell ref="AG571:AL571"/>
    <mergeCell ref="AN571:AO571"/>
    <mergeCell ref="AP571:AU571"/>
    <mergeCell ref="AV571:AW571"/>
    <mergeCell ref="AX571:BC571"/>
    <mergeCell ref="V570:Z570"/>
    <mergeCell ref="AA570:AF570"/>
    <mergeCell ref="AG570:AL570"/>
    <mergeCell ref="AN570:AO570"/>
    <mergeCell ref="AP570:AU570"/>
    <mergeCell ref="B570:E570"/>
    <mergeCell ref="F570:G570"/>
    <mergeCell ref="H570:M570"/>
    <mergeCell ref="N570:O570"/>
    <mergeCell ref="P570:U570"/>
    <mergeCell ref="AV568:AW568"/>
    <mergeCell ref="AX568:BC568"/>
    <mergeCell ref="B569:E569"/>
    <mergeCell ref="F569:G569"/>
    <mergeCell ref="H569:M569"/>
    <mergeCell ref="N569:O569"/>
    <mergeCell ref="P569:U569"/>
    <mergeCell ref="V569:Z569"/>
    <mergeCell ref="AA569:AF569"/>
    <mergeCell ref="AG569:AL569"/>
    <mergeCell ref="AN569:AO569"/>
    <mergeCell ref="AP569:AU569"/>
    <mergeCell ref="AV569:AW569"/>
    <mergeCell ref="AX569:BC569"/>
    <mergeCell ref="V568:Z568"/>
    <mergeCell ref="AA568:AF568"/>
    <mergeCell ref="AG568:AL568"/>
    <mergeCell ref="AN568:AO568"/>
    <mergeCell ref="AP568:AU568"/>
    <mergeCell ref="B568:E568"/>
    <mergeCell ref="F568:G568"/>
    <mergeCell ref="H568:M568"/>
    <mergeCell ref="N568:O568"/>
    <mergeCell ref="P568:U568"/>
    <mergeCell ref="AV566:AW566"/>
    <mergeCell ref="AX566:BC566"/>
    <mergeCell ref="B567:E567"/>
    <mergeCell ref="F567:G567"/>
    <mergeCell ref="H567:M567"/>
    <mergeCell ref="N567:O567"/>
    <mergeCell ref="P567:U567"/>
    <mergeCell ref="V567:Z567"/>
    <mergeCell ref="AA567:AF567"/>
    <mergeCell ref="AG567:AL567"/>
    <mergeCell ref="AN567:AO567"/>
    <mergeCell ref="AP567:AU567"/>
    <mergeCell ref="AV567:AW567"/>
    <mergeCell ref="AX567:BC567"/>
    <mergeCell ref="V566:Z566"/>
    <mergeCell ref="AA566:AF566"/>
    <mergeCell ref="AG566:AL566"/>
    <mergeCell ref="AN566:AO566"/>
    <mergeCell ref="AP566:AU566"/>
    <mergeCell ref="B566:E566"/>
    <mergeCell ref="F566:G566"/>
    <mergeCell ref="H566:M566"/>
    <mergeCell ref="N566:O566"/>
    <mergeCell ref="P566:U566"/>
    <mergeCell ref="AV564:AW564"/>
    <mergeCell ref="AX564:BC564"/>
    <mergeCell ref="B565:E565"/>
    <mergeCell ref="F565:G565"/>
    <mergeCell ref="H565:M565"/>
    <mergeCell ref="N565:O565"/>
    <mergeCell ref="P565:U565"/>
    <mergeCell ref="V565:Z565"/>
    <mergeCell ref="AA565:AF565"/>
    <mergeCell ref="AG565:AL565"/>
    <mergeCell ref="AN565:AO565"/>
    <mergeCell ref="AP565:AU565"/>
    <mergeCell ref="AV565:AW565"/>
    <mergeCell ref="AX565:BC565"/>
    <mergeCell ref="V564:Z564"/>
    <mergeCell ref="AA564:AF564"/>
    <mergeCell ref="AG564:AL564"/>
    <mergeCell ref="AN564:AO564"/>
    <mergeCell ref="AP564:AU564"/>
    <mergeCell ref="B564:E564"/>
    <mergeCell ref="F564:G564"/>
    <mergeCell ref="H564:M564"/>
    <mergeCell ref="N564:O564"/>
    <mergeCell ref="P564:U564"/>
    <mergeCell ref="AV562:AW562"/>
    <mergeCell ref="AX562:BC562"/>
    <mergeCell ref="B563:E563"/>
    <mergeCell ref="F563:G563"/>
    <mergeCell ref="H563:M563"/>
    <mergeCell ref="N563:O563"/>
    <mergeCell ref="P563:U563"/>
    <mergeCell ref="V563:Z563"/>
    <mergeCell ref="AA563:AF563"/>
    <mergeCell ref="AG563:AL563"/>
    <mergeCell ref="AN563:AO563"/>
    <mergeCell ref="AP563:AU563"/>
    <mergeCell ref="AV563:AW563"/>
    <mergeCell ref="AX563:BC563"/>
    <mergeCell ref="V562:Z562"/>
    <mergeCell ref="AA562:AF562"/>
    <mergeCell ref="AG562:AL562"/>
    <mergeCell ref="AN562:AO562"/>
    <mergeCell ref="AP562:AU562"/>
    <mergeCell ref="B562:E562"/>
    <mergeCell ref="F562:G562"/>
    <mergeCell ref="H562:M562"/>
    <mergeCell ref="N562:O562"/>
    <mergeCell ref="P562:U562"/>
    <mergeCell ref="AV560:AW560"/>
    <mergeCell ref="AX560:BC560"/>
    <mergeCell ref="B561:E561"/>
    <mergeCell ref="F561:G561"/>
    <mergeCell ref="H561:M561"/>
    <mergeCell ref="N561:O561"/>
    <mergeCell ref="P561:U561"/>
    <mergeCell ref="V561:Z561"/>
    <mergeCell ref="AA561:AF561"/>
    <mergeCell ref="AG561:AL561"/>
    <mergeCell ref="AN561:AO561"/>
    <mergeCell ref="AP561:AU561"/>
    <mergeCell ref="AV561:AW561"/>
    <mergeCell ref="AX561:BC561"/>
    <mergeCell ref="V560:Z560"/>
    <mergeCell ref="AA560:AF560"/>
    <mergeCell ref="AG560:AL560"/>
    <mergeCell ref="AN560:AO560"/>
    <mergeCell ref="AP560:AU560"/>
    <mergeCell ref="B560:E560"/>
    <mergeCell ref="F560:G560"/>
    <mergeCell ref="H560:M560"/>
    <mergeCell ref="N560:O560"/>
    <mergeCell ref="P560:U560"/>
    <mergeCell ref="AV558:AW558"/>
    <mergeCell ref="AX558:BC558"/>
    <mergeCell ref="B559:E559"/>
    <mergeCell ref="F559:G559"/>
    <mergeCell ref="H559:M559"/>
    <mergeCell ref="N559:O559"/>
    <mergeCell ref="P559:U559"/>
    <mergeCell ref="V559:Z559"/>
    <mergeCell ref="AA559:AF559"/>
    <mergeCell ref="AG559:AL559"/>
    <mergeCell ref="AN559:AO559"/>
    <mergeCell ref="AP559:AU559"/>
    <mergeCell ref="AV559:AW559"/>
    <mergeCell ref="AX559:BC559"/>
    <mergeCell ref="V558:Z558"/>
    <mergeCell ref="AA558:AF558"/>
    <mergeCell ref="AG558:AL558"/>
    <mergeCell ref="AN558:AO558"/>
    <mergeCell ref="AP558:AU558"/>
    <mergeCell ref="B558:E558"/>
    <mergeCell ref="F558:G558"/>
    <mergeCell ref="H558:M558"/>
    <mergeCell ref="N558:O558"/>
    <mergeCell ref="P558:U558"/>
    <mergeCell ref="AV556:AW556"/>
    <mergeCell ref="AX556:BC556"/>
    <mergeCell ref="B557:E557"/>
    <mergeCell ref="F557:G557"/>
    <mergeCell ref="H557:M557"/>
    <mergeCell ref="N557:O557"/>
    <mergeCell ref="P557:U557"/>
    <mergeCell ref="V557:Z557"/>
    <mergeCell ref="AA557:AF557"/>
    <mergeCell ref="AG557:AL557"/>
    <mergeCell ref="AN557:AO557"/>
    <mergeCell ref="AP557:AU557"/>
    <mergeCell ref="AV557:AW557"/>
    <mergeCell ref="AX557:BC557"/>
    <mergeCell ref="V556:Z556"/>
    <mergeCell ref="AA556:AF556"/>
    <mergeCell ref="AG556:AL556"/>
    <mergeCell ref="AN556:AO556"/>
    <mergeCell ref="AP556:AU556"/>
    <mergeCell ref="B556:E556"/>
    <mergeCell ref="F556:G556"/>
    <mergeCell ref="H556:M556"/>
    <mergeCell ref="N556:O556"/>
    <mergeCell ref="P556:U556"/>
    <mergeCell ref="AV554:AW554"/>
    <mergeCell ref="AX554:BC554"/>
    <mergeCell ref="B555:E555"/>
    <mergeCell ref="F555:G555"/>
    <mergeCell ref="H555:M555"/>
    <mergeCell ref="N555:O555"/>
    <mergeCell ref="P555:U555"/>
    <mergeCell ref="V555:Z555"/>
    <mergeCell ref="AA555:AF555"/>
    <mergeCell ref="AG555:AL555"/>
    <mergeCell ref="AN555:AO555"/>
    <mergeCell ref="AP555:AU555"/>
    <mergeCell ref="AV555:AW555"/>
    <mergeCell ref="AX555:BC555"/>
    <mergeCell ref="V554:Z554"/>
    <mergeCell ref="AA554:AF554"/>
    <mergeCell ref="AG554:AL554"/>
    <mergeCell ref="AN554:AO554"/>
    <mergeCell ref="AP554:AU554"/>
    <mergeCell ref="B554:E554"/>
    <mergeCell ref="F554:G554"/>
    <mergeCell ref="H554:M554"/>
    <mergeCell ref="N554:O554"/>
    <mergeCell ref="P554:U554"/>
    <mergeCell ref="AV552:AW552"/>
    <mergeCell ref="AX552:BC552"/>
    <mergeCell ref="B553:E553"/>
    <mergeCell ref="F553:G553"/>
    <mergeCell ref="H553:M553"/>
    <mergeCell ref="N553:O553"/>
    <mergeCell ref="P553:U553"/>
    <mergeCell ref="V553:Z553"/>
    <mergeCell ref="AA553:AF553"/>
    <mergeCell ref="AG553:AL553"/>
    <mergeCell ref="AN553:AO553"/>
    <mergeCell ref="AP553:AU553"/>
    <mergeCell ref="AV553:AW553"/>
    <mergeCell ref="AX553:BC553"/>
    <mergeCell ref="V552:Z552"/>
    <mergeCell ref="AA552:AF552"/>
    <mergeCell ref="AG552:AL552"/>
    <mergeCell ref="AN552:AO552"/>
    <mergeCell ref="AP552:AU552"/>
    <mergeCell ref="B552:E552"/>
    <mergeCell ref="F552:G552"/>
    <mergeCell ref="H552:M552"/>
    <mergeCell ref="N552:O552"/>
    <mergeCell ref="P552:U552"/>
    <mergeCell ref="AV550:AW550"/>
    <mergeCell ref="AX550:BC550"/>
    <mergeCell ref="B551:E551"/>
    <mergeCell ref="F551:G551"/>
    <mergeCell ref="H551:M551"/>
    <mergeCell ref="N551:O551"/>
    <mergeCell ref="P551:U551"/>
    <mergeCell ref="V551:Z551"/>
    <mergeCell ref="AA551:AF551"/>
    <mergeCell ref="AG551:AL551"/>
    <mergeCell ref="AN551:AO551"/>
    <mergeCell ref="AP551:AU551"/>
    <mergeCell ref="AV551:AW551"/>
    <mergeCell ref="AX551:BC551"/>
    <mergeCell ref="V550:Z550"/>
    <mergeCell ref="AA550:AF550"/>
    <mergeCell ref="AG550:AL550"/>
    <mergeCell ref="AN550:AO550"/>
    <mergeCell ref="AP550:AU550"/>
    <mergeCell ref="B550:E550"/>
    <mergeCell ref="F550:G550"/>
    <mergeCell ref="H550:M550"/>
    <mergeCell ref="N550:O550"/>
    <mergeCell ref="P550:U550"/>
    <mergeCell ref="AV548:AW548"/>
    <mergeCell ref="AX548:BC548"/>
    <mergeCell ref="B549:E549"/>
    <mergeCell ref="F549:G549"/>
    <mergeCell ref="H549:M549"/>
    <mergeCell ref="N549:O549"/>
    <mergeCell ref="P549:U549"/>
    <mergeCell ref="V549:Z549"/>
    <mergeCell ref="AA549:AF549"/>
    <mergeCell ref="AG549:AL549"/>
    <mergeCell ref="AN549:AO549"/>
    <mergeCell ref="AP549:AU549"/>
    <mergeCell ref="AV549:AW549"/>
    <mergeCell ref="AX549:BC549"/>
    <mergeCell ref="V548:Z548"/>
    <mergeCell ref="AA548:AF548"/>
    <mergeCell ref="AG548:AL548"/>
    <mergeCell ref="AN548:AO548"/>
    <mergeCell ref="AP548:AU548"/>
    <mergeCell ref="B548:E548"/>
    <mergeCell ref="F548:G548"/>
    <mergeCell ref="H548:M548"/>
    <mergeCell ref="N548:O548"/>
    <mergeCell ref="P548:U548"/>
    <mergeCell ref="AV546:AW546"/>
    <mergeCell ref="AX546:BC546"/>
    <mergeCell ref="B547:E547"/>
    <mergeCell ref="F547:G547"/>
    <mergeCell ref="H547:M547"/>
    <mergeCell ref="N547:O547"/>
    <mergeCell ref="P547:U547"/>
    <mergeCell ref="V547:Z547"/>
    <mergeCell ref="AA547:AF547"/>
    <mergeCell ref="AG547:AL547"/>
    <mergeCell ref="AN547:AO547"/>
    <mergeCell ref="AP547:AU547"/>
    <mergeCell ref="AV547:AW547"/>
    <mergeCell ref="AX547:BC547"/>
    <mergeCell ref="V546:Z546"/>
    <mergeCell ref="AA546:AF546"/>
    <mergeCell ref="AG546:AL546"/>
    <mergeCell ref="AN546:AO546"/>
    <mergeCell ref="AP546:AU546"/>
    <mergeCell ref="B546:E546"/>
    <mergeCell ref="F546:G546"/>
    <mergeCell ref="H546:M546"/>
    <mergeCell ref="N546:O546"/>
    <mergeCell ref="P546:U546"/>
    <mergeCell ref="AV544:AW544"/>
    <mergeCell ref="AX544:BC544"/>
    <mergeCell ref="B545:E545"/>
    <mergeCell ref="F545:G545"/>
    <mergeCell ref="H545:M545"/>
    <mergeCell ref="N545:O545"/>
    <mergeCell ref="P545:U545"/>
    <mergeCell ref="V545:Z545"/>
    <mergeCell ref="AA545:AF545"/>
    <mergeCell ref="AG545:AL545"/>
    <mergeCell ref="AN545:AO545"/>
    <mergeCell ref="AP545:AU545"/>
    <mergeCell ref="AV545:AW545"/>
    <mergeCell ref="AX545:BC545"/>
    <mergeCell ref="V544:Z544"/>
    <mergeCell ref="AA544:AF544"/>
    <mergeCell ref="AG544:AL544"/>
    <mergeCell ref="AN544:AO544"/>
    <mergeCell ref="AP544:AU544"/>
    <mergeCell ref="B544:E544"/>
    <mergeCell ref="F544:G544"/>
    <mergeCell ref="H544:M544"/>
    <mergeCell ref="N544:O544"/>
    <mergeCell ref="P544:U544"/>
    <mergeCell ref="AV542:AW542"/>
    <mergeCell ref="AX542:BC542"/>
    <mergeCell ref="B543:E543"/>
    <mergeCell ref="F543:G543"/>
    <mergeCell ref="H543:M543"/>
    <mergeCell ref="N543:O543"/>
    <mergeCell ref="P543:U543"/>
    <mergeCell ref="V543:Z543"/>
    <mergeCell ref="AA543:AF543"/>
    <mergeCell ref="AG543:AL543"/>
    <mergeCell ref="AN543:AO543"/>
    <mergeCell ref="AP543:AU543"/>
    <mergeCell ref="AV543:AW543"/>
    <mergeCell ref="AX543:BC543"/>
    <mergeCell ref="V542:Z542"/>
    <mergeCell ref="AA542:AF542"/>
    <mergeCell ref="AG542:AL542"/>
    <mergeCell ref="AN542:AO542"/>
    <mergeCell ref="AP542:AU542"/>
    <mergeCell ref="B542:E542"/>
    <mergeCell ref="F542:G542"/>
    <mergeCell ref="H542:M542"/>
    <mergeCell ref="N542:O542"/>
    <mergeCell ref="P542:U542"/>
    <mergeCell ref="AV540:AW540"/>
    <mergeCell ref="AX540:BC540"/>
    <mergeCell ref="B541:E541"/>
    <mergeCell ref="F541:G541"/>
    <mergeCell ref="H541:M541"/>
    <mergeCell ref="N541:O541"/>
    <mergeCell ref="P541:U541"/>
    <mergeCell ref="V541:Z541"/>
    <mergeCell ref="AA541:AF541"/>
    <mergeCell ref="AG541:AL541"/>
    <mergeCell ref="AN541:AO541"/>
    <mergeCell ref="AP541:AU541"/>
    <mergeCell ref="AV541:AW541"/>
    <mergeCell ref="AX541:BC541"/>
    <mergeCell ref="V540:Z540"/>
    <mergeCell ref="AA540:AF540"/>
    <mergeCell ref="AG540:AL540"/>
    <mergeCell ref="AN540:AO540"/>
    <mergeCell ref="AP540:AU540"/>
    <mergeCell ref="B540:E540"/>
    <mergeCell ref="F540:G540"/>
    <mergeCell ref="H540:M540"/>
    <mergeCell ref="N540:O540"/>
    <mergeCell ref="P540:U540"/>
    <mergeCell ref="AV538:AW538"/>
    <mergeCell ref="AX538:BC538"/>
    <mergeCell ref="B539:E539"/>
    <mergeCell ref="F539:G539"/>
    <mergeCell ref="H539:M539"/>
    <mergeCell ref="N539:O539"/>
    <mergeCell ref="P539:U539"/>
    <mergeCell ref="V539:Z539"/>
    <mergeCell ref="AA539:AF539"/>
    <mergeCell ref="AG539:AL539"/>
    <mergeCell ref="AN539:AO539"/>
    <mergeCell ref="AP539:AU539"/>
    <mergeCell ref="AV539:AW539"/>
    <mergeCell ref="AX539:BC539"/>
    <mergeCell ref="V538:Z538"/>
    <mergeCell ref="AA538:AF538"/>
    <mergeCell ref="AG538:AL538"/>
    <mergeCell ref="AN538:AO538"/>
    <mergeCell ref="AP538:AU538"/>
    <mergeCell ref="B538:E538"/>
    <mergeCell ref="F538:G538"/>
    <mergeCell ref="H538:M538"/>
    <mergeCell ref="N538:O538"/>
    <mergeCell ref="P538:U538"/>
    <mergeCell ref="AV536:AW536"/>
    <mergeCell ref="AX536:BC536"/>
    <mergeCell ref="B537:E537"/>
    <mergeCell ref="F537:G537"/>
    <mergeCell ref="H537:M537"/>
    <mergeCell ref="N537:O537"/>
    <mergeCell ref="P537:U537"/>
    <mergeCell ref="V537:Z537"/>
    <mergeCell ref="AA537:AF537"/>
    <mergeCell ref="AG537:AL537"/>
    <mergeCell ref="AN537:AO537"/>
    <mergeCell ref="AP537:AU537"/>
    <mergeCell ref="AV537:AW537"/>
    <mergeCell ref="AX537:BC537"/>
    <mergeCell ref="V536:Z536"/>
    <mergeCell ref="AA536:AF536"/>
    <mergeCell ref="AG536:AL536"/>
    <mergeCell ref="AN536:AO536"/>
    <mergeCell ref="AP536:AU536"/>
    <mergeCell ref="B536:E536"/>
    <mergeCell ref="F536:G536"/>
    <mergeCell ref="H536:M536"/>
    <mergeCell ref="N536:O536"/>
    <mergeCell ref="P536:U536"/>
    <mergeCell ref="AV534:AW534"/>
    <mergeCell ref="AX534:BC534"/>
    <mergeCell ref="B535:E535"/>
    <mergeCell ref="F535:G535"/>
    <mergeCell ref="H535:M535"/>
    <mergeCell ref="N535:O535"/>
    <mergeCell ref="P535:U535"/>
    <mergeCell ref="V535:Z535"/>
    <mergeCell ref="AA535:AF535"/>
    <mergeCell ref="AG535:AL535"/>
    <mergeCell ref="AN535:AO535"/>
    <mergeCell ref="AP535:AU535"/>
    <mergeCell ref="AV535:AW535"/>
    <mergeCell ref="AX535:BC535"/>
    <mergeCell ref="V534:Z534"/>
    <mergeCell ref="AA534:AF534"/>
    <mergeCell ref="AG534:AL534"/>
    <mergeCell ref="AN534:AO534"/>
    <mergeCell ref="AP534:AU534"/>
    <mergeCell ref="B534:E534"/>
    <mergeCell ref="F534:G534"/>
    <mergeCell ref="H534:M534"/>
    <mergeCell ref="N534:O534"/>
    <mergeCell ref="P534:U534"/>
    <mergeCell ref="AV532:AW532"/>
    <mergeCell ref="AX532:BC532"/>
    <mergeCell ref="B533:E533"/>
    <mergeCell ref="F533:G533"/>
    <mergeCell ref="H533:M533"/>
    <mergeCell ref="N533:O533"/>
    <mergeCell ref="P533:U533"/>
    <mergeCell ref="V533:Z533"/>
    <mergeCell ref="AA533:AF533"/>
    <mergeCell ref="AG533:AL533"/>
    <mergeCell ref="AN533:AO533"/>
    <mergeCell ref="AP533:AU533"/>
    <mergeCell ref="AV533:AW533"/>
    <mergeCell ref="AX533:BC533"/>
    <mergeCell ref="V532:Z532"/>
    <mergeCell ref="AA532:AF532"/>
    <mergeCell ref="AG532:AL532"/>
    <mergeCell ref="AN532:AO532"/>
    <mergeCell ref="AP532:AU532"/>
    <mergeCell ref="B532:E532"/>
    <mergeCell ref="F532:G532"/>
    <mergeCell ref="H532:M532"/>
    <mergeCell ref="N532:O532"/>
    <mergeCell ref="P532:U532"/>
    <mergeCell ref="AV530:AW530"/>
    <mergeCell ref="AX530:BC530"/>
    <mergeCell ref="B531:E531"/>
    <mergeCell ref="F531:G531"/>
    <mergeCell ref="H531:M531"/>
    <mergeCell ref="N531:O531"/>
    <mergeCell ref="P531:U531"/>
    <mergeCell ref="V531:Z531"/>
    <mergeCell ref="AA531:AF531"/>
    <mergeCell ref="AG531:AL531"/>
    <mergeCell ref="AN531:AO531"/>
    <mergeCell ref="AP531:AU531"/>
    <mergeCell ref="AV531:AW531"/>
    <mergeCell ref="AX531:BC531"/>
    <mergeCell ref="V530:Z530"/>
    <mergeCell ref="AA530:AF530"/>
    <mergeCell ref="AG530:AL530"/>
    <mergeCell ref="AN530:AO530"/>
    <mergeCell ref="AP530:AU530"/>
    <mergeCell ref="B530:E530"/>
    <mergeCell ref="F530:G530"/>
    <mergeCell ref="H530:M530"/>
    <mergeCell ref="N530:O530"/>
    <mergeCell ref="P530:U530"/>
    <mergeCell ref="AV528:AW528"/>
    <mergeCell ref="AX528:BC528"/>
    <mergeCell ref="B529:E529"/>
    <mergeCell ref="F529:G529"/>
    <mergeCell ref="H529:M529"/>
    <mergeCell ref="N529:O529"/>
    <mergeCell ref="P529:U529"/>
    <mergeCell ref="V529:Z529"/>
    <mergeCell ref="AA529:AF529"/>
    <mergeCell ref="AG529:AL529"/>
    <mergeCell ref="AN529:AO529"/>
    <mergeCell ref="AP529:AU529"/>
    <mergeCell ref="AV529:AW529"/>
    <mergeCell ref="AX529:BC529"/>
    <mergeCell ref="V528:Z528"/>
    <mergeCell ref="AA528:AF528"/>
    <mergeCell ref="AG528:AL528"/>
    <mergeCell ref="AN528:AO528"/>
    <mergeCell ref="AP528:AU528"/>
    <mergeCell ref="B528:E528"/>
    <mergeCell ref="F528:G528"/>
    <mergeCell ref="H528:M528"/>
    <mergeCell ref="N528:O528"/>
    <mergeCell ref="P528:U528"/>
    <mergeCell ref="AV526:AW526"/>
    <mergeCell ref="AX526:BC526"/>
    <mergeCell ref="B527:E527"/>
    <mergeCell ref="F527:G527"/>
    <mergeCell ref="H527:M527"/>
    <mergeCell ref="N527:O527"/>
    <mergeCell ref="P527:U527"/>
    <mergeCell ref="V527:Z527"/>
    <mergeCell ref="AA527:AF527"/>
    <mergeCell ref="AG527:AL527"/>
    <mergeCell ref="AN527:AO527"/>
    <mergeCell ref="AP527:AU527"/>
    <mergeCell ref="AV527:AW527"/>
    <mergeCell ref="AX527:BC527"/>
    <mergeCell ref="V526:Z526"/>
    <mergeCell ref="AA526:AF526"/>
    <mergeCell ref="AG526:AL526"/>
    <mergeCell ref="AN526:AO526"/>
    <mergeCell ref="AP526:AU526"/>
    <mergeCell ref="B526:E526"/>
    <mergeCell ref="F526:G526"/>
    <mergeCell ref="H526:M526"/>
    <mergeCell ref="N526:O526"/>
    <mergeCell ref="P526:U526"/>
    <mergeCell ref="AV524:AW524"/>
    <mergeCell ref="AX524:BC524"/>
    <mergeCell ref="B525:E525"/>
    <mergeCell ref="F525:G525"/>
    <mergeCell ref="H525:M525"/>
    <mergeCell ref="N525:O525"/>
    <mergeCell ref="P525:U525"/>
    <mergeCell ref="V525:Z525"/>
    <mergeCell ref="AA525:AF525"/>
    <mergeCell ref="AG525:AL525"/>
    <mergeCell ref="AN525:AO525"/>
    <mergeCell ref="AP525:AU525"/>
    <mergeCell ref="AV525:AW525"/>
    <mergeCell ref="AX525:BC525"/>
    <mergeCell ref="V524:Z524"/>
    <mergeCell ref="AA524:AF524"/>
    <mergeCell ref="AG524:AL524"/>
    <mergeCell ref="AN524:AO524"/>
    <mergeCell ref="AP524:AU524"/>
    <mergeCell ref="B524:E524"/>
    <mergeCell ref="F524:G524"/>
    <mergeCell ref="H524:M524"/>
    <mergeCell ref="N524:O524"/>
    <mergeCell ref="P524:U524"/>
    <mergeCell ref="AV522:AW522"/>
    <mergeCell ref="AX522:BC522"/>
    <mergeCell ref="B523:E523"/>
    <mergeCell ref="F523:G523"/>
    <mergeCell ref="H523:M523"/>
    <mergeCell ref="N523:O523"/>
    <mergeCell ref="P523:U523"/>
    <mergeCell ref="V523:Z523"/>
    <mergeCell ref="AA523:AF523"/>
    <mergeCell ref="AG523:AL523"/>
    <mergeCell ref="AN523:AO523"/>
    <mergeCell ref="AP523:AU523"/>
    <mergeCell ref="AV523:AW523"/>
    <mergeCell ref="AX523:BC523"/>
    <mergeCell ref="V522:Z522"/>
    <mergeCell ref="AA522:AF522"/>
    <mergeCell ref="AG522:AL522"/>
    <mergeCell ref="AN522:AO522"/>
    <mergeCell ref="AP522:AU522"/>
    <mergeCell ref="B522:E522"/>
    <mergeCell ref="F522:G522"/>
    <mergeCell ref="H522:M522"/>
    <mergeCell ref="N522:O522"/>
    <mergeCell ref="P522:U522"/>
    <mergeCell ref="AV520:AW520"/>
    <mergeCell ref="AX520:BC520"/>
    <mergeCell ref="B521:E521"/>
    <mergeCell ref="F521:G521"/>
    <mergeCell ref="H521:M521"/>
    <mergeCell ref="N521:O521"/>
    <mergeCell ref="P521:U521"/>
    <mergeCell ref="V521:Z521"/>
    <mergeCell ref="AA521:AF521"/>
    <mergeCell ref="AG521:AL521"/>
    <mergeCell ref="AN521:AO521"/>
    <mergeCell ref="AP521:AU521"/>
    <mergeCell ref="AV521:AW521"/>
    <mergeCell ref="AX521:BC521"/>
    <mergeCell ref="V520:Z520"/>
    <mergeCell ref="AA520:AF520"/>
    <mergeCell ref="AG520:AL520"/>
    <mergeCell ref="AN520:AO520"/>
    <mergeCell ref="AP520:AU520"/>
    <mergeCell ref="B520:E520"/>
    <mergeCell ref="F520:G520"/>
    <mergeCell ref="H520:M520"/>
    <mergeCell ref="N520:O520"/>
    <mergeCell ref="P520:U520"/>
    <mergeCell ref="AV518:AW518"/>
    <mergeCell ref="AX518:BC518"/>
    <mergeCell ref="B519:E519"/>
    <mergeCell ref="F519:G519"/>
    <mergeCell ref="H519:M519"/>
    <mergeCell ref="N519:O519"/>
    <mergeCell ref="P519:U519"/>
    <mergeCell ref="V519:Z519"/>
    <mergeCell ref="AA519:AF519"/>
    <mergeCell ref="AG519:AL519"/>
    <mergeCell ref="AN519:AO519"/>
    <mergeCell ref="AP519:AU519"/>
    <mergeCell ref="AV519:AW519"/>
    <mergeCell ref="AX519:BC519"/>
    <mergeCell ref="V518:Z518"/>
    <mergeCell ref="AA518:AF518"/>
    <mergeCell ref="AG518:AL518"/>
    <mergeCell ref="AN518:AO518"/>
    <mergeCell ref="AP518:AU518"/>
    <mergeCell ref="B518:E518"/>
    <mergeCell ref="F518:G518"/>
    <mergeCell ref="H518:M518"/>
    <mergeCell ref="N518:O518"/>
    <mergeCell ref="P518:U518"/>
    <mergeCell ref="AV516:AW516"/>
    <mergeCell ref="AX516:BC516"/>
    <mergeCell ref="B517:E517"/>
    <mergeCell ref="F517:G517"/>
    <mergeCell ref="H517:M517"/>
    <mergeCell ref="N517:O517"/>
    <mergeCell ref="P517:U517"/>
    <mergeCell ref="V517:Z517"/>
    <mergeCell ref="AA517:AF517"/>
    <mergeCell ref="AG517:AL517"/>
    <mergeCell ref="AN517:AO517"/>
    <mergeCell ref="AP517:AU517"/>
    <mergeCell ref="AV517:AW517"/>
    <mergeCell ref="AX517:BC517"/>
    <mergeCell ref="V516:Z516"/>
    <mergeCell ref="AA516:AF516"/>
    <mergeCell ref="AG516:AL516"/>
    <mergeCell ref="AN516:AO516"/>
    <mergeCell ref="AP516:AU516"/>
    <mergeCell ref="B516:E516"/>
    <mergeCell ref="F516:G516"/>
    <mergeCell ref="H516:M516"/>
    <mergeCell ref="N516:O516"/>
    <mergeCell ref="P516:U516"/>
    <mergeCell ref="AV514:AW514"/>
    <mergeCell ref="AX514:BC514"/>
    <mergeCell ref="B515:E515"/>
    <mergeCell ref="F515:G515"/>
    <mergeCell ref="H515:M515"/>
    <mergeCell ref="N515:O515"/>
    <mergeCell ref="P515:U515"/>
    <mergeCell ref="V515:Z515"/>
    <mergeCell ref="AA515:AF515"/>
    <mergeCell ref="AG515:AL515"/>
    <mergeCell ref="AN515:AO515"/>
    <mergeCell ref="AP515:AU515"/>
    <mergeCell ref="AV515:AW515"/>
    <mergeCell ref="AX515:BC515"/>
    <mergeCell ref="V514:Z514"/>
    <mergeCell ref="AA514:AF514"/>
    <mergeCell ref="AG514:AL514"/>
    <mergeCell ref="AN514:AO514"/>
    <mergeCell ref="AP514:AU514"/>
    <mergeCell ref="B514:E514"/>
    <mergeCell ref="F514:G514"/>
    <mergeCell ref="H514:M514"/>
    <mergeCell ref="N514:O514"/>
    <mergeCell ref="P514:U514"/>
    <mergeCell ref="AV512:AW512"/>
    <mergeCell ref="AX512:BC512"/>
    <mergeCell ref="B513:E513"/>
    <mergeCell ref="F513:G513"/>
    <mergeCell ref="H513:M513"/>
    <mergeCell ref="N513:O513"/>
    <mergeCell ref="P513:U513"/>
    <mergeCell ref="V513:Z513"/>
    <mergeCell ref="AA513:AF513"/>
    <mergeCell ref="AG513:AL513"/>
    <mergeCell ref="AN513:AO513"/>
    <mergeCell ref="AP513:AU513"/>
    <mergeCell ref="AV513:AW513"/>
    <mergeCell ref="AX513:BC513"/>
    <mergeCell ref="V512:Z512"/>
    <mergeCell ref="AA512:AF512"/>
    <mergeCell ref="AG512:AL512"/>
    <mergeCell ref="AN512:AO512"/>
    <mergeCell ref="AP512:AU512"/>
    <mergeCell ref="B512:E512"/>
    <mergeCell ref="F512:G512"/>
    <mergeCell ref="H512:M512"/>
    <mergeCell ref="N512:O512"/>
    <mergeCell ref="P512:U512"/>
    <mergeCell ref="AV510:AW510"/>
    <mergeCell ref="AX510:BC510"/>
    <mergeCell ref="B511:E511"/>
    <mergeCell ref="F511:G511"/>
    <mergeCell ref="H511:M511"/>
    <mergeCell ref="N511:O511"/>
    <mergeCell ref="P511:U511"/>
    <mergeCell ref="V511:Z511"/>
    <mergeCell ref="AA511:AF511"/>
    <mergeCell ref="AG511:AL511"/>
    <mergeCell ref="AN511:AO511"/>
    <mergeCell ref="AP511:AU511"/>
    <mergeCell ref="AV511:AW511"/>
    <mergeCell ref="AX511:BC511"/>
    <mergeCell ref="V510:Z510"/>
    <mergeCell ref="AA510:AF510"/>
    <mergeCell ref="AG510:AL510"/>
    <mergeCell ref="AN510:AO510"/>
    <mergeCell ref="AP510:AU510"/>
    <mergeCell ref="B510:E510"/>
    <mergeCell ref="F510:G510"/>
    <mergeCell ref="H510:M510"/>
    <mergeCell ref="N510:O510"/>
    <mergeCell ref="P510:U510"/>
    <mergeCell ref="AV508:AW508"/>
    <mergeCell ref="AX508:BC508"/>
    <mergeCell ref="B509:E509"/>
    <mergeCell ref="F509:G509"/>
    <mergeCell ref="H509:M509"/>
    <mergeCell ref="N509:O509"/>
    <mergeCell ref="P509:U509"/>
    <mergeCell ref="V509:Z509"/>
    <mergeCell ref="AA509:AF509"/>
    <mergeCell ref="AG509:AL509"/>
    <mergeCell ref="AN509:AO509"/>
    <mergeCell ref="AP509:AU509"/>
    <mergeCell ref="AV509:AW509"/>
    <mergeCell ref="AX509:BC509"/>
    <mergeCell ref="V508:Z508"/>
    <mergeCell ref="AA508:AF508"/>
    <mergeCell ref="AG508:AL508"/>
    <mergeCell ref="AN508:AO508"/>
    <mergeCell ref="AP508:AU508"/>
    <mergeCell ref="B508:E508"/>
    <mergeCell ref="F508:G508"/>
    <mergeCell ref="H508:M508"/>
    <mergeCell ref="N508:O508"/>
    <mergeCell ref="P508:U508"/>
    <mergeCell ref="AV506:AW506"/>
    <mergeCell ref="AX506:BC506"/>
    <mergeCell ref="B507:E507"/>
    <mergeCell ref="F507:G507"/>
    <mergeCell ref="H507:M507"/>
    <mergeCell ref="N507:O507"/>
    <mergeCell ref="P507:U507"/>
    <mergeCell ref="V507:Z507"/>
    <mergeCell ref="AA507:AF507"/>
    <mergeCell ref="AG507:AL507"/>
    <mergeCell ref="AN507:AO507"/>
    <mergeCell ref="AP507:AU507"/>
    <mergeCell ref="AV507:AW507"/>
    <mergeCell ref="AX507:BC507"/>
    <mergeCell ref="V506:Z506"/>
    <mergeCell ref="AA506:AF506"/>
    <mergeCell ref="AG506:AL506"/>
    <mergeCell ref="AN506:AO506"/>
    <mergeCell ref="AP506:AU506"/>
    <mergeCell ref="B506:E506"/>
    <mergeCell ref="F506:G506"/>
    <mergeCell ref="H506:M506"/>
    <mergeCell ref="N506:O506"/>
    <mergeCell ref="P506:U506"/>
    <mergeCell ref="AV504:AW504"/>
    <mergeCell ref="AX504:BC504"/>
    <mergeCell ref="B505:E505"/>
    <mergeCell ref="F505:G505"/>
    <mergeCell ref="H505:M505"/>
    <mergeCell ref="N505:O505"/>
    <mergeCell ref="P505:U505"/>
    <mergeCell ref="V505:Z505"/>
    <mergeCell ref="AA505:AF505"/>
    <mergeCell ref="AG505:AL505"/>
    <mergeCell ref="AN505:AO505"/>
    <mergeCell ref="AP505:AU505"/>
    <mergeCell ref="AV505:AW505"/>
    <mergeCell ref="AX505:BC505"/>
    <mergeCell ref="V504:Z504"/>
    <mergeCell ref="AA504:AF504"/>
    <mergeCell ref="AG504:AL504"/>
    <mergeCell ref="AN504:AO504"/>
    <mergeCell ref="AP504:AU504"/>
    <mergeCell ref="B504:E504"/>
    <mergeCell ref="F504:G504"/>
    <mergeCell ref="H504:M504"/>
    <mergeCell ref="N504:O504"/>
    <mergeCell ref="P504:U504"/>
    <mergeCell ref="AV502:AW502"/>
    <mergeCell ref="AX502:BC502"/>
    <mergeCell ref="B503:E503"/>
    <mergeCell ref="F503:G503"/>
    <mergeCell ref="H503:M503"/>
    <mergeCell ref="N503:O503"/>
    <mergeCell ref="P503:U503"/>
    <mergeCell ref="V503:Z503"/>
    <mergeCell ref="AA503:AF503"/>
    <mergeCell ref="AG503:AL503"/>
    <mergeCell ref="AN503:AO503"/>
    <mergeCell ref="AP503:AU503"/>
    <mergeCell ref="AV503:AW503"/>
    <mergeCell ref="AX503:BC503"/>
    <mergeCell ref="V502:Z502"/>
    <mergeCell ref="AA502:AF502"/>
    <mergeCell ref="AG502:AL502"/>
    <mergeCell ref="AN502:AO502"/>
    <mergeCell ref="AP502:AU502"/>
    <mergeCell ref="B502:E502"/>
    <mergeCell ref="F502:G502"/>
    <mergeCell ref="H502:M502"/>
    <mergeCell ref="N502:O502"/>
    <mergeCell ref="P502:U502"/>
    <mergeCell ref="AV500:AW500"/>
    <mergeCell ref="AX500:BC500"/>
    <mergeCell ref="B501:E501"/>
    <mergeCell ref="F501:G501"/>
    <mergeCell ref="H501:M501"/>
    <mergeCell ref="N501:O501"/>
    <mergeCell ref="P501:U501"/>
    <mergeCell ref="V501:Z501"/>
    <mergeCell ref="AA501:AF501"/>
    <mergeCell ref="AG501:AL501"/>
    <mergeCell ref="AN501:AO501"/>
    <mergeCell ref="AP501:AU501"/>
    <mergeCell ref="AV501:AW501"/>
    <mergeCell ref="AX501:BC501"/>
    <mergeCell ref="V500:Z500"/>
    <mergeCell ref="AA500:AF500"/>
    <mergeCell ref="AG500:AL500"/>
    <mergeCell ref="AN500:AO500"/>
    <mergeCell ref="AP500:AU500"/>
    <mergeCell ref="B500:E500"/>
    <mergeCell ref="F500:G500"/>
    <mergeCell ref="H500:M500"/>
    <mergeCell ref="N500:O500"/>
    <mergeCell ref="P500:U500"/>
    <mergeCell ref="AV498:AW498"/>
    <mergeCell ref="AX498:BC498"/>
    <mergeCell ref="B499:E499"/>
    <mergeCell ref="F499:G499"/>
    <mergeCell ref="H499:M499"/>
    <mergeCell ref="N499:O499"/>
    <mergeCell ref="P499:U499"/>
    <mergeCell ref="V499:Z499"/>
    <mergeCell ref="AA499:AF499"/>
    <mergeCell ref="AG499:AL499"/>
    <mergeCell ref="AN499:AO499"/>
    <mergeCell ref="AP499:AU499"/>
    <mergeCell ref="AV499:AW499"/>
    <mergeCell ref="AX499:BC499"/>
    <mergeCell ref="V498:Z498"/>
    <mergeCell ref="AA498:AF498"/>
    <mergeCell ref="AG498:AL498"/>
    <mergeCell ref="AN498:AO498"/>
    <mergeCell ref="AP498:AU498"/>
    <mergeCell ref="B498:E498"/>
    <mergeCell ref="F498:G498"/>
    <mergeCell ref="H498:M498"/>
    <mergeCell ref="N498:O498"/>
    <mergeCell ref="P498:U498"/>
    <mergeCell ref="AV496:AW496"/>
    <mergeCell ref="AX496:BC496"/>
    <mergeCell ref="B497:E497"/>
    <mergeCell ref="F497:G497"/>
    <mergeCell ref="H497:M497"/>
    <mergeCell ref="N497:O497"/>
    <mergeCell ref="P497:U497"/>
    <mergeCell ref="V497:Z497"/>
    <mergeCell ref="AA497:AF497"/>
    <mergeCell ref="AG497:AL497"/>
    <mergeCell ref="AN497:AO497"/>
    <mergeCell ref="AP497:AU497"/>
    <mergeCell ref="AV497:AW497"/>
    <mergeCell ref="AX497:BC497"/>
    <mergeCell ref="V496:Z496"/>
    <mergeCell ref="AA496:AF496"/>
    <mergeCell ref="AG496:AL496"/>
    <mergeCell ref="AN496:AO496"/>
    <mergeCell ref="AP496:AU496"/>
    <mergeCell ref="B496:E496"/>
    <mergeCell ref="F496:G496"/>
    <mergeCell ref="H496:M496"/>
    <mergeCell ref="N496:O496"/>
    <mergeCell ref="P496:U496"/>
    <mergeCell ref="AV494:AW494"/>
    <mergeCell ref="AX494:BC494"/>
    <mergeCell ref="B495:E495"/>
    <mergeCell ref="F495:G495"/>
    <mergeCell ref="H495:M495"/>
    <mergeCell ref="N495:O495"/>
    <mergeCell ref="P495:U495"/>
    <mergeCell ref="V495:Z495"/>
    <mergeCell ref="AA495:AF495"/>
    <mergeCell ref="AG495:AL495"/>
    <mergeCell ref="AN495:AO495"/>
    <mergeCell ref="AP495:AU495"/>
    <mergeCell ref="AV495:AW495"/>
    <mergeCell ref="AX495:BC495"/>
    <mergeCell ref="V494:Z494"/>
    <mergeCell ref="AA494:AF494"/>
    <mergeCell ref="AG494:AL494"/>
    <mergeCell ref="AN494:AO494"/>
    <mergeCell ref="AP494:AU494"/>
    <mergeCell ref="B494:E494"/>
    <mergeCell ref="F494:G494"/>
    <mergeCell ref="H494:M494"/>
    <mergeCell ref="N494:O494"/>
    <mergeCell ref="P494:U494"/>
    <mergeCell ref="AV492:AW492"/>
    <mergeCell ref="AX492:BC492"/>
    <mergeCell ref="B493:E493"/>
    <mergeCell ref="F493:G493"/>
    <mergeCell ref="H493:M493"/>
    <mergeCell ref="N493:O493"/>
    <mergeCell ref="P493:U493"/>
    <mergeCell ref="V493:Z493"/>
    <mergeCell ref="AA493:AF493"/>
    <mergeCell ref="AG493:AL493"/>
    <mergeCell ref="AN493:AO493"/>
    <mergeCell ref="AP493:AU493"/>
    <mergeCell ref="AV493:AW493"/>
    <mergeCell ref="AX493:BC493"/>
    <mergeCell ref="V492:Z492"/>
    <mergeCell ref="AA492:AF492"/>
    <mergeCell ref="AG492:AL492"/>
    <mergeCell ref="AN492:AO492"/>
    <mergeCell ref="AP492:AU492"/>
    <mergeCell ref="B492:E492"/>
    <mergeCell ref="F492:G492"/>
    <mergeCell ref="H492:M492"/>
    <mergeCell ref="N492:O492"/>
    <mergeCell ref="P492:U492"/>
    <mergeCell ref="AV490:AW490"/>
    <mergeCell ref="AX490:BC490"/>
    <mergeCell ref="B491:E491"/>
    <mergeCell ref="F491:G491"/>
    <mergeCell ref="H491:M491"/>
    <mergeCell ref="N491:O491"/>
    <mergeCell ref="P491:U491"/>
    <mergeCell ref="V491:Z491"/>
    <mergeCell ref="AA491:AF491"/>
    <mergeCell ref="AG491:AL491"/>
    <mergeCell ref="AN491:AO491"/>
    <mergeCell ref="AP491:AU491"/>
    <mergeCell ref="AV491:AW491"/>
    <mergeCell ref="AX491:BC491"/>
    <mergeCell ref="V490:Z490"/>
    <mergeCell ref="AA490:AF490"/>
    <mergeCell ref="AG490:AL490"/>
    <mergeCell ref="AN490:AO490"/>
    <mergeCell ref="AP490:AU490"/>
    <mergeCell ref="B490:E490"/>
    <mergeCell ref="F490:G490"/>
    <mergeCell ref="H490:M490"/>
    <mergeCell ref="N490:O490"/>
    <mergeCell ref="P490:U490"/>
    <mergeCell ref="AV488:AW488"/>
    <mergeCell ref="AX488:BC488"/>
    <mergeCell ref="B489:E489"/>
    <mergeCell ref="F489:G489"/>
    <mergeCell ref="H489:M489"/>
    <mergeCell ref="N489:O489"/>
    <mergeCell ref="P489:U489"/>
    <mergeCell ref="V489:Z489"/>
    <mergeCell ref="AA489:AF489"/>
    <mergeCell ref="AG489:AL489"/>
    <mergeCell ref="AN489:AO489"/>
    <mergeCell ref="AP489:AU489"/>
    <mergeCell ref="AV489:AW489"/>
    <mergeCell ref="AX489:BC489"/>
    <mergeCell ref="V488:Z488"/>
    <mergeCell ref="AA488:AF488"/>
    <mergeCell ref="AG488:AL488"/>
    <mergeCell ref="AN488:AO488"/>
    <mergeCell ref="AP488:AU488"/>
    <mergeCell ref="B488:E488"/>
    <mergeCell ref="F488:G488"/>
    <mergeCell ref="H488:M488"/>
    <mergeCell ref="N488:O488"/>
    <mergeCell ref="P488:U488"/>
    <mergeCell ref="AV486:AW486"/>
    <mergeCell ref="AX486:BC486"/>
    <mergeCell ref="B487:E487"/>
    <mergeCell ref="F487:G487"/>
    <mergeCell ref="H487:M487"/>
    <mergeCell ref="N487:O487"/>
    <mergeCell ref="P487:U487"/>
    <mergeCell ref="V487:Z487"/>
    <mergeCell ref="AA487:AF487"/>
    <mergeCell ref="AG487:AL487"/>
    <mergeCell ref="AN487:AO487"/>
    <mergeCell ref="AP487:AU487"/>
    <mergeCell ref="AV487:AW487"/>
    <mergeCell ref="AX487:BC487"/>
    <mergeCell ref="V486:Z486"/>
    <mergeCell ref="AA486:AF486"/>
    <mergeCell ref="AG486:AL486"/>
    <mergeCell ref="AN486:AO486"/>
    <mergeCell ref="AP486:AU486"/>
    <mergeCell ref="B486:E486"/>
    <mergeCell ref="F486:G486"/>
    <mergeCell ref="H486:M486"/>
    <mergeCell ref="N486:O486"/>
    <mergeCell ref="P486:U486"/>
    <mergeCell ref="AV484:AW484"/>
    <mergeCell ref="AX484:BC484"/>
    <mergeCell ref="B485:E485"/>
    <mergeCell ref="F485:G485"/>
    <mergeCell ref="H485:M485"/>
    <mergeCell ref="N485:O485"/>
    <mergeCell ref="P485:U485"/>
    <mergeCell ref="V485:Z485"/>
    <mergeCell ref="AA485:AF485"/>
    <mergeCell ref="AG485:AL485"/>
    <mergeCell ref="AN485:AO485"/>
    <mergeCell ref="AP485:AU485"/>
    <mergeCell ref="AV485:AW485"/>
    <mergeCell ref="AX485:BC485"/>
    <mergeCell ref="V484:Z484"/>
    <mergeCell ref="AA484:AF484"/>
    <mergeCell ref="AG484:AL484"/>
    <mergeCell ref="AN484:AO484"/>
    <mergeCell ref="AP484:AU484"/>
    <mergeCell ref="B484:E484"/>
    <mergeCell ref="F484:G484"/>
    <mergeCell ref="H484:M484"/>
    <mergeCell ref="N484:O484"/>
    <mergeCell ref="P484:U484"/>
    <mergeCell ref="AV482:AW482"/>
    <mergeCell ref="AX482:BC482"/>
    <mergeCell ref="B483:E483"/>
    <mergeCell ref="F483:G483"/>
    <mergeCell ref="H483:M483"/>
    <mergeCell ref="N483:O483"/>
    <mergeCell ref="P483:U483"/>
    <mergeCell ref="V483:Z483"/>
    <mergeCell ref="AA483:AF483"/>
    <mergeCell ref="AG483:AL483"/>
    <mergeCell ref="AN483:AO483"/>
    <mergeCell ref="AP483:AU483"/>
    <mergeCell ref="AV483:AW483"/>
    <mergeCell ref="AX483:BC483"/>
    <mergeCell ref="V482:Z482"/>
    <mergeCell ref="AA482:AF482"/>
    <mergeCell ref="AG482:AL482"/>
    <mergeCell ref="AN482:AO482"/>
    <mergeCell ref="AP482:AU482"/>
    <mergeCell ref="B482:E482"/>
    <mergeCell ref="F482:G482"/>
    <mergeCell ref="H482:M482"/>
    <mergeCell ref="N482:O482"/>
    <mergeCell ref="P482:U482"/>
    <mergeCell ref="AV480:AW480"/>
    <mergeCell ref="AX480:BC480"/>
    <mergeCell ref="B481:E481"/>
    <mergeCell ref="F481:G481"/>
    <mergeCell ref="H481:M481"/>
    <mergeCell ref="N481:O481"/>
    <mergeCell ref="P481:U481"/>
    <mergeCell ref="V481:Z481"/>
    <mergeCell ref="AA481:AF481"/>
    <mergeCell ref="AG481:AL481"/>
    <mergeCell ref="AN481:AO481"/>
    <mergeCell ref="AP481:AU481"/>
    <mergeCell ref="AV481:AW481"/>
    <mergeCell ref="AX481:BC481"/>
    <mergeCell ref="V480:Z480"/>
    <mergeCell ref="AA480:AF480"/>
    <mergeCell ref="AG480:AL480"/>
    <mergeCell ref="AN480:AO480"/>
    <mergeCell ref="AP480:AU480"/>
    <mergeCell ref="B480:E480"/>
    <mergeCell ref="F480:G480"/>
    <mergeCell ref="H480:M480"/>
    <mergeCell ref="N480:O480"/>
    <mergeCell ref="P480:U480"/>
    <mergeCell ref="AV478:AW478"/>
    <mergeCell ref="AX478:BC478"/>
    <mergeCell ref="B479:E479"/>
    <mergeCell ref="F479:G479"/>
    <mergeCell ref="H479:M479"/>
    <mergeCell ref="N479:O479"/>
    <mergeCell ref="P479:U479"/>
    <mergeCell ref="V479:Z479"/>
    <mergeCell ref="AA479:AF479"/>
    <mergeCell ref="AG479:AL479"/>
    <mergeCell ref="AN479:AO479"/>
    <mergeCell ref="AP479:AU479"/>
    <mergeCell ref="AV479:AW479"/>
    <mergeCell ref="AX479:BC479"/>
    <mergeCell ref="V478:Z478"/>
    <mergeCell ref="AA478:AF478"/>
    <mergeCell ref="AG478:AL478"/>
    <mergeCell ref="AN478:AO478"/>
    <mergeCell ref="AP478:AU478"/>
    <mergeCell ref="B478:E478"/>
    <mergeCell ref="F478:G478"/>
    <mergeCell ref="H478:M478"/>
    <mergeCell ref="N478:O478"/>
    <mergeCell ref="P478:U478"/>
    <mergeCell ref="AV476:AW476"/>
    <mergeCell ref="AX476:BC476"/>
    <mergeCell ref="B477:E477"/>
    <mergeCell ref="F477:G477"/>
    <mergeCell ref="H477:M477"/>
    <mergeCell ref="N477:O477"/>
    <mergeCell ref="P477:U477"/>
    <mergeCell ref="V477:Z477"/>
    <mergeCell ref="AA477:AF477"/>
    <mergeCell ref="AG477:AL477"/>
    <mergeCell ref="AN477:AO477"/>
    <mergeCell ref="AP477:AU477"/>
    <mergeCell ref="AV477:AW477"/>
    <mergeCell ref="AX477:BC477"/>
    <mergeCell ref="V476:Z476"/>
    <mergeCell ref="AA476:AF476"/>
    <mergeCell ref="AG476:AL476"/>
    <mergeCell ref="AN476:AO476"/>
    <mergeCell ref="AP476:AU476"/>
    <mergeCell ref="B476:E476"/>
    <mergeCell ref="F476:G476"/>
    <mergeCell ref="H476:M476"/>
    <mergeCell ref="N476:O476"/>
    <mergeCell ref="P476:U476"/>
    <mergeCell ref="AV474:AW474"/>
    <mergeCell ref="AX474:BC474"/>
    <mergeCell ref="B475:E475"/>
    <mergeCell ref="F475:G475"/>
    <mergeCell ref="H475:M475"/>
    <mergeCell ref="N475:O475"/>
    <mergeCell ref="P475:U475"/>
    <mergeCell ref="V475:Z475"/>
    <mergeCell ref="AA475:AF475"/>
    <mergeCell ref="AG475:AL475"/>
    <mergeCell ref="AN475:AO475"/>
    <mergeCell ref="AP475:AU475"/>
    <mergeCell ref="AV475:AW475"/>
    <mergeCell ref="AX475:BC475"/>
    <mergeCell ref="V474:Z474"/>
    <mergeCell ref="AA474:AF474"/>
    <mergeCell ref="AG474:AL474"/>
    <mergeCell ref="AN474:AO474"/>
    <mergeCell ref="AP474:AU474"/>
    <mergeCell ref="B474:E474"/>
    <mergeCell ref="F474:G474"/>
    <mergeCell ref="H474:M474"/>
    <mergeCell ref="N474:O474"/>
    <mergeCell ref="P474:U474"/>
    <mergeCell ref="AV472:AW472"/>
    <mergeCell ref="AX472:BC472"/>
    <mergeCell ref="B473:E473"/>
    <mergeCell ref="F473:G473"/>
    <mergeCell ref="H473:M473"/>
    <mergeCell ref="N473:O473"/>
    <mergeCell ref="P473:U473"/>
    <mergeCell ref="V473:Z473"/>
    <mergeCell ref="AA473:AF473"/>
    <mergeCell ref="AG473:AL473"/>
    <mergeCell ref="AN473:AO473"/>
    <mergeCell ref="AP473:AU473"/>
    <mergeCell ref="AV473:AW473"/>
    <mergeCell ref="AX473:BC473"/>
    <mergeCell ref="V472:Z472"/>
    <mergeCell ref="AA472:AF472"/>
    <mergeCell ref="AG472:AL472"/>
    <mergeCell ref="AN472:AO472"/>
    <mergeCell ref="AP472:AU472"/>
    <mergeCell ref="B472:E472"/>
    <mergeCell ref="F472:G472"/>
    <mergeCell ref="H472:M472"/>
    <mergeCell ref="N472:O472"/>
    <mergeCell ref="P472:U472"/>
    <mergeCell ref="AV470:AW470"/>
    <mergeCell ref="AX470:BC470"/>
    <mergeCell ref="B471:E471"/>
    <mergeCell ref="F471:G471"/>
    <mergeCell ref="H471:M471"/>
    <mergeCell ref="N471:O471"/>
    <mergeCell ref="P471:U471"/>
    <mergeCell ref="V471:Z471"/>
    <mergeCell ref="AA471:AF471"/>
    <mergeCell ref="AG471:AL471"/>
    <mergeCell ref="AN471:AO471"/>
    <mergeCell ref="AP471:AU471"/>
    <mergeCell ref="AV471:AW471"/>
    <mergeCell ref="AX471:BC471"/>
    <mergeCell ref="V470:Z470"/>
    <mergeCell ref="AA470:AF470"/>
    <mergeCell ref="AG470:AL470"/>
    <mergeCell ref="AN470:AO470"/>
    <mergeCell ref="AP470:AU470"/>
    <mergeCell ref="B470:E470"/>
    <mergeCell ref="F470:G470"/>
    <mergeCell ref="H470:M470"/>
    <mergeCell ref="N470:O470"/>
    <mergeCell ref="P470:U470"/>
    <mergeCell ref="AV468:AW468"/>
    <mergeCell ref="AX468:BC468"/>
    <mergeCell ref="B469:E469"/>
    <mergeCell ref="F469:G469"/>
    <mergeCell ref="H469:M469"/>
    <mergeCell ref="N469:O469"/>
    <mergeCell ref="P469:U469"/>
    <mergeCell ref="V469:Z469"/>
    <mergeCell ref="AA469:AF469"/>
    <mergeCell ref="AG469:AL469"/>
    <mergeCell ref="AN469:AO469"/>
    <mergeCell ref="AP469:AU469"/>
    <mergeCell ref="AV469:AW469"/>
    <mergeCell ref="AX469:BC469"/>
    <mergeCell ref="V468:Z468"/>
    <mergeCell ref="AA468:AF468"/>
    <mergeCell ref="AG468:AL468"/>
    <mergeCell ref="AN468:AO468"/>
    <mergeCell ref="AP468:AU468"/>
    <mergeCell ref="B468:E468"/>
    <mergeCell ref="F468:G468"/>
    <mergeCell ref="H468:M468"/>
    <mergeCell ref="N468:O468"/>
    <mergeCell ref="P468:U468"/>
    <mergeCell ref="AV466:AW466"/>
    <mergeCell ref="AX466:BC466"/>
    <mergeCell ref="B467:E467"/>
    <mergeCell ref="F467:G467"/>
    <mergeCell ref="H467:M467"/>
    <mergeCell ref="N467:O467"/>
    <mergeCell ref="P467:U467"/>
    <mergeCell ref="V467:Z467"/>
    <mergeCell ref="AA467:AF467"/>
    <mergeCell ref="AG467:AL467"/>
    <mergeCell ref="AN467:AO467"/>
    <mergeCell ref="AP467:AU467"/>
    <mergeCell ref="AV467:AW467"/>
    <mergeCell ref="AX467:BC467"/>
    <mergeCell ref="V466:Z466"/>
    <mergeCell ref="AA466:AF466"/>
    <mergeCell ref="AG466:AL466"/>
    <mergeCell ref="AN466:AO466"/>
    <mergeCell ref="AP466:AU466"/>
    <mergeCell ref="B466:E466"/>
    <mergeCell ref="F466:G466"/>
    <mergeCell ref="H466:M466"/>
    <mergeCell ref="N466:O466"/>
    <mergeCell ref="P466:U466"/>
    <mergeCell ref="AV464:AW464"/>
    <mergeCell ref="AX464:BC464"/>
    <mergeCell ref="B465:E465"/>
    <mergeCell ref="F465:G465"/>
    <mergeCell ref="H465:M465"/>
    <mergeCell ref="N465:O465"/>
    <mergeCell ref="P465:U465"/>
    <mergeCell ref="V465:Z465"/>
    <mergeCell ref="AA465:AF465"/>
    <mergeCell ref="AG465:AL465"/>
    <mergeCell ref="AN465:AO465"/>
    <mergeCell ref="AP465:AU465"/>
    <mergeCell ref="AV465:AW465"/>
    <mergeCell ref="AX465:BC465"/>
    <mergeCell ref="V464:Z464"/>
    <mergeCell ref="AA464:AF464"/>
    <mergeCell ref="AG464:AL464"/>
    <mergeCell ref="AN464:AO464"/>
    <mergeCell ref="AP464:AU464"/>
    <mergeCell ref="B464:E464"/>
    <mergeCell ref="F464:G464"/>
    <mergeCell ref="H464:M464"/>
    <mergeCell ref="N464:O464"/>
    <mergeCell ref="P464:U464"/>
    <mergeCell ref="AV462:AW462"/>
    <mergeCell ref="AX462:BC462"/>
    <mergeCell ref="B463:E463"/>
    <mergeCell ref="F463:G463"/>
    <mergeCell ref="H463:M463"/>
    <mergeCell ref="N463:O463"/>
    <mergeCell ref="P463:U463"/>
    <mergeCell ref="V463:Z463"/>
    <mergeCell ref="AA463:AF463"/>
    <mergeCell ref="AG463:AL463"/>
    <mergeCell ref="AN463:AO463"/>
    <mergeCell ref="AP463:AU463"/>
    <mergeCell ref="AV463:AW463"/>
    <mergeCell ref="AX463:BC463"/>
    <mergeCell ref="V462:Z462"/>
    <mergeCell ref="AA462:AF462"/>
    <mergeCell ref="AG462:AL462"/>
    <mergeCell ref="AN462:AO462"/>
    <mergeCell ref="AP462:AU462"/>
    <mergeCell ref="B462:E462"/>
    <mergeCell ref="F462:G462"/>
    <mergeCell ref="H462:M462"/>
    <mergeCell ref="N462:O462"/>
    <mergeCell ref="P462:U462"/>
    <mergeCell ref="AV460:AW460"/>
    <mergeCell ref="AX460:BC460"/>
    <mergeCell ref="B461:E461"/>
    <mergeCell ref="F461:G461"/>
    <mergeCell ref="H461:M461"/>
    <mergeCell ref="N461:O461"/>
    <mergeCell ref="P461:U461"/>
    <mergeCell ref="V461:Z461"/>
    <mergeCell ref="AA461:AF461"/>
    <mergeCell ref="AG461:AL461"/>
    <mergeCell ref="AN461:AO461"/>
    <mergeCell ref="AP461:AU461"/>
    <mergeCell ref="AV461:AW461"/>
    <mergeCell ref="AX461:BC461"/>
    <mergeCell ref="V460:Z460"/>
    <mergeCell ref="AA460:AF460"/>
    <mergeCell ref="AG460:AL460"/>
    <mergeCell ref="AN460:AO460"/>
    <mergeCell ref="AP460:AU460"/>
    <mergeCell ref="B460:E460"/>
    <mergeCell ref="F460:G460"/>
    <mergeCell ref="H460:M460"/>
    <mergeCell ref="N460:O460"/>
    <mergeCell ref="P460:U460"/>
    <mergeCell ref="AV458:AW458"/>
    <mergeCell ref="AX458:BC458"/>
    <mergeCell ref="B459:E459"/>
    <mergeCell ref="F459:G459"/>
    <mergeCell ref="H459:M459"/>
    <mergeCell ref="N459:O459"/>
    <mergeCell ref="P459:U459"/>
    <mergeCell ref="V459:Z459"/>
    <mergeCell ref="AA459:AF459"/>
    <mergeCell ref="AG459:AL459"/>
    <mergeCell ref="AN459:AO459"/>
    <mergeCell ref="AP459:AU459"/>
    <mergeCell ref="AV459:AW459"/>
    <mergeCell ref="AX459:BC459"/>
    <mergeCell ref="V458:Z458"/>
    <mergeCell ref="AA458:AF458"/>
    <mergeCell ref="AG458:AL458"/>
    <mergeCell ref="AN458:AO458"/>
    <mergeCell ref="AP458:AU458"/>
    <mergeCell ref="B458:E458"/>
    <mergeCell ref="F458:G458"/>
    <mergeCell ref="H458:M458"/>
    <mergeCell ref="N458:O458"/>
    <mergeCell ref="P458:U458"/>
    <mergeCell ref="AV456:AW456"/>
    <mergeCell ref="AX456:BC456"/>
    <mergeCell ref="B457:E457"/>
    <mergeCell ref="F457:G457"/>
    <mergeCell ref="H457:M457"/>
    <mergeCell ref="N457:O457"/>
    <mergeCell ref="P457:U457"/>
    <mergeCell ref="V457:Z457"/>
    <mergeCell ref="AA457:AF457"/>
    <mergeCell ref="AG457:AL457"/>
    <mergeCell ref="AN457:AO457"/>
    <mergeCell ref="AP457:AU457"/>
    <mergeCell ref="AV457:AW457"/>
    <mergeCell ref="AX457:BC457"/>
    <mergeCell ref="V456:Z456"/>
    <mergeCell ref="AA456:AF456"/>
    <mergeCell ref="AG456:AL456"/>
    <mergeCell ref="AN456:AO456"/>
    <mergeCell ref="AP456:AU456"/>
    <mergeCell ref="B456:E456"/>
    <mergeCell ref="F456:G456"/>
    <mergeCell ref="H456:M456"/>
    <mergeCell ref="N456:O456"/>
    <mergeCell ref="P456:U456"/>
    <mergeCell ref="AV454:AW454"/>
    <mergeCell ref="AX454:BC454"/>
    <mergeCell ref="B455:E455"/>
    <mergeCell ref="F455:G455"/>
    <mergeCell ref="H455:M455"/>
    <mergeCell ref="N455:O455"/>
    <mergeCell ref="P455:U455"/>
    <mergeCell ref="V455:Z455"/>
    <mergeCell ref="AA455:AF455"/>
    <mergeCell ref="AG455:AL455"/>
    <mergeCell ref="AN455:AO455"/>
    <mergeCell ref="AP455:AU455"/>
    <mergeCell ref="AV455:AW455"/>
    <mergeCell ref="AX455:BC455"/>
    <mergeCell ref="V454:Z454"/>
    <mergeCell ref="AA454:AF454"/>
    <mergeCell ref="AG454:AL454"/>
    <mergeCell ref="AN454:AO454"/>
    <mergeCell ref="AP454:AU454"/>
    <mergeCell ref="B454:E454"/>
    <mergeCell ref="F454:G454"/>
    <mergeCell ref="H454:M454"/>
    <mergeCell ref="N454:O454"/>
    <mergeCell ref="P454:U454"/>
    <mergeCell ref="AV452:AW452"/>
    <mergeCell ref="AX452:BC452"/>
    <mergeCell ref="B453:E453"/>
    <mergeCell ref="F453:G453"/>
    <mergeCell ref="H453:M453"/>
    <mergeCell ref="N453:O453"/>
    <mergeCell ref="P453:U453"/>
    <mergeCell ref="V453:Z453"/>
    <mergeCell ref="AA453:AF453"/>
    <mergeCell ref="AG453:AL453"/>
    <mergeCell ref="AN453:AO453"/>
    <mergeCell ref="AP453:AU453"/>
    <mergeCell ref="AV453:AW453"/>
    <mergeCell ref="AX453:BC453"/>
    <mergeCell ref="V452:Z452"/>
    <mergeCell ref="AA452:AF452"/>
    <mergeCell ref="AG452:AL452"/>
    <mergeCell ref="AN452:AO452"/>
    <mergeCell ref="AP452:AU452"/>
    <mergeCell ref="B452:E452"/>
    <mergeCell ref="F452:G452"/>
    <mergeCell ref="H452:M452"/>
    <mergeCell ref="N452:O452"/>
    <mergeCell ref="P452:U452"/>
    <mergeCell ref="AV450:AW450"/>
    <mergeCell ref="AX450:BC450"/>
    <mergeCell ref="B451:E451"/>
    <mergeCell ref="F451:G451"/>
    <mergeCell ref="H451:M451"/>
    <mergeCell ref="N451:O451"/>
    <mergeCell ref="P451:U451"/>
    <mergeCell ref="V451:Z451"/>
    <mergeCell ref="AA451:AF451"/>
    <mergeCell ref="AG451:AL451"/>
    <mergeCell ref="AN451:AO451"/>
    <mergeCell ref="AP451:AU451"/>
    <mergeCell ref="AV451:AW451"/>
    <mergeCell ref="AX451:BC451"/>
    <mergeCell ref="V450:Z450"/>
    <mergeCell ref="AA450:AF450"/>
    <mergeCell ref="AG450:AL450"/>
    <mergeCell ref="AN450:AO450"/>
    <mergeCell ref="AP450:AU450"/>
    <mergeCell ref="B450:E450"/>
    <mergeCell ref="F450:G450"/>
    <mergeCell ref="H450:M450"/>
    <mergeCell ref="N450:O450"/>
    <mergeCell ref="P450:U450"/>
    <mergeCell ref="AV448:AW448"/>
    <mergeCell ref="AX448:BC448"/>
    <mergeCell ref="B449:E449"/>
    <mergeCell ref="F449:G449"/>
    <mergeCell ref="H449:M449"/>
    <mergeCell ref="N449:O449"/>
    <mergeCell ref="P449:U449"/>
    <mergeCell ref="V449:Z449"/>
    <mergeCell ref="AA449:AF449"/>
    <mergeCell ref="AG449:AL449"/>
    <mergeCell ref="AN449:AO449"/>
    <mergeCell ref="AP449:AU449"/>
    <mergeCell ref="AV449:AW449"/>
    <mergeCell ref="AX449:BC449"/>
    <mergeCell ref="V448:Z448"/>
    <mergeCell ref="AA448:AF448"/>
    <mergeCell ref="AG448:AL448"/>
    <mergeCell ref="AN448:AO448"/>
    <mergeCell ref="AP448:AU448"/>
    <mergeCell ref="B448:E448"/>
    <mergeCell ref="F448:G448"/>
    <mergeCell ref="H448:M448"/>
    <mergeCell ref="N448:O448"/>
    <mergeCell ref="P448:U448"/>
    <mergeCell ref="AV446:AW446"/>
    <mergeCell ref="AX446:BC446"/>
    <mergeCell ref="B447:E447"/>
    <mergeCell ref="F447:G447"/>
    <mergeCell ref="H447:M447"/>
    <mergeCell ref="N447:O447"/>
    <mergeCell ref="P447:U447"/>
    <mergeCell ref="V447:Z447"/>
    <mergeCell ref="AA447:AF447"/>
    <mergeCell ref="AG447:AL447"/>
    <mergeCell ref="AN447:AO447"/>
    <mergeCell ref="AP447:AU447"/>
    <mergeCell ref="AV447:AW447"/>
    <mergeCell ref="AX447:BC447"/>
    <mergeCell ref="V446:Z446"/>
    <mergeCell ref="AA446:AF446"/>
    <mergeCell ref="AG446:AL446"/>
    <mergeCell ref="AN446:AO446"/>
    <mergeCell ref="AP446:AU446"/>
    <mergeCell ref="B446:E446"/>
    <mergeCell ref="F446:G446"/>
    <mergeCell ref="H446:M446"/>
    <mergeCell ref="N446:O446"/>
    <mergeCell ref="P446:U446"/>
    <mergeCell ref="AV444:AW444"/>
    <mergeCell ref="AX444:BC444"/>
    <mergeCell ref="B445:E445"/>
    <mergeCell ref="F445:G445"/>
    <mergeCell ref="H445:M445"/>
    <mergeCell ref="N445:O445"/>
    <mergeCell ref="P445:U445"/>
    <mergeCell ref="V445:Z445"/>
    <mergeCell ref="AA445:AF445"/>
    <mergeCell ref="AG445:AL445"/>
    <mergeCell ref="AN445:AO445"/>
    <mergeCell ref="AP445:AU445"/>
    <mergeCell ref="AV445:AW445"/>
    <mergeCell ref="AX445:BC445"/>
    <mergeCell ref="V444:Z444"/>
    <mergeCell ref="AA444:AF444"/>
    <mergeCell ref="AG444:AL444"/>
    <mergeCell ref="AN444:AO444"/>
    <mergeCell ref="AP444:AU444"/>
    <mergeCell ref="B444:E444"/>
    <mergeCell ref="F444:G444"/>
    <mergeCell ref="H444:M444"/>
    <mergeCell ref="N444:O444"/>
    <mergeCell ref="P444:U444"/>
    <mergeCell ref="AV442:AW442"/>
    <mergeCell ref="AX442:BC442"/>
    <mergeCell ref="B443:E443"/>
    <mergeCell ref="F443:G443"/>
    <mergeCell ref="H443:M443"/>
    <mergeCell ref="N443:O443"/>
    <mergeCell ref="P443:U443"/>
    <mergeCell ref="V443:Z443"/>
    <mergeCell ref="AA443:AF443"/>
    <mergeCell ref="AG443:AL443"/>
    <mergeCell ref="AN443:AO443"/>
    <mergeCell ref="AP443:AU443"/>
    <mergeCell ref="AV443:AW443"/>
    <mergeCell ref="AX443:BC443"/>
    <mergeCell ref="V442:Z442"/>
    <mergeCell ref="AA442:AF442"/>
    <mergeCell ref="AG442:AL442"/>
    <mergeCell ref="AN442:AO442"/>
    <mergeCell ref="AP442:AU442"/>
    <mergeCell ref="B442:E442"/>
    <mergeCell ref="F442:G442"/>
    <mergeCell ref="H442:M442"/>
    <mergeCell ref="N442:O442"/>
    <mergeCell ref="P442:U442"/>
    <mergeCell ref="AV440:AW440"/>
    <mergeCell ref="AX440:BC440"/>
    <mergeCell ref="B441:E441"/>
    <mergeCell ref="F441:G441"/>
    <mergeCell ref="H441:M441"/>
    <mergeCell ref="N441:O441"/>
    <mergeCell ref="P441:U441"/>
    <mergeCell ref="V441:Z441"/>
    <mergeCell ref="AA441:AF441"/>
    <mergeCell ref="AG441:AL441"/>
    <mergeCell ref="AN441:AO441"/>
    <mergeCell ref="AP441:AU441"/>
    <mergeCell ref="AV441:AW441"/>
    <mergeCell ref="AX441:BC441"/>
    <mergeCell ref="V440:Z440"/>
    <mergeCell ref="AA440:AF440"/>
    <mergeCell ref="AG440:AL440"/>
    <mergeCell ref="AN440:AO440"/>
    <mergeCell ref="AP440:AU440"/>
    <mergeCell ref="B440:E440"/>
    <mergeCell ref="F440:G440"/>
    <mergeCell ref="H440:M440"/>
    <mergeCell ref="N440:O440"/>
    <mergeCell ref="P440:U440"/>
    <mergeCell ref="AV438:AW438"/>
    <mergeCell ref="AX438:BC438"/>
    <mergeCell ref="B439:E439"/>
    <mergeCell ref="F439:G439"/>
    <mergeCell ref="H439:M439"/>
    <mergeCell ref="N439:O439"/>
    <mergeCell ref="P439:U439"/>
    <mergeCell ref="V439:Z439"/>
    <mergeCell ref="AA439:AF439"/>
    <mergeCell ref="AG439:AL439"/>
    <mergeCell ref="AN439:AO439"/>
    <mergeCell ref="AP439:AU439"/>
    <mergeCell ref="AV439:AW439"/>
    <mergeCell ref="AX439:BC439"/>
    <mergeCell ref="V438:Z438"/>
    <mergeCell ref="AA438:AF438"/>
    <mergeCell ref="AG438:AL438"/>
    <mergeCell ref="AN438:AO438"/>
    <mergeCell ref="AP438:AU438"/>
    <mergeCell ref="B438:E438"/>
    <mergeCell ref="F438:G438"/>
    <mergeCell ref="H438:M438"/>
    <mergeCell ref="N438:O438"/>
    <mergeCell ref="P438:U438"/>
    <mergeCell ref="AV436:AW436"/>
    <mergeCell ref="AX436:BC436"/>
    <mergeCell ref="B437:E437"/>
    <mergeCell ref="F437:G437"/>
    <mergeCell ref="H437:M437"/>
    <mergeCell ref="N437:O437"/>
    <mergeCell ref="P437:U437"/>
    <mergeCell ref="V437:Z437"/>
    <mergeCell ref="AA437:AF437"/>
    <mergeCell ref="AG437:AL437"/>
    <mergeCell ref="AN437:AO437"/>
    <mergeCell ref="AP437:AU437"/>
    <mergeCell ref="AV437:AW437"/>
    <mergeCell ref="AX437:BC437"/>
    <mergeCell ref="V436:Z436"/>
    <mergeCell ref="AA436:AF436"/>
    <mergeCell ref="AG436:AL436"/>
    <mergeCell ref="AN436:AO436"/>
    <mergeCell ref="AP436:AU436"/>
    <mergeCell ref="B436:E436"/>
    <mergeCell ref="F436:G436"/>
    <mergeCell ref="H436:M436"/>
    <mergeCell ref="N436:O436"/>
    <mergeCell ref="P436:U436"/>
    <mergeCell ref="AV434:AW434"/>
    <mergeCell ref="AX434:BC434"/>
    <mergeCell ref="B435:E435"/>
    <mergeCell ref="F435:G435"/>
    <mergeCell ref="H435:M435"/>
    <mergeCell ref="N435:O435"/>
    <mergeCell ref="P435:U435"/>
    <mergeCell ref="V435:Z435"/>
    <mergeCell ref="AA435:AF435"/>
    <mergeCell ref="AG435:AL435"/>
    <mergeCell ref="AN435:AO435"/>
    <mergeCell ref="AP435:AU435"/>
    <mergeCell ref="AV435:AW435"/>
    <mergeCell ref="AX435:BC435"/>
    <mergeCell ref="V434:Z434"/>
    <mergeCell ref="AA434:AF434"/>
    <mergeCell ref="AG434:AL434"/>
    <mergeCell ref="AN434:AO434"/>
    <mergeCell ref="AP434:AU434"/>
    <mergeCell ref="B434:E434"/>
    <mergeCell ref="F434:G434"/>
    <mergeCell ref="H434:M434"/>
    <mergeCell ref="N434:O434"/>
    <mergeCell ref="P434:U434"/>
    <mergeCell ref="AV432:AW432"/>
    <mergeCell ref="AX432:BC432"/>
    <mergeCell ref="B433:E433"/>
    <mergeCell ref="F433:G433"/>
    <mergeCell ref="H433:M433"/>
    <mergeCell ref="N433:O433"/>
    <mergeCell ref="P433:U433"/>
    <mergeCell ref="V433:Z433"/>
    <mergeCell ref="AA433:AF433"/>
    <mergeCell ref="AG433:AL433"/>
    <mergeCell ref="AN433:AO433"/>
    <mergeCell ref="AP433:AU433"/>
    <mergeCell ref="AV433:AW433"/>
    <mergeCell ref="AX433:BC433"/>
    <mergeCell ref="V432:Z432"/>
    <mergeCell ref="AA432:AF432"/>
    <mergeCell ref="AG432:AL432"/>
    <mergeCell ref="AN432:AO432"/>
    <mergeCell ref="AP432:AU432"/>
    <mergeCell ref="B432:E432"/>
    <mergeCell ref="F432:G432"/>
    <mergeCell ref="H432:M432"/>
    <mergeCell ref="N432:O432"/>
    <mergeCell ref="P432:U432"/>
    <mergeCell ref="AV430:AW430"/>
    <mergeCell ref="AX430:BC430"/>
    <mergeCell ref="B431:E431"/>
    <mergeCell ref="F431:G431"/>
    <mergeCell ref="H431:M431"/>
    <mergeCell ref="N431:O431"/>
    <mergeCell ref="P431:U431"/>
    <mergeCell ref="V431:Z431"/>
    <mergeCell ref="AA431:AF431"/>
    <mergeCell ref="AG431:AL431"/>
    <mergeCell ref="AN431:AO431"/>
    <mergeCell ref="AP431:AU431"/>
    <mergeCell ref="AV431:AW431"/>
    <mergeCell ref="AX431:BC431"/>
    <mergeCell ref="V430:Z430"/>
    <mergeCell ref="AA430:AF430"/>
    <mergeCell ref="AG430:AL430"/>
    <mergeCell ref="AN430:AO430"/>
    <mergeCell ref="AP430:AU430"/>
    <mergeCell ref="B430:E430"/>
    <mergeCell ref="F430:G430"/>
    <mergeCell ref="H430:M430"/>
    <mergeCell ref="N430:O430"/>
    <mergeCell ref="P430:U430"/>
    <mergeCell ref="AV428:AW428"/>
    <mergeCell ref="AX428:BC428"/>
    <mergeCell ref="B429:E429"/>
    <mergeCell ref="F429:G429"/>
    <mergeCell ref="H429:M429"/>
    <mergeCell ref="N429:O429"/>
    <mergeCell ref="P429:U429"/>
    <mergeCell ref="V429:Z429"/>
    <mergeCell ref="AA429:AF429"/>
    <mergeCell ref="AG429:AL429"/>
    <mergeCell ref="AN429:AO429"/>
    <mergeCell ref="AP429:AU429"/>
    <mergeCell ref="AV429:AW429"/>
    <mergeCell ref="AX429:BC429"/>
    <mergeCell ref="V428:Z428"/>
    <mergeCell ref="AA428:AF428"/>
    <mergeCell ref="AG428:AL428"/>
    <mergeCell ref="AN428:AO428"/>
    <mergeCell ref="AP428:AU428"/>
    <mergeCell ref="B428:E428"/>
    <mergeCell ref="F428:G428"/>
    <mergeCell ref="H428:M428"/>
    <mergeCell ref="N428:O428"/>
    <mergeCell ref="P428:U428"/>
    <mergeCell ref="AV426:AW426"/>
    <mergeCell ref="AX426:BC426"/>
    <mergeCell ref="B427:E427"/>
    <mergeCell ref="F427:G427"/>
    <mergeCell ref="H427:M427"/>
    <mergeCell ref="N427:O427"/>
    <mergeCell ref="P427:U427"/>
    <mergeCell ref="V427:Z427"/>
    <mergeCell ref="AA427:AF427"/>
    <mergeCell ref="AG427:AL427"/>
    <mergeCell ref="AN427:AO427"/>
    <mergeCell ref="AP427:AU427"/>
    <mergeCell ref="AV427:AW427"/>
    <mergeCell ref="AX427:BC427"/>
    <mergeCell ref="V426:Z426"/>
    <mergeCell ref="AA426:AF426"/>
    <mergeCell ref="AG426:AL426"/>
    <mergeCell ref="AN426:AO426"/>
    <mergeCell ref="AP426:AU426"/>
    <mergeCell ref="B426:E426"/>
    <mergeCell ref="F426:G426"/>
    <mergeCell ref="H426:M426"/>
    <mergeCell ref="N426:O426"/>
    <mergeCell ref="P426:U426"/>
    <mergeCell ref="AV424:AW424"/>
    <mergeCell ref="AX424:BC424"/>
    <mergeCell ref="B425:E425"/>
    <mergeCell ref="F425:G425"/>
    <mergeCell ref="H425:M425"/>
    <mergeCell ref="N425:O425"/>
    <mergeCell ref="P425:U425"/>
    <mergeCell ref="V425:Z425"/>
    <mergeCell ref="AA425:AF425"/>
    <mergeCell ref="AG425:AL425"/>
    <mergeCell ref="AN425:AO425"/>
    <mergeCell ref="AP425:AU425"/>
    <mergeCell ref="AV425:AW425"/>
    <mergeCell ref="AX425:BC425"/>
    <mergeCell ref="V424:Z424"/>
    <mergeCell ref="AA424:AF424"/>
    <mergeCell ref="AG424:AL424"/>
    <mergeCell ref="AN424:AO424"/>
    <mergeCell ref="AP424:AU424"/>
    <mergeCell ref="B424:E424"/>
    <mergeCell ref="F424:G424"/>
    <mergeCell ref="H424:M424"/>
    <mergeCell ref="N424:O424"/>
    <mergeCell ref="P424:U424"/>
    <mergeCell ref="AV422:AW422"/>
    <mergeCell ref="AX422:BC422"/>
    <mergeCell ref="B423:E423"/>
    <mergeCell ref="F423:G423"/>
    <mergeCell ref="H423:M423"/>
    <mergeCell ref="N423:O423"/>
    <mergeCell ref="P423:U423"/>
    <mergeCell ref="V423:Z423"/>
    <mergeCell ref="AA423:AF423"/>
    <mergeCell ref="AG423:AL423"/>
    <mergeCell ref="AN423:AO423"/>
    <mergeCell ref="AP423:AU423"/>
    <mergeCell ref="AV423:AW423"/>
    <mergeCell ref="AX423:BC423"/>
    <mergeCell ref="V422:Z422"/>
    <mergeCell ref="AA422:AF422"/>
    <mergeCell ref="AG422:AL422"/>
    <mergeCell ref="AN422:AO422"/>
    <mergeCell ref="AP422:AU422"/>
    <mergeCell ref="B422:E422"/>
    <mergeCell ref="F422:G422"/>
    <mergeCell ref="H422:M422"/>
    <mergeCell ref="N422:O422"/>
    <mergeCell ref="P422:U422"/>
    <mergeCell ref="AV420:AW420"/>
    <mergeCell ref="AX420:BC420"/>
    <mergeCell ref="B421:E421"/>
    <mergeCell ref="F421:G421"/>
    <mergeCell ref="H421:M421"/>
    <mergeCell ref="N421:O421"/>
    <mergeCell ref="P421:U421"/>
    <mergeCell ref="V421:Z421"/>
    <mergeCell ref="AA421:AF421"/>
    <mergeCell ref="AG421:AL421"/>
    <mergeCell ref="AN421:AO421"/>
    <mergeCell ref="AP421:AU421"/>
    <mergeCell ref="AV421:AW421"/>
    <mergeCell ref="AX421:BC421"/>
    <mergeCell ref="V420:Z420"/>
    <mergeCell ref="AA420:AF420"/>
    <mergeCell ref="AG420:AL420"/>
    <mergeCell ref="AN420:AO420"/>
    <mergeCell ref="AP420:AU420"/>
    <mergeCell ref="B420:E420"/>
    <mergeCell ref="F420:G420"/>
    <mergeCell ref="H420:M420"/>
    <mergeCell ref="N420:O420"/>
    <mergeCell ref="P420:U420"/>
    <mergeCell ref="AV418:AW418"/>
    <mergeCell ref="AX418:BC418"/>
    <mergeCell ref="B419:E419"/>
    <mergeCell ref="F419:G419"/>
    <mergeCell ref="H419:M419"/>
    <mergeCell ref="N419:O419"/>
    <mergeCell ref="P419:U419"/>
    <mergeCell ref="V419:Z419"/>
    <mergeCell ref="AA419:AF419"/>
    <mergeCell ref="AG419:AL419"/>
    <mergeCell ref="AN419:AO419"/>
    <mergeCell ref="AP419:AU419"/>
    <mergeCell ref="AV419:AW419"/>
    <mergeCell ref="AX419:BC419"/>
    <mergeCell ref="V418:Z418"/>
    <mergeCell ref="AA418:AF418"/>
    <mergeCell ref="AG418:AL418"/>
    <mergeCell ref="AN418:AO418"/>
    <mergeCell ref="AP418:AU418"/>
    <mergeCell ref="B418:E418"/>
    <mergeCell ref="F418:G418"/>
    <mergeCell ref="H418:M418"/>
    <mergeCell ref="N418:O418"/>
    <mergeCell ref="P418:U418"/>
    <mergeCell ref="AV416:AW416"/>
    <mergeCell ref="AX416:BC416"/>
    <mergeCell ref="B417:E417"/>
    <mergeCell ref="F417:G417"/>
    <mergeCell ref="H417:M417"/>
    <mergeCell ref="N417:O417"/>
    <mergeCell ref="P417:U417"/>
    <mergeCell ref="V417:Z417"/>
    <mergeCell ref="AA417:AF417"/>
    <mergeCell ref="AG417:AL417"/>
    <mergeCell ref="AN417:AO417"/>
    <mergeCell ref="AP417:AU417"/>
    <mergeCell ref="AV417:AW417"/>
    <mergeCell ref="AX417:BC417"/>
    <mergeCell ref="V416:Z416"/>
    <mergeCell ref="AA416:AF416"/>
    <mergeCell ref="AG416:AL416"/>
    <mergeCell ref="AN416:AO416"/>
    <mergeCell ref="AP416:AU416"/>
    <mergeCell ref="B416:E416"/>
    <mergeCell ref="F416:G416"/>
    <mergeCell ref="H416:M416"/>
    <mergeCell ref="N416:O416"/>
    <mergeCell ref="P416:U416"/>
    <mergeCell ref="AV414:AW414"/>
    <mergeCell ref="AX414:BC414"/>
    <mergeCell ref="B415:E415"/>
    <mergeCell ref="F415:G415"/>
    <mergeCell ref="H415:M415"/>
    <mergeCell ref="N415:O415"/>
    <mergeCell ref="P415:U415"/>
    <mergeCell ref="V415:Z415"/>
    <mergeCell ref="AA415:AF415"/>
    <mergeCell ref="AG415:AL415"/>
    <mergeCell ref="AN415:AO415"/>
    <mergeCell ref="AP415:AU415"/>
    <mergeCell ref="AV415:AW415"/>
    <mergeCell ref="AX415:BC415"/>
    <mergeCell ref="V414:Z414"/>
    <mergeCell ref="AA414:AF414"/>
    <mergeCell ref="AG414:AL414"/>
    <mergeCell ref="AN414:AO414"/>
    <mergeCell ref="AP414:AU414"/>
    <mergeCell ref="B414:E414"/>
    <mergeCell ref="F414:G414"/>
    <mergeCell ref="H414:M414"/>
    <mergeCell ref="N414:O414"/>
    <mergeCell ref="P414:U414"/>
    <mergeCell ref="AV412:AW412"/>
    <mergeCell ref="AX412:BC412"/>
    <mergeCell ref="B413:E413"/>
    <mergeCell ref="F413:G413"/>
    <mergeCell ref="H413:M413"/>
    <mergeCell ref="N413:O413"/>
    <mergeCell ref="P413:U413"/>
    <mergeCell ref="V413:Z413"/>
    <mergeCell ref="AA413:AF413"/>
    <mergeCell ref="AG413:AL413"/>
    <mergeCell ref="AN413:AO413"/>
    <mergeCell ref="AP413:AU413"/>
    <mergeCell ref="AV413:AW413"/>
    <mergeCell ref="AX413:BC413"/>
    <mergeCell ref="V412:Z412"/>
    <mergeCell ref="AA412:AF412"/>
    <mergeCell ref="AG412:AL412"/>
    <mergeCell ref="AN412:AO412"/>
    <mergeCell ref="AP412:AU412"/>
    <mergeCell ref="B412:E412"/>
    <mergeCell ref="F412:G412"/>
    <mergeCell ref="H412:M412"/>
    <mergeCell ref="N412:O412"/>
    <mergeCell ref="P412:U412"/>
    <mergeCell ref="AV410:AW410"/>
    <mergeCell ref="AX410:BC410"/>
    <mergeCell ref="B411:E411"/>
    <mergeCell ref="F411:G411"/>
    <mergeCell ref="H411:M411"/>
    <mergeCell ref="N411:O411"/>
    <mergeCell ref="P411:U411"/>
    <mergeCell ref="V411:Z411"/>
    <mergeCell ref="AA411:AF411"/>
    <mergeCell ref="AG411:AL411"/>
    <mergeCell ref="AN411:AO411"/>
    <mergeCell ref="AP411:AU411"/>
    <mergeCell ref="AV411:AW411"/>
    <mergeCell ref="AX411:BC411"/>
    <mergeCell ref="V410:Z410"/>
    <mergeCell ref="AA410:AF410"/>
    <mergeCell ref="AG410:AL410"/>
    <mergeCell ref="AN410:AO410"/>
    <mergeCell ref="AP410:AU410"/>
    <mergeCell ref="B410:E410"/>
    <mergeCell ref="F410:G410"/>
    <mergeCell ref="H410:M410"/>
    <mergeCell ref="N410:O410"/>
    <mergeCell ref="P410:U410"/>
    <mergeCell ref="AV408:AW408"/>
    <mergeCell ref="AX408:BC408"/>
    <mergeCell ref="B409:E409"/>
    <mergeCell ref="F409:G409"/>
    <mergeCell ref="H409:M409"/>
    <mergeCell ref="N409:O409"/>
    <mergeCell ref="P409:U409"/>
    <mergeCell ref="V409:Z409"/>
    <mergeCell ref="AA409:AF409"/>
    <mergeCell ref="AG409:AL409"/>
    <mergeCell ref="AN409:AO409"/>
    <mergeCell ref="AP409:AU409"/>
    <mergeCell ref="AV409:AW409"/>
    <mergeCell ref="AX409:BC409"/>
    <mergeCell ref="V408:Z408"/>
    <mergeCell ref="AA408:AF408"/>
    <mergeCell ref="AG408:AL408"/>
    <mergeCell ref="AN408:AO408"/>
    <mergeCell ref="AP408:AU408"/>
    <mergeCell ref="B408:E408"/>
    <mergeCell ref="F408:G408"/>
    <mergeCell ref="H408:M408"/>
    <mergeCell ref="N408:O408"/>
    <mergeCell ref="P408:U408"/>
    <mergeCell ref="AV406:AW406"/>
    <mergeCell ref="AX406:BC406"/>
    <mergeCell ref="B407:E407"/>
    <mergeCell ref="F407:G407"/>
    <mergeCell ref="H407:M407"/>
    <mergeCell ref="N407:O407"/>
    <mergeCell ref="P407:U407"/>
    <mergeCell ref="V407:Z407"/>
    <mergeCell ref="AA407:AF407"/>
    <mergeCell ref="AG407:AL407"/>
    <mergeCell ref="AN407:AO407"/>
    <mergeCell ref="AP407:AU407"/>
    <mergeCell ref="AV407:AW407"/>
    <mergeCell ref="AX407:BC407"/>
    <mergeCell ref="V406:Z406"/>
    <mergeCell ref="AA406:AF406"/>
    <mergeCell ref="AG406:AL406"/>
    <mergeCell ref="AN406:AO406"/>
    <mergeCell ref="AP406:AU406"/>
    <mergeCell ref="B406:E406"/>
    <mergeCell ref="F406:G406"/>
    <mergeCell ref="H406:M406"/>
    <mergeCell ref="N406:O406"/>
    <mergeCell ref="P406:U406"/>
    <mergeCell ref="AV404:AW404"/>
    <mergeCell ref="AX404:BC404"/>
    <mergeCell ref="B405:E405"/>
    <mergeCell ref="F405:G405"/>
    <mergeCell ref="H405:M405"/>
    <mergeCell ref="N405:O405"/>
    <mergeCell ref="P405:U405"/>
    <mergeCell ref="V405:Z405"/>
    <mergeCell ref="AA405:AF405"/>
    <mergeCell ref="AG405:AL405"/>
    <mergeCell ref="AN405:AO405"/>
    <mergeCell ref="AP405:AU405"/>
    <mergeCell ref="AV405:AW405"/>
    <mergeCell ref="AX405:BC405"/>
    <mergeCell ref="V404:Z404"/>
    <mergeCell ref="AA404:AF404"/>
    <mergeCell ref="AG404:AL404"/>
    <mergeCell ref="AN404:AO404"/>
    <mergeCell ref="AP404:AU404"/>
    <mergeCell ref="B404:E404"/>
    <mergeCell ref="F404:G404"/>
    <mergeCell ref="H404:M404"/>
    <mergeCell ref="N404:O404"/>
    <mergeCell ref="P404:U404"/>
    <mergeCell ref="AV402:AW402"/>
    <mergeCell ref="AX402:BC402"/>
    <mergeCell ref="B403:E403"/>
    <mergeCell ref="F403:G403"/>
    <mergeCell ref="H403:M403"/>
    <mergeCell ref="N403:O403"/>
    <mergeCell ref="P403:U403"/>
    <mergeCell ref="V403:Z403"/>
    <mergeCell ref="AA403:AF403"/>
    <mergeCell ref="AG403:AL403"/>
    <mergeCell ref="AN403:AO403"/>
    <mergeCell ref="AP403:AU403"/>
    <mergeCell ref="AV403:AW403"/>
    <mergeCell ref="AX403:BC403"/>
    <mergeCell ref="V402:Z402"/>
    <mergeCell ref="AA402:AF402"/>
    <mergeCell ref="AG402:AL402"/>
    <mergeCell ref="AN402:AO402"/>
    <mergeCell ref="AP402:AU402"/>
    <mergeCell ref="B402:E402"/>
    <mergeCell ref="F402:G402"/>
    <mergeCell ref="H402:M402"/>
    <mergeCell ref="N402:O402"/>
    <mergeCell ref="P402:U402"/>
    <mergeCell ref="AV400:AW400"/>
    <mergeCell ref="AX400:BC400"/>
    <mergeCell ref="B401:E401"/>
    <mergeCell ref="F401:G401"/>
    <mergeCell ref="H401:M401"/>
    <mergeCell ref="N401:O401"/>
    <mergeCell ref="P401:U401"/>
    <mergeCell ref="V401:Z401"/>
    <mergeCell ref="AA401:AF401"/>
    <mergeCell ref="AG401:AL401"/>
    <mergeCell ref="AN401:AO401"/>
    <mergeCell ref="AP401:AU401"/>
    <mergeCell ref="AV401:AW401"/>
    <mergeCell ref="AX401:BC401"/>
    <mergeCell ref="V400:Z400"/>
    <mergeCell ref="AA400:AF400"/>
    <mergeCell ref="AG400:AL400"/>
    <mergeCell ref="AN400:AO400"/>
    <mergeCell ref="AP400:AU400"/>
    <mergeCell ref="B400:E400"/>
    <mergeCell ref="F400:G400"/>
    <mergeCell ref="H400:M400"/>
    <mergeCell ref="N400:O400"/>
    <mergeCell ref="P400:U400"/>
    <mergeCell ref="AV398:AW398"/>
    <mergeCell ref="AX398:BC398"/>
    <mergeCell ref="B399:E399"/>
    <mergeCell ref="F399:G399"/>
    <mergeCell ref="H399:M399"/>
    <mergeCell ref="N399:O399"/>
    <mergeCell ref="P399:U399"/>
    <mergeCell ref="V399:Z399"/>
    <mergeCell ref="AA399:AF399"/>
    <mergeCell ref="AG399:AL399"/>
    <mergeCell ref="AN399:AO399"/>
    <mergeCell ref="AP399:AU399"/>
    <mergeCell ref="AV399:AW399"/>
    <mergeCell ref="AX399:BC399"/>
    <mergeCell ref="V398:Z398"/>
    <mergeCell ref="AA398:AF398"/>
    <mergeCell ref="AG398:AL398"/>
    <mergeCell ref="AN398:AO398"/>
    <mergeCell ref="AP398:AU398"/>
    <mergeCell ref="B398:E398"/>
    <mergeCell ref="F398:G398"/>
    <mergeCell ref="H398:M398"/>
    <mergeCell ref="N398:O398"/>
    <mergeCell ref="P398:U398"/>
    <mergeCell ref="AV396:AW396"/>
    <mergeCell ref="AX396:BC396"/>
    <mergeCell ref="B397:E397"/>
    <mergeCell ref="F397:G397"/>
    <mergeCell ref="H397:M397"/>
    <mergeCell ref="N397:O397"/>
    <mergeCell ref="P397:U397"/>
    <mergeCell ref="V397:Z397"/>
    <mergeCell ref="AA397:AF397"/>
    <mergeCell ref="AG397:AL397"/>
    <mergeCell ref="AN397:AO397"/>
    <mergeCell ref="AP397:AU397"/>
    <mergeCell ref="AV397:AW397"/>
    <mergeCell ref="AX397:BC397"/>
    <mergeCell ref="V396:Z396"/>
    <mergeCell ref="AA396:AF396"/>
    <mergeCell ref="AG396:AL396"/>
    <mergeCell ref="AN396:AO396"/>
    <mergeCell ref="AP396:AU396"/>
    <mergeCell ref="B396:E396"/>
    <mergeCell ref="F396:G396"/>
    <mergeCell ref="H396:M396"/>
    <mergeCell ref="N396:O396"/>
    <mergeCell ref="P396:U396"/>
    <mergeCell ref="AV394:AW394"/>
    <mergeCell ref="AX394:BC394"/>
    <mergeCell ref="B395:E395"/>
    <mergeCell ref="F395:G395"/>
    <mergeCell ref="H395:M395"/>
    <mergeCell ref="N395:O395"/>
    <mergeCell ref="P395:U395"/>
    <mergeCell ref="V395:Z395"/>
    <mergeCell ref="AA395:AF395"/>
    <mergeCell ref="AG395:AL395"/>
    <mergeCell ref="AN395:AO395"/>
    <mergeCell ref="AP395:AU395"/>
    <mergeCell ref="AV395:AW395"/>
    <mergeCell ref="AX395:BC395"/>
    <mergeCell ref="V394:Z394"/>
    <mergeCell ref="AA394:AF394"/>
    <mergeCell ref="AG394:AL394"/>
    <mergeCell ref="AN394:AO394"/>
    <mergeCell ref="AP394:AU394"/>
    <mergeCell ref="B394:E394"/>
    <mergeCell ref="F394:G394"/>
    <mergeCell ref="H394:M394"/>
    <mergeCell ref="N394:O394"/>
    <mergeCell ref="P394:U394"/>
    <mergeCell ref="AV392:AW392"/>
    <mergeCell ref="AX392:BC392"/>
    <mergeCell ref="B393:E393"/>
    <mergeCell ref="F393:G393"/>
    <mergeCell ref="H393:M393"/>
    <mergeCell ref="N393:O393"/>
    <mergeCell ref="P393:U393"/>
    <mergeCell ref="V393:Z393"/>
    <mergeCell ref="AA393:AF393"/>
    <mergeCell ref="AG393:AL393"/>
    <mergeCell ref="AN393:AO393"/>
    <mergeCell ref="AP393:AU393"/>
    <mergeCell ref="AV393:AW393"/>
    <mergeCell ref="AX393:BC393"/>
    <mergeCell ref="V392:Z392"/>
    <mergeCell ref="AA392:AF392"/>
    <mergeCell ref="AG392:AL392"/>
    <mergeCell ref="AN392:AO392"/>
    <mergeCell ref="AP392:AU392"/>
    <mergeCell ref="B392:E392"/>
    <mergeCell ref="F392:G392"/>
    <mergeCell ref="H392:M392"/>
    <mergeCell ref="N392:O392"/>
    <mergeCell ref="P392:U392"/>
    <mergeCell ref="AV390:AW390"/>
    <mergeCell ref="AX390:BC390"/>
    <mergeCell ref="B391:E391"/>
    <mergeCell ref="F391:G391"/>
    <mergeCell ref="H391:M391"/>
    <mergeCell ref="N391:O391"/>
    <mergeCell ref="P391:U391"/>
    <mergeCell ref="V391:Z391"/>
    <mergeCell ref="AA391:AF391"/>
    <mergeCell ref="AG391:AL391"/>
    <mergeCell ref="AN391:AO391"/>
    <mergeCell ref="AP391:AU391"/>
    <mergeCell ref="AV391:AW391"/>
    <mergeCell ref="AX391:BC391"/>
    <mergeCell ref="V390:Z390"/>
    <mergeCell ref="AA390:AF390"/>
    <mergeCell ref="AG390:AL390"/>
    <mergeCell ref="AN390:AO390"/>
    <mergeCell ref="AP390:AU390"/>
    <mergeCell ref="B390:E390"/>
    <mergeCell ref="F390:G390"/>
    <mergeCell ref="H390:M390"/>
    <mergeCell ref="N390:O390"/>
    <mergeCell ref="P390:U390"/>
    <mergeCell ref="AV388:AW388"/>
    <mergeCell ref="AX388:BC388"/>
    <mergeCell ref="B389:E389"/>
    <mergeCell ref="F389:G389"/>
    <mergeCell ref="H389:M389"/>
    <mergeCell ref="N389:O389"/>
    <mergeCell ref="P389:U389"/>
    <mergeCell ref="V389:Z389"/>
    <mergeCell ref="AA389:AF389"/>
    <mergeCell ref="AG389:AL389"/>
    <mergeCell ref="AN389:AO389"/>
    <mergeCell ref="AP389:AU389"/>
    <mergeCell ref="AV389:AW389"/>
    <mergeCell ref="AX389:BC389"/>
    <mergeCell ref="V388:Z388"/>
    <mergeCell ref="AA388:AF388"/>
    <mergeCell ref="AG388:AL388"/>
    <mergeCell ref="AN388:AO388"/>
    <mergeCell ref="AP388:AU388"/>
    <mergeCell ref="B388:E388"/>
    <mergeCell ref="F388:G388"/>
    <mergeCell ref="H388:M388"/>
    <mergeCell ref="N388:O388"/>
    <mergeCell ref="P388:U388"/>
    <mergeCell ref="AV386:AW386"/>
    <mergeCell ref="AX386:BC386"/>
    <mergeCell ref="B387:E387"/>
    <mergeCell ref="F387:G387"/>
    <mergeCell ref="H387:M387"/>
    <mergeCell ref="N387:O387"/>
    <mergeCell ref="P387:U387"/>
    <mergeCell ref="V387:Z387"/>
    <mergeCell ref="AA387:AF387"/>
    <mergeCell ref="AG387:AL387"/>
    <mergeCell ref="AN387:AO387"/>
    <mergeCell ref="AP387:AU387"/>
    <mergeCell ref="AV387:AW387"/>
    <mergeCell ref="AX387:BC387"/>
    <mergeCell ref="V386:Z386"/>
    <mergeCell ref="AA386:AF386"/>
    <mergeCell ref="AG386:AL386"/>
    <mergeCell ref="AN386:AO386"/>
    <mergeCell ref="AP386:AU386"/>
    <mergeCell ref="B386:E386"/>
    <mergeCell ref="F386:G386"/>
    <mergeCell ref="H386:M386"/>
    <mergeCell ref="N386:O386"/>
    <mergeCell ref="P386:U386"/>
    <mergeCell ref="AV384:AW384"/>
    <mergeCell ref="AX384:BC384"/>
    <mergeCell ref="B385:E385"/>
    <mergeCell ref="F385:G385"/>
    <mergeCell ref="H385:M385"/>
    <mergeCell ref="N385:O385"/>
    <mergeCell ref="P385:U385"/>
    <mergeCell ref="V385:Z385"/>
    <mergeCell ref="AA385:AF385"/>
    <mergeCell ref="AG385:AL385"/>
    <mergeCell ref="AN385:AO385"/>
    <mergeCell ref="AP385:AU385"/>
    <mergeCell ref="AV385:AW385"/>
    <mergeCell ref="AX385:BC385"/>
    <mergeCell ref="V384:Z384"/>
    <mergeCell ref="AA384:AF384"/>
    <mergeCell ref="AG384:AL384"/>
    <mergeCell ref="AN384:AO384"/>
    <mergeCell ref="AP384:AU384"/>
    <mergeCell ref="B384:E384"/>
    <mergeCell ref="F384:G384"/>
    <mergeCell ref="H384:M384"/>
    <mergeCell ref="N384:O384"/>
    <mergeCell ref="P384:U384"/>
    <mergeCell ref="AV382:AW382"/>
    <mergeCell ref="AX382:BC382"/>
    <mergeCell ref="B383:E383"/>
    <mergeCell ref="F383:G383"/>
    <mergeCell ref="H383:M383"/>
    <mergeCell ref="N383:O383"/>
    <mergeCell ref="P383:U383"/>
    <mergeCell ref="V383:Z383"/>
    <mergeCell ref="AA383:AF383"/>
    <mergeCell ref="AG383:AL383"/>
    <mergeCell ref="AN383:AO383"/>
    <mergeCell ref="AP383:AU383"/>
    <mergeCell ref="AV383:AW383"/>
    <mergeCell ref="AX383:BC383"/>
    <mergeCell ref="V382:Z382"/>
    <mergeCell ref="AA382:AF382"/>
    <mergeCell ref="AG382:AL382"/>
    <mergeCell ref="AN382:AO382"/>
    <mergeCell ref="AP382:AU382"/>
    <mergeCell ref="B382:E382"/>
    <mergeCell ref="F382:G382"/>
    <mergeCell ref="H382:M382"/>
    <mergeCell ref="N382:O382"/>
    <mergeCell ref="P382:U382"/>
    <mergeCell ref="AV380:AW380"/>
    <mergeCell ref="AX380:BC380"/>
    <mergeCell ref="B381:E381"/>
    <mergeCell ref="F381:G381"/>
    <mergeCell ref="H381:M381"/>
    <mergeCell ref="N381:O381"/>
    <mergeCell ref="P381:U381"/>
    <mergeCell ref="V381:Z381"/>
    <mergeCell ref="AA381:AF381"/>
    <mergeCell ref="AG381:AL381"/>
    <mergeCell ref="AN381:AO381"/>
    <mergeCell ref="AP381:AU381"/>
    <mergeCell ref="AV381:AW381"/>
    <mergeCell ref="AX381:BC381"/>
    <mergeCell ref="V380:Z380"/>
    <mergeCell ref="AA380:AF380"/>
    <mergeCell ref="AG380:AL380"/>
    <mergeCell ref="AN380:AO380"/>
    <mergeCell ref="AP380:AU380"/>
    <mergeCell ref="B380:E380"/>
    <mergeCell ref="F380:G380"/>
    <mergeCell ref="H380:M380"/>
    <mergeCell ref="N380:O380"/>
    <mergeCell ref="P380:U380"/>
    <mergeCell ref="AV378:AW378"/>
    <mergeCell ref="AX378:BC378"/>
    <mergeCell ref="B379:E379"/>
    <mergeCell ref="F379:G379"/>
    <mergeCell ref="H379:M379"/>
    <mergeCell ref="N379:O379"/>
    <mergeCell ref="P379:U379"/>
    <mergeCell ref="V379:Z379"/>
    <mergeCell ref="AA379:AF379"/>
    <mergeCell ref="AG379:AL379"/>
    <mergeCell ref="AN379:AO379"/>
    <mergeCell ref="AP379:AU379"/>
    <mergeCell ref="AV379:AW379"/>
    <mergeCell ref="AX379:BC379"/>
    <mergeCell ref="V378:Z378"/>
    <mergeCell ref="AA378:AF378"/>
    <mergeCell ref="AG378:AL378"/>
    <mergeCell ref="AN378:AO378"/>
    <mergeCell ref="AP378:AU378"/>
    <mergeCell ref="B378:E378"/>
    <mergeCell ref="F378:G378"/>
    <mergeCell ref="H378:M378"/>
    <mergeCell ref="N378:O378"/>
    <mergeCell ref="P378:U378"/>
    <mergeCell ref="AV376:AW376"/>
    <mergeCell ref="AX376:BC376"/>
    <mergeCell ref="B377:E377"/>
    <mergeCell ref="F377:G377"/>
    <mergeCell ref="H377:M377"/>
    <mergeCell ref="N377:O377"/>
    <mergeCell ref="P377:U377"/>
    <mergeCell ref="V377:Z377"/>
    <mergeCell ref="AA377:AF377"/>
    <mergeCell ref="AG377:AL377"/>
    <mergeCell ref="AN377:AO377"/>
    <mergeCell ref="AP377:AU377"/>
    <mergeCell ref="AV377:AW377"/>
    <mergeCell ref="AX377:BC377"/>
    <mergeCell ref="V376:Z376"/>
    <mergeCell ref="AA376:AF376"/>
    <mergeCell ref="AG376:AL376"/>
    <mergeCell ref="AN376:AO376"/>
    <mergeCell ref="AP376:AU376"/>
    <mergeCell ref="B376:E376"/>
    <mergeCell ref="F376:G376"/>
    <mergeCell ref="H376:M376"/>
    <mergeCell ref="N376:O376"/>
    <mergeCell ref="P376:U376"/>
    <mergeCell ref="AV374:AW374"/>
    <mergeCell ref="AX374:BC374"/>
    <mergeCell ref="B375:E375"/>
    <mergeCell ref="F375:G375"/>
    <mergeCell ref="H375:M375"/>
    <mergeCell ref="N375:O375"/>
    <mergeCell ref="P375:U375"/>
    <mergeCell ref="V375:Z375"/>
    <mergeCell ref="AA375:AF375"/>
    <mergeCell ref="AG375:AL375"/>
    <mergeCell ref="AN375:AO375"/>
    <mergeCell ref="AP375:AU375"/>
    <mergeCell ref="AV375:AW375"/>
    <mergeCell ref="AX375:BC375"/>
    <mergeCell ref="V374:Z374"/>
    <mergeCell ref="AA374:AF374"/>
    <mergeCell ref="AG374:AL374"/>
    <mergeCell ref="AN374:AO374"/>
    <mergeCell ref="AP374:AU374"/>
    <mergeCell ref="B374:E374"/>
    <mergeCell ref="F374:G374"/>
    <mergeCell ref="H374:M374"/>
    <mergeCell ref="N374:O374"/>
    <mergeCell ref="P374:U374"/>
    <mergeCell ref="AV372:AW372"/>
    <mergeCell ref="AX372:BC372"/>
    <mergeCell ref="B373:E373"/>
    <mergeCell ref="F373:G373"/>
    <mergeCell ref="H373:M373"/>
    <mergeCell ref="N373:O373"/>
    <mergeCell ref="P373:U373"/>
    <mergeCell ref="V373:Z373"/>
    <mergeCell ref="AA373:AF373"/>
    <mergeCell ref="AG373:AL373"/>
    <mergeCell ref="AN373:AO373"/>
    <mergeCell ref="AP373:AU373"/>
    <mergeCell ref="AV373:AW373"/>
    <mergeCell ref="AX373:BC373"/>
    <mergeCell ref="V372:Z372"/>
    <mergeCell ref="AA372:AF372"/>
    <mergeCell ref="AG372:AL372"/>
    <mergeCell ref="AN372:AO372"/>
    <mergeCell ref="AP372:AU372"/>
    <mergeCell ref="B372:E372"/>
    <mergeCell ref="F372:G372"/>
    <mergeCell ref="H372:M372"/>
    <mergeCell ref="N372:O372"/>
    <mergeCell ref="P372:U372"/>
    <mergeCell ref="AV370:AW370"/>
    <mergeCell ref="AX370:BC370"/>
    <mergeCell ref="B371:E371"/>
    <mergeCell ref="F371:G371"/>
    <mergeCell ref="H371:M371"/>
    <mergeCell ref="N371:O371"/>
    <mergeCell ref="P371:U371"/>
    <mergeCell ref="V371:Z371"/>
    <mergeCell ref="AA371:AF371"/>
    <mergeCell ref="AG371:AL371"/>
    <mergeCell ref="AN371:AO371"/>
    <mergeCell ref="AP371:AU371"/>
    <mergeCell ref="AV371:AW371"/>
    <mergeCell ref="AX371:BC371"/>
    <mergeCell ref="V370:Z370"/>
    <mergeCell ref="AA370:AF370"/>
    <mergeCell ref="AG370:AL370"/>
    <mergeCell ref="AN370:AO370"/>
    <mergeCell ref="AP370:AU370"/>
    <mergeCell ref="B370:E370"/>
    <mergeCell ref="F370:G370"/>
    <mergeCell ref="H370:M370"/>
    <mergeCell ref="N370:O370"/>
    <mergeCell ref="P370:U370"/>
    <mergeCell ref="AV368:AW368"/>
    <mergeCell ref="AX368:BC368"/>
    <mergeCell ref="B369:E369"/>
    <mergeCell ref="F369:G369"/>
    <mergeCell ref="H369:M369"/>
    <mergeCell ref="N369:O369"/>
    <mergeCell ref="P369:U369"/>
    <mergeCell ref="V369:Z369"/>
    <mergeCell ref="AA369:AF369"/>
    <mergeCell ref="AG369:AL369"/>
    <mergeCell ref="AN369:AO369"/>
    <mergeCell ref="AP369:AU369"/>
    <mergeCell ref="AV369:AW369"/>
    <mergeCell ref="AX369:BC369"/>
    <mergeCell ref="V368:Z368"/>
    <mergeCell ref="AA368:AF368"/>
    <mergeCell ref="AG368:AL368"/>
    <mergeCell ref="AN368:AO368"/>
    <mergeCell ref="AP368:AU368"/>
    <mergeCell ref="B368:E368"/>
    <mergeCell ref="F368:G368"/>
    <mergeCell ref="H368:M368"/>
    <mergeCell ref="N368:O368"/>
    <mergeCell ref="P368:U368"/>
    <mergeCell ref="AV366:AW366"/>
    <mergeCell ref="AX366:BC366"/>
    <mergeCell ref="B367:E367"/>
    <mergeCell ref="F367:G367"/>
    <mergeCell ref="H367:M367"/>
    <mergeCell ref="N367:O367"/>
    <mergeCell ref="P367:U367"/>
    <mergeCell ref="V367:Z367"/>
    <mergeCell ref="AA367:AF367"/>
    <mergeCell ref="AG367:AL367"/>
    <mergeCell ref="AN367:AO367"/>
    <mergeCell ref="AP367:AU367"/>
    <mergeCell ref="AV367:AW367"/>
    <mergeCell ref="AX367:BC367"/>
    <mergeCell ref="V366:Z366"/>
    <mergeCell ref="AA366:AF366"/>
    <mergeCell ref="AG366:AL366"/>
    <mergeCell ref="AN366:AO366"/>
    <mergeCell ref="AP366:AU366"/>
    <mergeCell ref="B366:E366"/>
    <mergeCell ref="F366:G366"/>
    <mergeCell ref="H366:M366"/>
    <mergeCell ref="N366:O366"/>
    <mergeCell ref="P366:U366"/>
    <mergeCell ref="AV364:AW364"/>
    <mergeCell ref="AX364:BC364"/>
    <mergeCell ref="B365:E365"/>
    <mergeCell ref="F365:G365"/>
    <mergeCell ref="H365:M365"/>
    <mergeCell ref="N365:O365"/>
    <mergeCell ref="P365:U365"/>
    <mergeCell ref="V365:Z365"/>
    <mergeCell ref="AA365:AF365"/>
    <mergeCell ref="AG365:AL365"/>
    <mergeCell ref="AN365:AO365"/>
    <mergeCell ref="AP365:AU365"/>
    <mergeCell ref="AV365:AW365"/>
    <mergeCell ref="AX365:BC365"/>
    <mergeCell ref="V364:Z364"/>
    <mergeCell ref="AA364:AF364"/>
    <mergeCell ref="AG364:AL364"/>
    <mergeCell ref="AN364:AO364"/>
    <mergeCell ref="AP364:AU364"/>
    <mergeCell ref="B364:E364"/>
    <mergeCell ref="F364:G364"/>
    <mergeCell ref="H364:M364"/>
    <mergeCell ref="N364:O364"/>
    <mergeCell ref="P364:U364"/>
    <mergeCell ref="AV362:AW362"/>
    <mergeCell ref="AX362:BC362"/>
    <mergeCell ref="B363:E363"/>
    <mergeCell ref="F363:G363"/>
    <mergeCell ref="H363:M363"/>
    <mergeCell ref="N363:O363"/>
    <mergeCell ref="P363:U363"/>
    <mergeCell ref="V363:Z363"/>
    <mergeCell ref="AA363:AF363"/>
    <mergeCell ref="AG363:AL363"/>
    <mergeCell ref="AN363:AO363"/>
    <mergeCell ref="AP363:AU363"/>
    <mergeCell ref="AV363:AW363"/>
    <mergeCell ref="AX363:BC363"/>
    <mergeCell ref="V362:Z362"/>
    <mergeCell ref="AA362:AF362"/>
    <mergeCell ref="AG362:AL362"/>
    <mergeCell ref="AN362:AO362"/>
    <mergeCell ref="AP362:AU362"/>
    <mergeCell ref="B362:E362"/>
    <mergeCell ref="F362:G362"/>
    <mergeCell ref="H362:M362"/>
    <mergeCell ref="N362:O362"/>
    <mergeCell ref="P362:U362"/>
    <mergeCell ref="AV360:AW360"/>
    <mergeCell ref="AX360:BC360"/>
    <mergeCell ref="B361:E361"/>
    <mergeCell ref="F361:G361"/>
    <mergeCell ref="H361:M361"/>
    <mergeCell ref="N361:O361"/>
    <mergeCell ref="P361:U361"/>
    <mergeCell ref="V361:Z361"/>
    <mergeCell ref="AA361:AF361"/>
    <mergeCell ref="AG361:AL361"/>
    <mergeCell ref="AN361:AO361"/>
    <mergeCell ref="AP361:AU361"/>
    <mergeCell ref="AV361:AW361"/>
    <mergeCell ref="AX361:BC361"/>
    <mergeCell ref="V360:Z360"/>
    <mergeCell ref="AA360:AF360"/>
    <mergeCell ref="AG360:AL360"/>
    <mergeCell ref="AN360:AO360"/>
    <mergeCell ref="AP360:AU360"/>
    <mergeCell ref="B360:E360"/>
    <mergeCell ref="F360:G360"/>
    <mergeCell ref="H360:M360"/>
    <mergeCell ref="N360:O360"/>
    <mergeCell ref="P360:U360"/>
    <mergeCell ref="AV358:AW358"/>
    <mergeCell ref="AX358:BC358"/>
    <mergeCell ref="B359:E359"/>
    <mergeCell ref="F359:G359"/>
    <mergeCell ref="H359:M359"/>
    <mergeCell ref="N359:O359"/>
    <mergeCell ref="P359:U359"/>
    <mergeCell ref="V359:Z359"/>
    <mergeCell ref="AA359:AF359"/>
    <mergeCell ref="AG359:AL359"/>
    <mergeCell ref="AN359:AO359"/>
    <mergeCell ref="AP359:AU359"/>
    <mergeCell ref="AV359:AW359"/>
    <mergeCell ref="AX359:BC359"/>
    <mergeCell ref="V358:Z358"/>
    <mergeCell ref="AA358:AF358"/>
    <mergeCell ref="AG358:AL358"/>
    <mergeCell ref="AN358:AO358"/>
    <mergeCell ref="AP358:AU358"/>
    <mergeCell ref="B358:E358"/>
    <mergeCell ref="F358:G358"/>
    <mergeCell ref="H358:M358"/>
    <mergeCell ref="N358:O358"/>
    <mergeCell ref="P358:U358"/>
    <mergeCell ref="AV356:AW356"/>
    <mergeCell ref="AX356:BC356"/>
    <mergeCell ref="B357:E357"/>
    <mergeCell ref="F357:G357"/>
    <mergeCell ref="H357:M357"/>
    <mergeCell ref="N357:O357"/>
    <mergeCell ref="P357:U357"/>
    <mergeCell ref="V357:Z357"/>
    <mergeCell ref="AA357:AF357"/>
    <mergeCell ref="AG357:AL357"/>
    <mergeCell ref="AN357:AO357"/>
    <mergeCell ref="AP357:AU357"/>
    <mergeCell ref="AV357:AW357"/>
    <mergeCell ref="AX357:BC357"/>
    <mergeCell ref="V356:Z356"/>
    <mergeCell ref="AA356:AF356"/>
    <mergeCell ref="AG356:AL356"/>
    <mergeCell ref="AN356:AO356"/>
    <mergeCell ref="AP356:AU356"/>
    <mergeCell ref="B356:E356"/>
    <mergeCell ref="F356:G356"/>
    <mergeCell ref="H356:M356"/>
    <mergeCell ref="N356:O356"/>
    <mergeCell ref="P356:U356"/>
    <mergeCell ref="AV354:AW354"/>
    <mergeCell ref="AX354:BC354"/>
    <mergeCell ref="B355:E355"/>
    <mergeCell ref="F355:G355"/>
    <mergeCell ref="H355:M355"/>
    <mergeCell ref="N355:O355"/>
    <mergeCell ref="P355:U355"/>
    <mergeCell ref="V355:Z355"/>
    <mergeCell ref="AA355:AF355"/>
    <mergeCell ref="AG355:AL355"/>
    <mergeCell ref="AN355:AO355"/>
    <mergeCell ref="AP355:AU355"/>
    <mergeCell ref="AV355:AW355"/>
    <mergeCell ref="AX355:BC355"/>
    <mergeCell ref="V354:Z354"/>
    <mergeCell ref="AA354:AF354"/>
    <mergeCell ref="AG354:AL354"/>
    <mergeCell ref="AN354:AO354"/>
    <mergeCell ref="AP354:AU354"/>
    <mergeCell ref="B354:E354"/>
    <mergeCell ref="F354:G354"/>
    <mergeCell ref="H354:M354"/>
    <mergeCell ref="N354:O354"/>
    <mergeCell ref="P354:U354"/>
    <mergeCell ref="AV352:AW352"/>
    <mergeCell ref="AX352:BC352"/>
    <mergeCell ref="B353:E353"/>
    <mergeCell ref="F353:G353"/>
    <mergeCell ref="H353:M353"/>
    <mergeCell ref="N353:O353"/>
    <mergeCell ref="P353:U353"/>
    <mergeCell ref="V353:Z353"/>
    <mergeCell ref="AA353:AF353"/>
    <mergeCell ref="AG353:AL353"/>
    <mergeCell ref="AN353:AO353"/>
    <mergeCell ref="AP353:AU353"/>
    <mergeCell ref="AV353:AW353"/>
    <mergeCell ref="AX353:BC353"/>
    <mergeCell ref="V352:Z352"/>
    <mergeCell ref="AA352:AF352"/>
    <mergeCell ref="AG352:AL352"/>
    <mergeCell ref="AN352:AO352"/>
    <mergeCell ref="AP352:AU352"/>
    <mergeCell ref="B352:E352"/>
    <mergeCell ref="F352:G352"/>
    <mergeCell ref="H352:M352"/>
    <mergeCell ref="N352:O352"/>
    <mergeCell ref="P352:U352"/>
    <mergeCell ref="AV350:AW350"/>
    <mergeCell ref="AX350:BC350"/>
    <mergeCell ref="B351:E351"/>
    <mergeCell ref="F351:G351"/>
    <mergeCell ref="H351:M351"/>
    <mergeCell ref="N351:O351"/>
    <mergeCell ref="P351:U351"/>
    <mergeCell ref="V351:Z351"/>
    <mergeCell ref="AA351:AF351"/>
    <mergeCell ref="AG351:AL351"/>
    <mergeCell ref="AN351:AO351"/>
    <mergeCell ref="AP351:AU351"/>
    <mergeCell ref="AV351:AW351"/>
    <mergeCell ref="AX351:BC351"/>
    <mergeCell ref="V350:Z350"/>
    <mergeCell ref="AA350:AF350"/>
    <mergeCell ref="AG350:AL350"/>
    <mergeCell ref="AN350:AO350"/>
    <mergeCell ref="AP350:AU350"/>
    <mergeCell ref="B350:E350"/>
    <mergeCell ref="F350:G350"/>
    <mergeCell ref="H350:M350"/>
    <mergeCell ref="N350:O350"/>
    <mergeCell ref="P350:U350"/>
    <mergeCell ref="AV348:AW348"/>
    <mergeCell ref="AX348:BC348"/>
    <mergeCell ref="B349:E349"/>
    <mergeCell ref="F349:G349"/>
    <mergeCell ref="H349:M349"/>
    <mergeCell ref="N349:O349"/>
    <mergeCell ref="P349:U349"/>
    <mergeCell ref="V349:Z349"/>
    <mergeCell ref="AA349:AF349"/>
    <mergeCell ref="AG349:AL349"/>
    <mergeCell ref="AN349:AO349"/>
    <mergeCell ref="AP349:AU349"/>
    <mergeCell ref="AV349:AW349"/>
    <mergeCell ref="AX349:BC349"/>
    <mergeCell ref="V348:Z348"/>
    <mergeCell ref="AA348:AF348"/>
    <mergeCell ref="AG348:AL348"/>
    <mergeCell ref="AN348:AO348"/>
    <mergeCell ref="AP348:AU348"/>
    <mergeCell ref="B348:E348"/>
    <mergeCell ref="F348:G348"/>
    <mergeCell ref="H348:M348"/>
    <mergeCell ref="N348:O348"/>
    <mergeCell ref="P348:U348"/>
    <mergeCell ref="AV346:AW346"/>
    <mergeCell ref="AX346:BC346"/>
    <mergeCell ref="B347:E347"/>
    <mergeCell ref="F347:G347"/>
    <mergeCell ref="H347:M347"/>
    <mergeCell ref="N347:O347"/>
    <mergeCell ref="P347:U347"/>
    <mergeCell ref="V347:Z347"/>
    <mergeCell ref="AA347:AF347"/>
    <mergeCell ref="AG347:AL347"/>
    <mergeCell ref="AN347:AO347"/>
    <mergeCell ref="AP347:AU347"/>
    <mergeCell ref="AV347:AW347"/>
    <mergeCell ref="AX347:BC347"/>
    <mergeCell ref="V346:Z346"/>
    <mergeCell ref="AA346:AF346"/>
    <mergeCell ref="AG346:AL346"/>
    <mergeCell ref="AN346:AO346"/>
    <mergeCell ref="AP346:AU346"/>
    <mergeCell ref="B346:E346"/>
    <mergeCell ref="F346:G346"/>
    <mergeCell ref="H346:M346"/>
    <mergeCell ref="N346:O346"/>
    <mergeCell ref="P346:U346"/>
    <mergeCell ref="AV344:AW344"/>
    <mergeCell ref="AX344:BC344"/>
    <mergeCell ref="B345:E345"/>
    <mergeCell ref="F345:G345"/>
    <mergeCell ref="H345:M345"/>
    <mergeCell ref="N345:O345"/>
    <mergeCell ref="P345:U345"/>
    <mergeCell ref="V345:Z345"/>
    <mergeCell ref="AA345:AF345"/>
    <mergeCell ref="AG345:AL345"/>
    <mergeCell ref="AN345:AO345"/>
    <mergeCell ref="AP345:AU345"/>
    <mergeCell ref="AV345:AW345"/>
    <mergeCell ref="AX345:BC345"/>
    <mergeCell ref="V344:Z344"/>
    <mergeCell ref="AA344:AF344"/>
    <mergeCell ref="AG344:AL344"/>
    <mergeCell ref="AN344:AO344"/>
    <mergeCell ref="AP344:AU344"/>
    <mergeCell ref="B344:E344"/>
    <mergeCell ref="F344:G344"/>
    <mergeCell ref="H344:M344"/>
    <mergeCell ref="N344:O344"/>
    <mergeCell ref="P344:U344"/>
    <mergeCell ref="AV342:AW342"/>
    <mergeCell ref="AX342:BC342"/>
    <mergeCell ref="B343:E343"/>
    <mergeCell ref="F343:G343"/>
    <mergeCell ref="H343:M343"/>
    <mergeCell ref="N343:O343"/>
    <mergeCell ref="P343:U343"/>
    <mergeCell ref="V343:Z343"/>
    <mergeCell ref="AA343:AF343"/>
    <mergeCell ref="AG343:AL343"/>
    <mergeCell ref="AN343:AO343"/>
    <mergeCell ref="AP343:AU343"/>
    <mergeCell ref="AV343:AW343"/>
    <mergeCell ref="AX343:BC343"/>
    <mergeCell ref="V342:Z342"/>
    <mergeCell ref="AA342:AF342"/>
    <mergeCell ref="AG342:AL342"/>
    <mergeCell ref="AN342:AO342"/>
    <mergeCell ref="AP342:AU342"/>
    <mergeCell ref="B342:E342"/>
    <mergeCell ref="F342:G342"/>
    <mergeCell ref="H342:M342"/>
    <mergeCell ref="N342:O342"/>
    <mergeCell ref="P342:U342"/>
    <mergeCell ref="AV340:AW340"/>
    <mergeCell ref="AX340:BC340"/>
    <mergeCell ref="B341:E341"/>
    <mergeCell ref="F341:G341"/>
    <mergeCell ref="H341:M341"/>
    <mergeCell ref="N341:O341"/>
    <mergeCell ref="P341:U341"/>
    <mergeCell ref="V341:Z341"/>
    <mergeCell ref="AA341:AF341"/>
    <mergeCell ref="AG341:AL341"/>
    <mergeCell ref="AN341:AO341"/>
    <mergeCell ref="AP341:AU341"/>
    <mergeCell ref="AV341:AW341"/>
    <mergeCell ref="AX341:BC341"/>
    <mergeCell ref="V340:Z340"/>
    <mergeCell ref="AA340:AF340"/>
    <mergeCell ref="AG340:AL340"/>
    <mergeCell ref="AN340:AO340"/>
    <mergeCell ref="AP340:AU340"/>
    <mergeCell ref="B340:E340"/>
    <mergeCell ref="F340:G340"/>
    <mergeCell ref="H340:M340"/>
    <mergeCell ref="N340:O340"/>
    <mergeCell ref="P340:U340"/>
    <mergeCell ref="AV338:AW338"/>
    <mergeCell ref="AX338:BC338"/>
    <mergeCell ref="B339:E339"/>
    <mergeCell ref="F339:G339"/>
    <mergeCell ref="H339:M339"/>
    <mergeCell ref="N339:O339"/>
    <mergeCell ref="P339:U339"/>
    <mergeCell ref="V339:Z339"/>
    <mergeCell ref="AA339:AF339"/>
    <mergeCell ref="AG339:AL339"/>
    <mergeCell ref="AN339:AO339"/>
    <mergeCell ref="AP339:AU339"/>
    <mergeCell ref="AV339:AW339"/>
    <mergeCell ref="AX339:BC339"/>
    <mergeCell ref="V338:Z338"/>
    <mergeCell ref="AA338:AF338"/>
    <mergeCell ref="AG338:AL338"/>
    <mergeCell ref="AN338:AO338"/>
    <mergeCell ref="AP338:AU338"/>
    <mergeCell ref="B338:E338"/>
    <mergeCell ref="F338:G338"/>
    <mergeCell ref="H338:M338"/>
    <mergeCell ref="N338:O338"/>
    <mergeCell ref="P338:U338"/>
    <mergeCell ref="AV336:AW336"/>
    <mergeCell ref="AX336:BC336"/>
    <mergeCell ref="B337:E337"/>
    <mergeCell ref="F337:G337"/>
    <mergeCell ref="H337:M337"/>
    <mergeCell ref="N337:O337"/>
    <mergeCell ref="P337:U337"/>
    <mergeCell ref="V337:Z337"/>
    <mergeCell ref="AA337:AF337"/>
    <mergeCell ref="AG337:AL337"/>
    <mergeCell ref="AN337:AO337"/>
    <mergeCell ref="AP337:AU337"/>
    <mergeCell ref="AV337:AW337"/>
    <mergeCell ref="AX337:BC337"/>
    <mergeCell ref="V336:Z336"/>
    <mergeCell ref="AA336:AF336"/>
    <mergeCell ref="AG336:AL336"/>
    <mergeCell ref="AN336:AO336"/>
    <mergeCell ref="AP336:AU336"/>
    <mergeCell ref="B336:E336"/>
    <mergeCell ref="F336:G336"/>
    <mergeCell ref="H336:M336"/>
    <mergeCell ref="N336:O336"/>
    <mergeCell ref="P336:U336"/>
    <mergeCell ref="AV334:AW334"/>
    <mergeCell ref="AX334:BC334"/>
    <mergeCell ref="B335:E335"/>
    <mergeCell ref="F335:G335"/>
    <mergeCell ref="H335:M335"/>
    <mergeCell ref="N335:O335"/>
    <mergeCell ref="P335:U335"/>
    <mergeCell ref="V335:Z335"/>
    <mergeCell ref="AA335:AF335"/>
    <mergeCell ref="AG335:AL335"/>
    <mergeCell ref="AN335:AO335"/>
    <mergeCell ref="AP335:AU335"/>
    <mergeCell ref="AV335:AW335"/>
    <mergeCell ref="AX335:BC335"/>
    <mergeCell ref="V334:Z334"/>
    <mergeCell ref="AA334:AF334"/>
    <mergeCell ref="AG334:AL334"/>
    <mergeCell ref="AN334:AO334"/>
    <mergeCell ref="AP334:AU334"/>
    <mergeCell ref="B334:E334"/>
    <mergeCell ref="F334:G334"/>
    <mergeCell ref="H334:M334"/>
    <mergeCell ref="N334:O334"/>
    <mergeCell ref="P334:U334"/>
    <mergeCell ref="AV332:AW332"/>
    <mergeCell ref="AX332:BC332"/>
    <mergeCell ref="B333:E333"/>
    <mergeCell ref="F333:G333"/>
    <mergeCell ref="H333:M333"/>
    <mergeCell ref="N333:O333"/>
    <mergeCell ref="P333:U333"/>
    <mergeCell ref="V333:Z333"/>
    <mergeCell ref="AA333:AF333"/>
    <mergeCell ref="AG333:AL333"/>
    <mergeCell ref="AN333:AO333"/>
    <mergeCell ref="AP333:AU333"/>
    <mergeCell ref="AV333:AW333"/>
    <mergeCell ref="AX333:BC333"/>
    <mergeCell ref="V332:Z332"/>
    <mergeCell ref="AA332:AF332"/>
    <mergeCell ref="AG332:AL332"/>
    <mergeCell ref="AN332:AO332"/>
    <mergeCell ref="AP332:AU332"/>
    <mergeCell ref="B332:E332"/>
    <mergeCell ref="F332:G332"/>
    <mergeCell ref="H332:M332"/>
    <mergeCell ref="N332:O332"/>
    <mergeCell ref="P332:U332"/>
    <mergeCell ref="AV330:AW330"/>
    <mergeCell ref="AX330:BC330"/>
    <mergeCell ref="B331:E331"/>
    <mergeCell ref="F331:G331"/>
    <mergeCell ref="H331:M331"/>
    <mergeCell ref="N331:O331"/>
    <mergeCell ref="P331:U331"/>
    <mergeCell ref="V331:Z331"/>
    <mergeCell ref="AA331:AF331"/>
    <mergeCell ref="AG331:AL331"/>
    <mergeCell ref="AN331:AO331"/>
    <mergeCell ref="AP331:AU331"/>
    <mergeCell ref="AV331:AW331"/>
    <mergeCell ref="AX331:BC331"/>
    <mergeCell ref="V330:Z330"/>
    <mergeCell ref="AA330:AF330"/>
    <mergeCell ref="AG330:AL330"/>
    <mergeCell ref="AN330:AO330"/>
    <mergeCell ref="AP330:AU330"/>
    <mergeCell ref="B330:E330"/>
    <mergeCell ref="F330:G330"/>
    <mergeCell ref="H330:M330"/>
    <mergeCell ref="N330:O330"/>
    <mergeCell ref="P330:U330"/>
    <mergeCell ref="AV328:AW328"/>
    <mergeCell ref="AX328:BC328"/>
    <mergeCell ref="B329:E329"/>
    <mergeCell ref="F329:G329"/>
    <mergeCell ref="H329:M329"/>
    <mergeCell ref="N329:O329"/>
    <mergeCell ref="P329:U329"/>
    <mergeCell ref="V329:Z329"/>
    <mergeCell ref="AA329:AF329"/>
    <mergeCell ref="AG329:AL329"/>
    <mergeCell ref="AN329:AO329"/>
    <mergeCell ref="AP329:AU329"/>
    <mergeCell ref="AV329:AW329"/>
    <mergeCell ref="AX329:BC329"/>
    <mergeCell ref="V328:Z328"/>
    <mergeCell ref="AA328:AF328"/>
    <mergeCell ref="AG328:AL328"/>
    <mergeCell ref="AN328:AO328"/>
    <mergeCell ref="AP328:AU328"/>
    <mergeCell ref="B328:E328"/>
    <mergeCell ref="F328:G328"/>
    <mergeCell ref="H328:M328"/>
    <mergeCell ref="N328:O328"/>
    <mergeCell ref="P328:U328"/>
    <mergeCell ref="AV326:AW326"/>
    <mergeCell ref="AX326:BC326"/>
    <mergeCell ref="B327:E327"/>
    <mergeCell ref="F327:G327"/>
    <mergeCell ref="H327:M327"/>
    <mergeCell ref="N327:O327"/>
    <mergeCell ref="P327:U327"/>
    <mergeCell ref="V327:Z327"/>
    <mergeCell ref="AA327:AF327"/>
    <mergeCell ref="AG327:AL327"/>
    <mergeCell ref="AN327:AO327"/>
    <mergeCell ref="AP327:AU327"/>
    <mergeCell ref="AV327:AW327"/>
    <mergeCell ref="AX327:BC327"/>
    <mergeCell ref="V326:Z326"/>
    <mergeCell ref="AA326:AF326"/>
    <mergeCell ref="AG326:AL326"/>
    <mergeCell ref="AN326:AO326"/>
    <mergeCell ref="AP326:AU326"/>
    <mergeCell ref="B326:E326"/>
    <mergeCell ref="F326:G326"/>
    <mergeCell ref="H326:M326"/>
    <mergeCell ref="N326:O326"/>
    <mergeCell ref="P326:U326"/>
    <mergeCell ref="AV324:AW324"/>
    <mergeCell ref="AX324:BC324"/>
    <mergeCell ref="B325:E325"/>
    <mergeCell ref="F325:G325"/>
    <mergeCell ref="H325:M325"/>
    <mergeCell ref="N325:O325"/>
    <mergeCell ref="P325:U325"/>
    <mergeCell ref="V325:Z325"/>
    <mergeCell ref="AA325:AF325"/>
    <mergeCell ref="AG325:AL325"/>
    <mergeCell ref="AN325:AO325"/>
    <mergeCell ref="AP325:AU325"/>
    <mergeCell ref="AV325:AW325"/>
    <mergeCell ref="AX325:BC325"/>
    <mergeCell ref="V324:Z324"/>
    <mergeCell ref="AA324:AF324"/>
    <mergeCell ref="AG324:AL324"/>
    <mergeCell ref="AN324:AO324"/>
    <mergeCell ref="AP324:AU324"/>
    <mergeCell ref="B324:E324"/>
    <mergeCell ref="F324:G324"/>
    <mergeCell ref="H324:M324"/>
    <mergeCell ref="N324:O324"/>
    <mergeCell ref="P324:U324"/>
    <mergeCell ref="AV322:AW322"/>
    <mergeCell ref="AX322:BC322"/>
    <mergeCell ref="B323:E323"/>
    <mergeCell ref="F323:G323"/>
    <mergeCell ref="H323:M323"/>
    <mergeCell ref="N323:O323"/>
    <mergeCell ref="P323:U323"/>
    <mergeCell ref="V323:Z323"/>
    <mergeCell ref="AA323:AF323"/>
    <mergeCell ref="AG323:AL323"/>
    <mergeCell ref="AN323:AO323"/>
    <mergeCell ref="AP323:AU323"/>
    <mergeCell ref="AV323:AW323"/>
    <mergeCell ref="AX323:BC323"/>
    <mergeCell ref="V322:Z322"/>
    <mergeCell ref="AA322:AF322"/>
    <mergeCell ref="AG322:AL322"/>
    <mergeCell ref="AN322:AO322"/>
    <mergeCell ref="AP322:AU322"/>
    <mergeCell ref="B322:E322"/>
    <mergeCell ref="F322:G322"/>
    <mergeCell ref="H322:M322"/>
    <mergeCell ref="N322:O322"/>
    <mergeCell ref="P322:U322"/>
    <mergeCell ref="AV320:AW320"/>
    <mergeCell ref="AX320:BC320"/>
    <mergeCell ref="B321:E321"/>
    <mergeCell ref="F321:G321"/>
    <mergeCell ref="H321:M321"/>
    <mergeCell ref="N321:O321"/>
    <mergeCell ref="P321:U321"/>
    <mergeCell ref="V321:Z321"/>
    <mergeCell ref="AA321:AF321"/>
    <mergeCell ref="AG321:AL321"/>
    <mergeCell ref="AN321:AO321"/>
    <mergeCell ref="AP321:AU321"/>
    <mergeCell ref="AV321:AW321"/>
    <mergeCell ref="AX321:BC321"/>
    <mergeCell ref="V320:Z320"/>
    <mergeCell ref="AA320:AF320"/>
    <mergeCell ref="AG320:AL320"/>
    <mergeCell ref="AN320:AO320"/>
    <mergeCell ref="AP320:AU320"/>
    <mergeCell ref="B320:E320"/>
    <mergeCell ref="F320:G320"/>
    <mergeCell ref="H320:M320"/>
    <mergeCell ref="N320:O320"/>
    <mergeCell ref="P320:U320"/>
    <mergeCell ref="AV318:AW318"/>
    <mergeCell ref="AX318:BC318"/>
    <mergeCell ref="B319:E319"/>
    <mergeCell ref="F319:G319"/>
    <mergeCell ref="H319:M319"/>
    <mergeCell ref="N319:O319"/>
    <mergeCell ref="P319:U319"/>
    <mergeCell ref="V319:Z319"/>
    <mergeCell ref="AA319:AF319"/>
    <mergeCell ref="AG319:AL319"/>
    <mergeCell ref="AN319:AO319"/>
    <mergeCell ref="AP319:AU319"/>
    <mergeCell ref="AV319:AW319"/>
    <mergeCell ref="AX319:BC319"/>
    <mergeCell ref="V318:Z318"/>
    <mergeCell ref="AA318:AF318"/>
    <mergeCell ref="AG318:AL318"/>
    <mergeCell ref="AN318:AO318"/>
    <mergeCell ref="AP318:AU318"/>
    <mergeCell ref="B318:E318"/>
    <mergeCell ref="F318:G318"/>
    <mergeCell ref="H318:M318"/>
    <mergeCell ref="N318:O318"/>
    <mergeCell ref="P318:U318"/>
    <mergeCell ref="AV316:AW316"/>
    <mergeCell ref="AX316:BC316"/>
    <mergeCell ref="B317:E317"/>
    <mergeCell ref="F317:G317"/>
    <mergeCell ref="H317:M317"/>
    <mergeCell ref="N317:O317"/>
    <mergeCell ref="P317:U317"/>
    <mergeCell ref="V317:Z317"/>
    <mergeCell ref="AA317:AF317"/>
    <mergeCell ref="AG317:AL317"/>
    <mergeCell ref="AN317:AO317"/>
    <mergeCell ref="AP317:AU317"/>
    <mergeCell ref="AV317:AW317"/>
    <mergeCell ref="AX317:BC317"/>
    <mergeCell ref="V316:Z316"/>
    <mergeCell ref="AA316:AF316"/>
    <mergeCell ref="AG316:AL316"/>
    <mergeCell ref="AN316:AO316"/>
    <mergeCell ref="AP316:AU316"/>
    <mergeCell ref="B316:E316"/>
    <mergeCell ref="F316:G316"/>
    <mergeCell ref="H316:M316"/>
    <mergeCell ref="N316:O316"/>
    <mergeCell ref="P316:U316"/>
    <mergeCell ref="AV314:AW314"/>
    <mergeCell ref="AX314:BC314"/>
    <mergeCell ref="B315:E315"/>
    <mergeCell ref="F315:G315"/>
    <mergeCell ref="H315:M315"/>
    <mergeCell ref="N315:O315"/>
    <mergeCell ref="P315:U315"/>
    <mergeCell ref="V315:Z315"/>
    <mergeCell ref="AA315:AF315"/>
    <mergeCell ref="AG315:AL315"/>
    <mergeCell ref="AN315:AO315"/>
    <mergeCell ref="AP315:AU315"/>
    <mergeCell ref="AV315:AW315"/>
    <mergeCell ref="AX315:BC315"/>
    <mergeCell ref="V314:Z314"/>
    <mergeCell ref="AA314:AF314"/>
    <mergeCell ref="AG314:AL314"/>
    <mergeCell ref="AN314:AO314"/>
    <mergeCell ref="AP314:AU314"/>
    <mergeCell ref="B314:E314"/>
    <mergeCell ref="F314:G314"/>
    <mergeCell ref="H314:M314"/>
    <mergeCell ref="N314:O314"/>
    <mergeCell ref="P314:U314"/>
    <mergeCell ref="AV312:AW312"/>
    <mergeCell ref="AX312:BC312"/>
    <mergeCell ref="B313:E313"/>
    <mergeCell ref="F313:G313"/>
    <mergeCell ref="H313:M313"/>
    <mergeCell ref="N313:O313"/>
    <mergeCell ref="P313:U313"/>
    <mergeCell ref="V313:Z313"/>
    <mergeCell ref="AA313:AF313"/>
    <mergeCell ref="AG313:AL313"/>
    <mergeCell ref="AN313:AO313"/>
    <mergeCell ref="AP313:AU313"/>
    <mergeCell ref="AV313:AW313"/>
    <mergeCell ref="AX313:BC313"/>
    <mergeCell ref="V312:Z312"/>
    <mergeCell ref="AA312:AF312"/>
    <mergeCell ref="AG312:AL312"/>
    <mergeCell ref="AN312:AO312"/>
    <mergeCell ref="AP312:AU312"/>
    <mergeCell ref="B312:E312"/>
    <mergeCell ref="F312:G312"/>
    <mergeCell ref="H312:M312"/>
    <mergeCell ref="N312:O312"/>
    <mergeCell ref="P312:U312"/>
    <mergeCell ref="AV310:AW310"/>
    <mergeCell ref="AX310:BC310"/>
    <mergeCell ref="B311:E311"/>
    <mergeCell ref="F311:G311"/>
    <mergeCell ref="H311:M311"/>
    <mergeCell ref="N311:O311"/>
    <mergeCell ref="P311:U311"/>
    <mergeCell ref="V311:Z311"/>
    <mergeCell ref="AA311:AF311"/>
    <mergeCell ref="AG311:AL311"/>
    <mergeCell ref="AN311:AO311"/>
    <mergeCell ref="AP311:AU311"/>
    <mergeCell ref="AV311:AW311"/>
    <mergeCell ref="AX311:BC311"/>
    <mergeCell ref="V310:Z310"/>
    <mergeCell ref="AA310:AF310"/>
    <mergeCell ref="AG310:AL310"/>
    <mergeCell ref="AN310:AO310"/>
    <mergeCell ref="AP310:AU310"/>
    <mergeCell ref="B310:E310"/>
    <mergeCell ref="F310:G310"/>
    <mergeCell ref="H310:M310"/>
    <mergeCell ref="N310:O310"/>
    <mergeCell ref="P310:U310"/>
    <mergeCell ref="AV308:AW308"/>
    <mergeCell ref="AX308:BC308"/>
    <mergeCell ref="B309:E309"/>
    <mergeCell ref="F309:G309"/>
    <mergeCell ref="H309:M309"/>
    <mergeCell ref="N309:O309"/>
    <mergeCell ref="P309:U309"/>
    <mergeCell ref="V309:Z309"/>
    <mergeCell ref="AA309:AF309"/>
    <mergeCell ref="AG309:AL309"/>
    <mergeCell ref="AN309:AO309"/>
    <mergeCell ref="AP309:AU309"/>
    <mergeCell ref="AV309:AW309"/>
    <mergeCell ref="AX309:BC309"/>
    <mergeCell ref="V308:Z308"/>
    <mergeCell ref="AA308:AF308"/>
    <mergeCell ref="AG308:AL308"/>
    <mergeCell ref="AN308:AO308"/>
    <mergeCell ref="AP308:AU308"/>
    <mergeCell ref="B308:E308"/>
    <mergeCell ref="F308:G308"/>
    <mergeCell ref="H308:M308"/>
    <mergeCell ref="N308:O308"/>
    <mergeCell ref="P308:U308"/>
    <mergeCell ref="AV306:AW306"/>
    <mergeCell ref="AX306:BC306"/>
    <mergeCell ref="B307:E307"/>
    <mergeCell ref="F307:G307"/>
    <mergeCell ref="H307:M307"/>
    <mergeCell ref="N307:O307"/>
    <mergeCell ref="P307:U307"/>
    <mergeCell ref="V307:Z307"/>
    <mergeCell ref="AA307:AF307"/>
    <mergeCell ref="AG307:AL307"/>
    <mergeCell ref="AN307:AO307"/>
    <mergeCell ref="AP307:AU307"/>
    <mergeCell ref="AV307:AW307"/>
    <mergeCell ref="AX307:BC307"/>
    <mergeCell ref="V306:Z306"/>
    <mergeCell ref="AA306:AF306"/>
    <mergeCell ref="AG306:AL306"/>
    <mergeCell ref="AN306:AO306"/>
    <mergeCell ref="AP306:AU306"/>
    <mergeCell ref="B306:E306"/>
    <mergeCell ref="F306:G306"/>
    <mergeCell ref="H306:M306"/>
    <mergeCell ref="N306:O306"/>
    <mergeCell ref="P306:U306"/>
    <mergeCell ref="AV304:AW304"/>
    <mergeCell ref="AX304:BC304"/>
    <mergeCell ref="B305:E305"/>
    <mergeCell ref="F305:G305"/>
    <mergeCell ref="H305:M305"/>
    <mergeCell ref="N305:O305"/>
    <mergeCell ref="P305:U305"/>
    <mergeCell ref="V305:Z305"/>
    <mergeCell ref="AA305:AF305"/>
    <mergeCell ref="AG305:AL305"/>
    <mergeCell ref="AN305:AO305"/>
    <mergeCell ref="AP305:AU305"/>
    <mergeCell ref="AV305:AW305"/>
    <mergeCell ref="AX305:BC305"/>
    <mergeCell ref="V304:Z304"/>
    <mergeCell ref="AA304:AF304"/>
    <mergeCell ref="AG304:AL304"/>
    <mergeCell ref="AN304:AO304"/>
    <mergeCell ref="AP304:AU304"/>
    <mergeCell ref="B304:E304"/>
    <mergeCell ref="F304:G304"/>
    <mergeCell ref="H304:M304"/>
    <mergeCell ref="N304:O304"/>
    <mergeCell ref="P304:U304"/>
    <mergeCell ref="AV302:AW302"/>
    <mergeCell ref="AX302:BC302"/>
    <mergeCell ref="B303:E303"/>
    <mergeCell ref="F303:G303"/>
    <mergeCell ref="H303:M303"/>
    <mergeCell ref="N303:O303"/>
    <mergeCell ref="P303:U303"/>
    <mergeCell ref="V303:Z303"/>
    <mergeCell ref="AA303:AF303"/>
    <mergeCell ref="AG303:AL303"/>
    <mergeCell ref="AN303:AO303"/>
    <mergeCell ref="AP303:AU303"/>
    <mergeCell ref="AV303:AW303"/>
    <mergeCell ref="AX303:BC303"/>
    <mergeCell ref="V302:Z302"/>
    <mergeCell ref="AA302:AF302"/>
    <mergeCell ref="AG302:AL302"/>
    <mergeCell ref="AN302:AO302"/>
    <mergeCell ref="AP302:AU302"/>
    <mergeCell ref="B302:E302"/>
    <mergeCell ref="F302:G302"/>
    <mergeCell ref="H302:M302"/>
    <mergeCell ref="N302:O302"/>
    <mergeCell ref="P302:U302"/>
    <mergeCell ref="AV300:AW300"/>
    <mergeCell ref="AX300:BC300"/>
    <mergeCell ref="B301:E301"/>
    <mergeCell ref="F301:G301"/>
    <mergeCell ref="H301:M301"/>
    <mergeCell ref="N301:O301"/>
    <mergeCell ref="P301:U301"/>
    <mergeCell ref="V301:Z301"/>
    <mergeCell ref="AA301:AF301"/>
    <mergeCell ref="AG301:AL301"/>
    <mergeCell ref="AN301:AO301"/>
    <mergeCell ref="AP301:AU301"/>
    <mergeCell ref="AV301:AW301"/>
    <mergeCell ref="AX301:BC301"/>
    <mergeCell ref="V300:Z300"/>
    <mergeCell ref="AA300:AF300"/>
    <mergeCell ref="AG300:AL300"/>
    <mergeCell ref="AN300:AO300"/>
    <mergeCell ref="AP300:AU300"/>
    <mergeCell ref="B300:E300"/>
    <mergeCell ref="F300:G300"/>
    <mergeCell ref="H300:M300"/>
    <mergeCell ref="N300:O300"/>
    <mergeCell ref="P300:U300"/>
    <mergeCell ref="AV298:AW298"/>
    <mergeCell ref="AX298:BC298"/>
    <mergeCell ref="B299:E299"/>
    <mergeCell ref="F299:G299"/>
    <mergeCell ref="H299:M299"/>
    <mergeCell ref="N299:O299"/>
    <mergeCell ref="P299:U299"/>
    <mergeCell ref="V299:Z299"/>
    <mergeCell ref="AA299:AF299"/>
    <mergeCell ref="AG299:AL299"/>
    <mergeCell ref="AN299:AO299"/>
    <mergeCell ref="AP299:AU299"/>
    <mergeCell ref="AV299:AW299"/>
    <mergeCell ref="AX299:BC299"/>
    <mergeCell ref="V298:Z298"/>
    <mergeCell ref="AA298:AF298"/>
    <mergeCell ref="AG298:AL298"/>
    <mergeCell ref="AN298:AO298"/>
    <mergeCell ref="AP298:AU298"/>
    <mergeCell ref="B298:E298"/>
    <mergeCell ref="F298:G298"/>
    <mergeCell ref="H298:M298"/>
    <mergeCell ref="N298:O298"/>
    <mergeCell ref="P298:U298"/>
    <mergeCell ref="AV296:AW296"/>
    <mergeCell ref="AX296:BC296"/>
    <mergeCell ref="B297:E297"/>
    <mergeCell ref="F297:G297"/>
    <mergeCell ref="H297:M297"/>
    <mergeCell ref="N297:O297"/>
    <mergeCell ref="P297:U297"/>
    <mergeCell ref="V297:Z297"/>
    <mergeCell ref="AA297:AF297"/>
    <mergeCell ref="AG297:AL297"/>
    <mergeCell ref="AN297:AO297"/>
    <mergeCell ref="AP297:AU297"/>
    <mergeCell ref="AV297:AW297"/>
    <mergeCell ref="AX297:BC297"/>
    <mergeCell ref="V296:Z296"/>
    <mergeCell ref="AA296:AF296"/>
    <mergeCell ref="AG296:AL296"/>
    <mergeCell ref="AN296:AO296"/>
    <mergeCell ref="AP296:AU296"/>
    <mergeCell ref="B296:E296"/>
    <mergeCell ref="F296:G296"/>
    <mergeCell ref="H296:M296"/>
    <mergeCell ref="N296:O296"/>
    <mergeCell ref="P296:U296"/>
    <mergeCell ref="AV294:AW294"/>
    <mergeCell ref="AX294:BC294"/>
    <mergeCell ref="B295:E295"/>
    <mergeCell ref="F295:G295"/>
    <mergeCell ref="H295:M295"/>
    <mergeCell ref="N295:O295"/>
    <mergeCell ref="P295:U295"/>
    <mergeCell ref="V295:Z295"/>
    <mergeCell ref="AA295:AF295"/>
    <mergeCell ref="AG295:AL295"/>
    <mergeCell ref="AN295:AO295"/>
    <mergeCell ref="AP295:AU295"/>
    <mergeCell ref="AV295:AW295"/>
    <mergeCell ref="AX295:BC295"/>
    <mergeCell ref="V294:Z294"/>
    <mergeCell ref="AA294:AF294"/>
    <mergeCell ref="AG294:AL294"/>
    <mergeCell ref="AN294:AO294"/>
    <mergeCell ref="AP294:AU294"/>
    <mergeCell ref="B294:E294"/>
    <mergeCell ref="F294:G294"/>
    <mergeCell ref="H294:M294"/>
    <mergeCell ref="N294:O294"/>
    <mergeCell ref="P294:U294"/>
    <mergeCell ref="AV292:AW292"/>
    <mergeCell ref="AX292:BC292"/>
    <mergeCell ref="B293:E293"/>
    <mergeCell ref="F293:G293"/>
    <mergeCell ref="H293:M293"/>
    <mergeCell ref="N293:O293"/>
    <mergeCell ref="P293:U293"/>
    <mergeCell ref="V293:Z293"/>
    <mergeCell ref="AA293:AF293"/>
    <mergeCell ref="AG293:AL293"/>
    <mergeCell ref="AN293:AO293"/>
    <mergeCell ref="AP293:AU293"/>
    <mergeCell ref="AV293:AW293"/>
    <mergeCell ref="AX293:BC293"/>
    <mergeCell ref="V292:Z292"/>
    <mergeCell ref="AA292:AF292"/>
    <mergeCell ref="AG292:AL292"/>
    <mergeCell ref="AN292:AO292"/>
    <mergeCell ref="AP292:AU292"/>
    <mergeCell ref="B292:E292"/>
    <mergeCell ref="F292:G292"/>
    <mergeCell ref="H292:M292"/>
    <mergeCell ref="N292:O292"/>
    <mergeCell ref="P292:U292"/>
    <mergeCell ref="AV290:AW290"/>
    <mergeCell ref="AX290:BC290"/>
    <mergeCell ref="B291:E291"/>
    <mergeCell ref="F291:G291"/>
    <mergeCell ref="H291:M291"/>
    <mergeCell ref="N291:O291"/>
    <mergeCell ref="P291:U291"/>
    <mergeCell ref="V291:Z291"/>
    <mergeCell ref="AA291:AF291"/>
    <mergeCell ref="AG291:AL291"/>
    <mergeCell ref="AN291:AO291"/>
    <mergeCell ref="AP291:AU291"/>
    <mergeCell ref="AV291:AW291"/>
    <mergeCell ref="AX291:BC291"/>
    <mergeCell ref="V290:Z290"/>
    <mergeCell ref="AA290:AF290"/>
    <mergeCell ref="AG290:AL290"/>
    <mergeCell ref="AN290:AO290"/>
    <mergeCell ref="AP290:AU290"/>
    <mergeCell ref="B290:E290"/>
    <mergeCell ref="F290:G290"/>
    <mergeCell ref="H290:M290"/>
    <mergeCell ref="N290:O290"/>
    <mergeCell ref="P290:U290"/>
    <mergeCell ref="AV288:AW288"/>
    <mergeCell ref="AX288:BC288"/>
    <mergeCell ref="B289:E289"/>
    <mergeCell ref="F289:G289"/>
    <mergeCell ref="H289:M289"/>
    <mergeCell ref="N289:O289"/>
    <mergeCell ref="P289:U289"/>
    <mergeCell ref="V289:Z289"/>
    <mergeCell ref="AA289:AF289"/>
    <mergeCell ref="AG289:AL289"/>
    <mergeCell ref="AN289:AO289"/>
    <mergeCell ref="AP289:AU289"/>
    <mergeCell ref="AV289:AW289"/>
    <mergeCell ref="AX289:BC289"/>
    <mergeCell ref="V288:Z288"/>
    <mergeCell ref="AA288:AF288"/>
    <mergeCell ref="AG288:AL288"/>
    <mergeCell ref="AN288:AO288"/>
    <mergeCell ref="AP288:AU288"/>
    <mergeCell ref="B288:E288"/>
    <mergeCell ref="F288:G288"/>
    <mergeCell ref="H288:M288"/>
    <mergeCell ref="N288:O288"/>
    <mergeCell ref="P288:U288"/>
    <mergeCell ref="AV286:AW286"/>
    <mergeCell ref="AX286:BC286"/>
    <mergeCell ref="B287:E287"/>
    <mergeCell ref="F287:G287"/>
    <mergeCell ref="H287:M287"/>
    <mergeCell ref="N287:O287"/>
    <mergeCell ref="P287:U287"/>
    <mergeCell ref="V287:Z287"/>
    <mergeCell ref="AA287:AF287"/>
    <mergeCell ref="AG287:AL287"/>
    <mergeCell ref="AN287:AO287"/>
    <mergeCell ref="AP287:AU287"/>
    <mergeCell ref="AV287:AW287"/>
    <mergeCell ref="AX287:BC287"/>
    <mergeCell ref="V286:Z286"/>
    <mergeCell ref="AA286:AF286"/>
    <mergeCell ref="AG286:AL286"/>
    <mergeCell ref="AN286:AO286"/>
    <mergeCell ref="AP286:AU286"/>
    <mergeCell ref="B286:E286"/>
    <mergeCell ref="F286:G286"/>
    <mergeCell ref="H286:M286"/>
    <mergeCell ref="N286:O286"/>
    <mergeCell ref="P286:U286"/>
    <mergeCell ref="AV284:AW284"/>
    <mergeCell ref="AX284:BC284"/>
    <mergeCell ref="B285:E285"/>
    <mergeCell ref="F285:G285"/>
    <mergeCell ref="H285:M285"/>
    <mergeCell ref="N285:O285"/>
    <mergeCell ref="P285:U285"/>
    <mergeCell ref="V285:Z285"/>
    <mergeCell ref="AA285:AF285"/>
    <mergeCell ref="AG285:AL285"/>
    <mergeCell ref="AN285:AO285"/>
    <mergeCell ref="AP285:AU285"/>
    <mergeCell ref="AV285:AW285"/>
    <mergeCell ref="AX285:BC285"/>
    <mergeCell ref="V284:Z284"/>
    <mergeCell ref="AA284:AF284"/>
    <mergeCell ref="AG284:AL284"/>
    <mergeCell ref="AN284:AO284"/>
    <mergeCell ref="AP284:AU284"/>
    <mergeCell ref="B284:E284"/>
    <mergeCell ref="F284:G284"/>
    <mergeCell ref="H284:M284"/>
    <mergeCell ref="N284:O284"/>
    <mergeCell ref="P284:U284"/>
    <mergeCell ref="AV282:AW282"/>
    <mergeCell ref="AX282:BC282"/>
    <mergeCell ref="B283:E283"/>
    <mergeCell ref="F283:G283"/>
    <mergeCell ref="H283:M283"/>
    <mergeCell ref="N283:O283"/>
    <mergeCell ref="P283:U283"/>
    <mergeCell ref="V283:Z283"/>
    <mergeCell ref="AA283:AF283"/>
    <mergeCell ref="AG283:AL283"/>
    <mergeCell ref="AN283:AO283"/>
    <mergeCell ref="AP283:AU283"/>
    <mergeCell ref="AV283:AW283"/>
    <mergeCell ref="AX283:BC283"/>
    <mergeCell ref="V282:Z282"/>
    <mergeCell ref="AA282:AF282"/>
    <mergeCell ref="AG282:AL282"/>
    <mergeCell ref="AN282:AO282"/>
    <mergeCell ref="AP282:AU282"/>
    <mergeCell ref="B282:E282"/>
    <mergeCell ref="F282:G282"/>
    <mergeCell ref="H282:M282"/>
    <mergeCell ref="N282:O282"/>
    <mergeCell ref="P282:U282"/>
    <mergeCell ref="AV280:AW280"/>
    <mergeCell ref="AX280:BC280"/>
    <mergeCell ref="B281:E281"/>
    <mergeCell ref="F281:G281"/>
    <mergeCell ref="H281:M281"/>
    <mergeCell ref="N281:O281"/>
    <mergeCell ref="P281:U281"/>
    <mergeCell ref="V281:Z281"/>
    <mergeCell ref="AA281:AF281"/>
    <mergeCell ref="AG281:AL281"/>
    <mergeCell ref="AN281:AO281"/>
    <mergeCell ref="AP281:AU281"/>
    <mergeCell ref="AV281:AW281"/>
    <mergeCell ref="AX281:BC281"/>
    <mergeCell ref="V280:Z280"/>
    <mergeCell ref="AA280:AF280"/>
    <mergeCell ref="AG280:AL280"/>
    <mergeCell ref="AN280:AO280"/>
    <mergeCell ref="AP280:AU280"/>
    <mergeCell ref="B280:E280"/>
    <mergeCell ref="F280:G280"/>
    <mergeCell ref="H280:M280"/>
    <mergeCell ref="N280:O280"/>
    <mergeCell ref="P280:U280"/>
    <mergeCell ref="AV278:AW278"/>
    <mergeCell ref="AX278:BC278"/>
    <mergeCell ref="B279:E279"/>
    <mergeCell ref="F279:G279"/>
    <mergeCell ref="H279:M279"/>
    <mergeCell ref="N279:O279"/>
    <mergeCell ref="P279:U279"/>
    <mergeCell ref="V279:Z279"/>
    <mergeCell ref="AA279:AF279"/>
    <mergeCell ref="AG279:AL279"/>
    <mergeCell ref="AN279:AO279"/>
    <mergeCell ref="AP279:AU279"/>
    <mergeCell ref="AV279:AW279"/>
    <mergeCell ref="AX279:BC279"/>
    <mergeCell ref="V278:Z278"/>
    <mergeCell ref="AA278:AF278"/>
    <mergeCell ref="AG278:AL278"/>
    <mergeCell ref="AN278:AO278"/>
    <mergeCell ref="AP278:AU278"/>
    <mergeCell ref="B278:E278"/>
    <mergeCell ref="F278:G278"/>
    <mergeCell ref="H278:M278"/>
    <mergeCell ref="N278:O278"/>
    <mergeCell ref="P278:U278"/>
    <mergeCell ref="AV276:AW276"/>
    <mergeCell ref="AX276:BC276"/>
    <mergeCell ref="B277:E277"/>
    <mergeCell ref="F277:G277"/>
    <mergeCell ref="H277:M277"/>
    <mergeCell ref="N277:O277"/>
    <mergeCell ref="P277:U277"/>
    <mergeCell ref="V277:Z277"/>
    <mergeCell ref="AA277:AF277"/>
    <mergeCell ref="AG277:AL277"/>
    <mergeCell ref="AN277:AO277"/>
    <mergeCell ref="AP277:AU277"/>
    <mergeCell ref="AV277:AW277"/>
    <mergeCell ref="AX277:BC277"/>
    <mergeCell ref="V276:Z276"/>
    <mergeCell ref="AA276:AF276"/>
    <mergeCell ref="AG276:AL276"/>
    <mergeCell ref="AN276:AO276"/>
    <mergeCell ref="AP276:AU276"/>
    <mergeCell ref="B276:E276"/>
    <mergeCell ref="F276:G276"/>
    <mergeCell ref="H276:M276"/>
    <mergeCell ref="N276:O276"/>
    <mergeCell ref="P276:U276"/>
    <mergeCell ref="AV274:AW274"/>
    <mergeCell ref="AX274:BC274"/>
    <mergeCell ref="B275:E275"/>
    <mergeCell ref="F275:G275"/>
    <mergeCell ref="H275:M275"/>
    <mergeCell ref="N275:O275"/>
    <mergeCell ref="P275:U275"/>
    <mergeCell ref="V275:Z275"/>
    <mergeCell ref="AA275:AF275"/>
    <mergeCell ref="AG275:AL275"/>
    <mergeCell ref="AN275:AO275"/>
    <mergeCell ref="AP275:AU275"/>
    <mergeCell ref="AV275:AW275"/>
    <mergeCell ref="AX275:BC275"/>
    <mergeCell ref="V274:Z274"/>
    <mergeCell ref="AA274:AF274"/>
    <mergeCell ref="AG274:AL274"/>
    <mergeCell ref="AN274:AO274"/>
    <mergeCell ref="AP274:AU274"/>
    <mergeCell ref="B274:E274"/>
    <mergeCell ref="F274:G274"/>
    <mergeCell ref="H274:M274"/>
    <mergeCell ref="N274:O274"/>
    <mergeCell ref="P274:U274"/>
    <mergeCell ref="AV272:AW272"/>
    <mergeCell ref="AX272:BC272"/>
    <mergeCell ref="B273:E273"/>
    <mergeCell ref="F273:G273"/>
    <mergeCell ref="H273:M273"/>
    <mergeCell ref="N273:O273"/>
    <mergeCell ref="P273:U273"/>
    <mergeCell ref="V273:Z273"/>
    <mergeCell ref="AA273:AF273"/>
    <mergeCell ref="AG273:AL273"/>
    <mergeCell ref="AN273:AO273"/>
    <mergeCell ref="AP273:AU273"/>
    <mergeCell ref="AV273:AW273"/>
    <mergeCell ref="AX273:BC273"/>
    <mergeCell ref="V272:Z272"/>
    <mergeCell ref="AA272:AF272"/>
    <mergeCell ref="AG272:AL272"/>
    <mergeCell ref="AN272:AO272"/>
    <mergeCell ref="AP272:AU272"/>
    <mergeCell ref="B272:E272"/>
    <mergeCell ref="F272:G272"/>
    <mergeCell ref="H272:M272"/>
    <mergeCell ref="N272:O272"/>
    <mergeCell ref="P272:U272"/>
    <mergeCell ref="AV270:AW270"/>
    <mergeCell ref="AX270:BC270"/>
    <mergeCell ref="B271:E271"/>
    <mergeCell ref="F271:G271"/>
    <mergeCell ref="H271:M271"/>
    <mergeCell ref="N271:O271"/>
    <mergeCell ref="P271:U271"/>
    <mergeCell ref="V271:Z271"/>
    <mergeCell ref="AA271:AF271"/>
    <mergeCell ref="AG271:AL271"/>
    <mergeCell ref="AN271:AO271"/>
    <mergeCell ref="AP271:AU271"/>
    <mergeCell ref="AV271:AW271"/>
    <mergeCell ref="AX271:BC271"/>
    <mergeCell ref="V270:Z270"/>
    <mergeCell ref="AA270:AF270"/>
    <mergeCell ref="AG270:AL270"/>
    <mergeCell ref="AN270:AO270"/>
    <mergeCell ref="AP270:AU270"/>
    <mergeCell ref="B270:E270"/>
    <mergeCell ref="F270:G270"/>
    <mergeCell ref="H270:M270"/>
    <mergeCell ref="N270:O270"/>
    <mergeCell ref="P270:U270"/>
    <mergeCell ref="AV268:AW268"/>
    <mergeCell ref="AX268:BC268"/>
    <mergeCell ref="B269:E269"/>
    <mergeCell ref="F269:G269"/>
    <mergeCell ref="H269:M269"/>
    <mergeCell ref="N269:O269"/>
    <mergeCell ref="P269:U269"/>
    <mergeCell ref="V269:Z269"/>
    <mergeCell ref="AA269:AF269"/>
    <mergeCell ref="AG269:AL269"/>
    <mergeCell ref="AN269:AO269"/>
    <mergeCell ref="AP269:AU269"/>
    <mergeCell ref="AV269:AW269"/>
    <mergeCell ref="AX269:BC269"/>
    <mergeCell ref="V268:Z268"/>
    <mergeCell ref="AA268:AF268"/>
    <mergeCell ref="AG268:AL268"/>
    <mergeCell ref="AN268:AO268"/>
    <mergeCell ref="AP268:AU268"/>
    <mergeCell ref="B268:E268"/>
    <mergeCell ref="F268:G268"/>
    <mergeCell ref="H268:M268"/>
    <mergeCell ref="N268:O268"/>
    <mergeCell ref="P268:U268"/>
    <mergeCell ref="AV266:AW266"/>
    <mergeCell ref="AX266:BC266"/>
    <mergeCell ref="B267:E267"/>
    <mergeCell ref="F267:G267"/>
    <mergeCell ref="H267:M267"/>
    <mergeCell ref="N267:O267"/>
    <mergeCell ref="P267:U267"/>
    <mergeCell ref="V267:Z267"/>
    <mergeCell ref="AA267:AF267"/>
    <mergeCell ref="AG267:AL267"/>
    <mergeCell ref="AN267:AO267"/>
    <mergeCell ref="AP267:AU267"/>
    <mergeCell ref="AV267:AW267"/>
    <mergeCell ref="AX267:BC267"/>
    <mergeCell ref="V266:Z266"/>
    <mergeCell ref="AA266:AF266"/>
    <mergeCell ref="AG266:AL266"/>
    <mergeCell ref="AN266:AO266"/>
    <mergeCell ref="AP266:AU266"/>
    <mergeCell ref="B266:E266"/>
    <mergeCell ref="F266:G266"/>
    <mergeCell ref="H266:M266"/>
    <mergeCell ref="N266:O266"/>
    <mergeCell ref="P266:U266"/>
    <mergeCell ref="AV264:AW264"/>
    <mergeCell ref="AX264:BC264"/>
    <mergeCell ref="B265:E265"/>
    <mergeCell ref="F265:G265"/>
    <mergeCell ref="H265:M265"/>
    <mergeCell ref="N265:O265"/>
    <mergeCell ref="P265:U265"/>
    <mergeCell ref="V265:Z265"/>
    <mergeCell ref="AA265:AF265"/>
    <mergeCell ref="AG265:AL265"/>
    <mergeCell ref="AN265:AO265"/>
    <mergeCell ref="AP265:AU265"/>
    <mergeCell ref="AV265:AW265"/>
    <mergeCell ref="AX265:BC265"/>
    <mergeCell ref="V264:Z264"/>
    <mergeCell ref="AA264:AF264"/>
    <mergeCell ref="AG264:AL264"/>
    <mergeCell ref="AN264:AO264"/>
    <mergeCell ref="AP264:AU264"/>
    <mergeCell ref="B264:E264"/>
    <mergeCell ref="F264:G264"/>
    <mergeCell ref="H264:M264"/>
    <mergeCell ref="N264:O264"/>
    <mergeCell ref="P264:U264"/>
    <mergeCell ref="AV262:AW262"/>
    <mergeCell ref="AX262:BC262"/>
    <mergeCell ref="B263:E263"/>
    <mergeCell ref="F263:G263"/>
    <mergeCell ref="H263:M263"/>
    <mergeCell ref="N263:O263"/>
    <mergeCell ref="P263:U263"/>
    <mergeCell ref="V263:Z263"/>
    <mergeCell ref="AA263:AF263"/>
    <mergeCell ref="AG263:AL263"/>
    <mergeCell ref="AN263:AO263"/>
    <mergeCell ref="AP263:AU263"/>
    <mergeCell ref="AV263:AW263"/>
    <mergeCell ref="AX263:BC263"/>
    <mergeCell ref="V262:Z262"/>
    <mergeCell ref="AA262:AF262"/>
    <mergeCell ref="AG262:AL262"/>
    <mergeCell ref="AN262:AO262"/>
    <mergeCell ref="AP262:AU262"/>
    <mergeCell ref="B262:E262"/>
    <mergeCell ref="F262:G262"/>
    <mergeCell ref="H262:M262"/>
    <mergeCell ref="N262:O262"/>
    <mergeCell ref="P262:U262"/>
    <mergeCell ref="AV260:AW260"/>
    <mergeCell ref="AX260:BC260"/>
    <mergeCell ref="B261:E261"/>
    <mergeCell ref="F261:G261"/>
    <mergeCell ref="H261:M261"/>
    <mergeCell ref="N261:O261"/>
    <mergeCell ref="P261:U261"/>
    <mergeCell ref="V261:Z261"/>
    <mergeCell ref="AA261:AF261"/>
    <mergeCell ref="AG261:AL261"/>
    <mergeCell ref="AN261:AO261"/>
    <mergeCell ref="AP261:AU261"/>
    <mergeCell ref="AV261:AW261"/>
    <mergeCell ref="AX261:BC261"/>
    <mergeCell ref="V260:Z260"/>
    <mergeCell ref="AA260:AF260"/>
    <mergeCell ref="AG260:AL260"/>
    <mergeCell ref="AN260:AO260"/>
    <mergeCell ref="AP260:AU260"/>
    <mergeCell ref="B260:E260"/>
    <mergeCell ref="F260:G260"/>
    <mergeCell ref="H260:M260"/>
    <mergeCell ref="N260:O260"/>
    <mergeCell ref="P260:U260"/>
    <mergeCell ref="AV258:AW258"/>
    <mergeCell ref="AX258:BC258"/>
    <mergeCell ref="B259:E259"/>
    <mergeCell ref="F259:G259"/>
    <mergeCell ref="H259:M259"/>
    <mergeCell ref="N259:O259"/>
    <mergeCell ref="P259:U259"/>
    <mergeCell ref="V259:Z259"/>
    <mergeCell ref="AA259:AF259"/>
    <mergeCell ref="AG259:AL259"/>
    <mergeCell ref="AN259:AO259"/>
    <mergeCell ref="AP259:AU259"/>
    <mergeCell ref="AV259:AW259"/>
    <mergeCell ref="AX259:BC259"/>
    <mergeCell ref="V258:Z258"/>
    <mergeCell ref="AA258:AF258"/>
    <mergeCell ref="AG258:AL258"/>
    <mergeCell ref="AN258:AO258"/>
    <mergeCell ref="AP258:AU258"/>
    <mergeCell ref="B258:E258"/>
    <mergeCell ref="F258:G258"/>
    <mergeCell ref="H258:M258"/>
    <mergeCell ref="N258:O258"/>
    <mergeCell ref="P258:U258"/>
    <mergeCell ref="AV256:AW256"/>
    <mergeCell ref="AX256:BC256"/>
    <mergeCell ref="B257:E257"/>
    <mergeCell ref="F257:G257"/>
    <mergeCell ref="H257:M257"/>
    <mergeCell ref="N257:O257"/>
    <mergeCell ref="P257:U257"/>
    <mergeCell ref="V257:Z257"/>
    <mergeCell ref="AA257:AF257"/>
    <mergeCell ref="AG257:AL257"/>
    <mergeCell ref="AN257:AO257"/>
    <mergeCell ref="AP257:AU257"/>
    <mergeCell ref="AV257:AW257"/>
    <mergeCell ref="AX257:BC257"/>
    <mergeCell ref="V256:Z256"/>
    <mergeCell ref="AA256:AF256"/>
    <mergeCell ref="AG256:AL256"/>
    <mergeCell ref="AN256:AO256"/>
    <mergeCell ref="AP256:AU256"/>
    <mergeCell ref="B256:E256"/>
    <mergeCell ref="F256:G256"/>
    <mergeCell ref="H256:M256"/>
    <mergeCell ref="N256:O256"/>
    <mergeCell ref="P256:U256"/>
    <mergeCell ref="AV254:AW254"/>
    <mergeCell ref="AX254:BC254"/>
    <mergeCell ref="B255:E255"/>
    <mergeCell ref="F255:G255"/>
    <mergeCell ref="H255:M255"/>
    <mergeCell ref="N255:O255"/>
    <mergeCell ref="P255:U255"/>
    <mergeCell ref="V255:Z255"/>
    <mergeCell ref="AA255:AF255"/>
    <mergeCell ref="AG255:AL255"/>
    <mergeCell ref="AN255:AO255"/>
    <mergeCell ref="AP255:AU255"/>
    <mergeCell ref="AV255:AW255"/>
    <mergeCell ref="AX255:BC255"/>
    <mergeCell ref="V254:Z254"/>
    <mergeCell ref="AA254:AF254"/>
    <mergeCell ref="AG254:AL254"/>
    <mergeCell ref="AN254:AO254"/>
    <mergeCell ref="AP254:AU254"/>
    <mergeCell ref="B254:E254"/>
    <mergeCell ref="F254:G254"/>
    <mergeCell ref="H254:M254"/>
    <mergeCell ref="N254:O254"/>
    <mergeCell ref="P254:U254"/>
    <mergeCell ref="AV252:AW252"/>
    <mergeCell ref="AX252:BC252"/>
    <mergeCell ref="B253:E253"/>
    <mergeCell ref="F253:G253"/>
    <mergeCell ref="H253:M253"/>
    <mergeCell ref="N253:O253"/>
    <mergeCell ref="P253:U253"/>
    <mergeCell ref="V253:Z253"/>
    <mergeCell ref="AA253:AF253"/>
    <mergeCell ref="AG253:AL253"/>
    <mergeCell ref="AN253:AO253"/>
    <mergeCell ref="AP253:AU253"/>
    <mergeCell ref="AV253:AW253"/>
    <mergeCell ref="AX253:BC253"/>
    <mergeCell ref="V252:Z252"/>
    <mergeCell ref="AA252:AF252"/>
    <mergeCell ref="AG252:AL252"/>
    <mergeCell ref="AN252:AO252"/>
    <mergeCell ref="AP252:AU252"/>
    <mergeCell ref="B252:E252"/>
    <mergeCell ref="F252:G252"/>
    <mergeCell ref="H252:M252"/>
    <mergeCell ref="N252:O252"/>
    <mergeCell ref="P252:U252"/>
    <mergeCell ref="AV250:AW250"/>
    <mergeCell ref="AX250:BC250"/>
    <mergeCell ref="B251:E251"/>
    <mergeCell ref="F251:G251"/>
    <mergeCell ref="H251:M251"/>
    <mergeCell ref="N251:O251"/>
    <mergeCell ref="P251:U251"/>
    <mergeCell ref="V251:Z251"/>
    <mergeCell ref="AA251:AF251"/>
    <mergeCell ref="AG251:AL251"/>
    <mergeCell ref="AN251:AO251"/>
    <mergeCell ref="AP251:AU251"/>
    <mergeCell ref="AV251:AW251"/>
    <mergeCell ref="AX251:BC251"/>
    <mergeCell ref="V250:Z250"/>
    <mergeCell ref="AA250:AF250"/>
    <mergeCell ref="AG250:AL250"/>
    <mergeCell ref="AN250:AO250"/>
    <mergeCell ref="AP250:AU250"/>
    <mergeCell ref="B250:E250"/>
    <mergeCell ref="F250:G250"/>
    <mergeCell ref="H250:M250"/>
    <mergeCell ref="N250:O250"/>
    <mergeCell ref="P250:U250"/>
    <mergeCell ref="AV248:AW248"/>
    <mergeCell ref="AX248:BC248"/>
    <mergeCell ref="B249:E249"/>
    <mergeCell ref="F249:G249"/>
    <mergeCell ref="H249:M249"/>
    <mergeCell ref="N249:O249"/>
    <mergeCell ref="P249:U249"/>
    <mergeCell ref="V249:Z249"/>
    <mergeCell ref="AA249:AF249"/>
    <mergeCell ref="AG249:AL249"/>
    <mergeCell ref="AN249:AO249"/>
    <mergeCell ref="AP249:AU249"/>
    <mergeCell ref="AV249:AW249"/>
    <mergeCell ref="AX249:BC249"/>
    <mergeCell ref="V248:Z248"/>
    <mergeCell ref="AA248:AF248"/>
    <mergeCell ref="AG248:AL248"/>
    <mergeCell ref="AN248:AO248"/>
    <mergeCell ref="AP248:AU248"/>
    <mergeCell ref="B248:E248"/>
    <mergeCell ref="F248:G248"/>
    <mergeCell ref="H248:M248"/>
    <mergeCell ref="N248:O248"/>
    <mergeCell ref="P248:U248"/>
    <mergeCell ref="AV246:AW246"/>
    <mergeCell ref="AX246:BC246"/>
    <mergeCell ref="B247:E247"/>
    <mergeCell ref="F247:G247"/>
    <mergeCell ref="H247:M247"/>
    <mergeCell ref="N247:O247"/>
    <mergeCell ref="P247:U247"/>
    <mergeCell ref="V247:Z247"/>
    <mergeCell ref="AA247:AF247"/>
    <mergeCell ref="AG247:AL247"/>
    <mergeCell ref="AN247:AO247"/>
    <mergeCell ref="AP247:AU247"/>
    <mergeCell ref="AV247:AW247"/>
    <mergeCell ref="AX247:BC247"/>
    <mergeCell ref="V246:Z246"/>
    <mergeCell ref="AA246:AF246"/>
    <mergeCell ref="AG246:AL246"/>
    <mergeCell ref="AN246:AO246"/>
    <mergeCell ref="AP246:AU246"/>
    <mergeCell ref="B246:E246"/>
    <mergeCell ref="F246:G246"/>
    <mergeCell ref="H246:M246"/>
    <mergeCell ref="N246:O246"/>
    <mergeCell ref="P246:U246"/>
    <mergeCell ref="AV244:AW244"/>
    <mergeCell ref="AX244:BC244"/>
    <mergeCell ref="B245:E245"/>
    <mergeCell ref="F245:G245"/>
    <mergeCell ref="H245:M245"/>
    <mergeCell ref="N245:O245"/>
    <mergeCell ref="P245:U245"/>
    <mergeCell ref="V245:Z245"/>
    <mergeCell ref="AA245:AF245"/>
    <mergeCell ref="AG245:AL245"/>
    <mergeCell ref="AN245:AO245"/>
    <mergeCell ref="AP245:AU245"/>
    <mergeCell ref="AV245:AW245"/>
    <mergeCell ref="AX245:BC245"/>
    <mergeCell ref="V244:Z244"/>
    <mergeCell ref="AA244:AF244"/>
    <mergeCell ref="AG244:AL244"/>
    <mergeCell ref="AN244:AO244"/>
    <mergeCell ref="AP244:AU244"/>
    <mergeCell ref="B244:E244"/>
    <mergeCell ref="F244:G244"/>
    <mergeCell ref="H244:M244"/>
    <mergeCell ref="N244:O244"/>
    <mergeCell ref="P244:U244"/>
    <mergeCell ref="AV242:AW242"/>
    <mergeCell ref="AX242:BC242"/>
    <mergeCell ref="B243:E243"/>
    <mergeCell ref="F243:G243"/>
    <mergeCell ref="H243:M243"/>
    <mergeCell ref="N243:O243"/>
    <mergeCell ref="P243:U243"/>
    <mergeCell ref="V243:Z243"/>
    <mergeCell ref="AA243:AF243"/>
    <mergeCell ref="AG243:AL243"/>
    <mergeCell ref="AN243:AO243"/>
    <mergeCell ref="AP243:AU243"/>
    <mergeCell ref="AV243:AW243"/>
    <mergeCell ref="AX243:BC243"/>
    <mergeCell ref="V242:Z242"/>
    <mergeCell ref="AA242:AF242"/>
    <mergeCell ref="AG242:AL242"/>
    <mergeCell ref="AN242:AO242"/>
    <mergeCell ref="AP242:AU242"/>
    <mergeCell ref="B242:E242"/>
    <mergeCell ref="F242:G242"/>
    <mergeCell ref="H242:M242"/>
    <mergeCell ref="N242:O242"/>
    <mergeCell ref="P242:U242"/>
    <mergeCell ref="AV240:AW240"/>
    <mergeCell ref="AX240:BC240"/>
    <mergeCell ref="B241:E241"/>
    <mergeCell ref="F241:G241"/>
    <mergeCell ref="H241:M241"/>
    <mergeCell ref="N241:O241"/>
    <mergeCell ref="P241:U241"/>
    <mergeCell ref="V241:Z241"/>
    <mergeCell ref="AA241:AF241"/>
    <mergeCell ref="AG241:AL241"/>
    <mergeCell ref="AN241:AO241"/>
    <mergeCell ref="AP241:AU241"/>
    <mergeCell ref="AV241:AW241"/>
    <mergeCell ref="AX241:BC241"/>
    <mergeCell ref="V240:Z240"/>
    <mergeCell ref="AA240:AF240"/>
    <mergeCell ref="AG240:AL240"/>
    <mergeCell ref="AN240:AO240"/>
    <mergeCell ref="AP240:AU240"/>
    <mergeCell ref="B240:E240"/>
    <mergeCell ref="F240:G240"/>
    <mergeCell ref="H240:M240"/>
    <mergeCell ref="N240:O240"/>
    <mergeCell ref="P240:U240"/>
    <mergeCell ref="AV238:AW238"/>
    <mergeCell ref="AX238:BC238"/>
    <mergeCell ref="B239:E239"/>
    <mergeCell ref="F239:G239"/>
    <mergeCell ref="H239:M239"/>
    <mergeCell ref="N239:O239"/>
    <mergeCell ref="P239:U239"/>
    <mergeCell ref="V239:Z239"/>
    <mergeCell ref="AA239:AF239"/>
    <mergeCell ref="AG239:AL239"/>
    <mergeCell ref="AN239:AO239"/>
    <mergeCell ref="AP239:AU239"/>
    <mergeCell ref="AV239:AW239"/>
    <mergeCell ref="AX239:BC239"/>
    <mergeCell ref="V238:Z238"/>
    <mergeCell ref="AA238:AF238"/>
    <mergeCell ref="AG238:AL238"/>
    <mergeCell ref="AN238:AO238"/>
    <mergeCell ref="AP238:AU238"/>
    <mergeCell ref="B238:E238"/>
    <mergeCell ref="F238:G238"/>
    <mergeCell ref="H238:M238"/>
    <mergeCell ref="N238:O238"/>
    <mergeCell ref="P238:U238"/>
    <mergeCell ref="AV236:AW236"/>
    <mergeCell ref="AX236:BC236"/>
    <mergeCell ref="B237:E237"/>
    <mergeCell ref="F237:G237"/>
    <mergeCell ref="H237:M237"/>
    <mergeCell ref="N237:O237"/>
    <mergeCell ref="P237:U237"/>
    <mergeCell ref="V237:Z237"/>
    <mergeCell ref="AA237:AF237"/>
    <mergeCell ref="AG237:AL237"/>
    <mergeCell ref="AN237:AO237"/>
    <mergeCell ref="AP237:AU237"/>
    <mergeCell ref="AV237:AW237"/>
    <mergeCell ref="AX237:BC237"/>
    <mergeCell ref="V236:Z236"/>
    <mergeCell ref="AA236:AF236"/>
    <mergeCell ref="AG236:AL236"/>
    <mergeCell ref="AN236:AO236"/>
    <mergeCell ref="AP236:AU236"/>
    <mergeCell ref="B236:E236"/>
    <mergeCell ref="F236:G236"/>
    <mergeCell ref="H236:M236"/>
    <mergeCell ref="N236:O236"/>
    <mergeCell ref="P236:U236"/>
    <mergeCell ref="AV234:AW234"/>
    <mergeCell ref="AX234:BC234"/>
    <mergeCell ref="B235:E235"/>
    <mergeCell ref="F235:G235"/>
    <mergeCell ref="H235:M235"/>
    <mergeCell ref="N235:O235"/>
    <mergeCell ref="P235:U235"/>
    <mergeCell ref="V235:Z235"/>
    <mergeCell ref="AA235:AF235"/>
    <mergeCell ref="AG235:AL235"/>
    <mergeCell ref="AN235:AO235"/>
    <mergeCell ref="AP235:AU235"/>
    <mergeCell ref="AV235:AW235"/>
    <mergeCell ref="AX235:BC235"/>
    <mergeCell ref="V234:Z234"/>
    <mergeCell ref="AA234:AF234"/>
    <mergeCell ref="AG234:AL234"/>
    <mergeCell ref="AN234:AO234"/>
    <mergeCell ref="AP234:AU234"/>
    <mergeCell ref="B234:E234"/>
    <mergeCell ref="F234:G234"/>
    <mergeCell ref="H234:M234"/>
    <mergeCell ref="N234:O234"/>
    <mergeCell ref="P234:U234"/>
    <mergeCell ref="AV232:AW232"/>
    <mergeCell ref="AX232:BC232"/>
    <mergeCell ref="B233:E233"/>
    <mergeCell ref="F233:G233"/>
    <mergeCell ref="H233:M233"/>
    <mergeCell ref="N233:O233"/>
    <mergeCell ref="P233:U233"/>
    <mergeCell ref="V233:Z233"/>
    <mergeCell ref="AA233:AF233"/>
    <mergeCell ref="AG233:AL233"/>
    <mergeCell ref="AN233:AO233"/>
    <mergeCell ref="AP233:AU233"/>
    <mergeCell ref="AV233:AW233"/>
    <mergeCell ref="AX233:BC233"/>
    <mergeCell ref="V232:Z232"/>
    <mergeCell ref="AA232:AF232"/>
    <mergeCell ref="AG232:AL232"/>
    <mergeCell ref="AN232:AO232"/>
    <mergeCell ref="AP232:AU232"/>
    <mergeCell ref="B232:E232"/>
    <mergeCell ref="F232:G232"/>
    <mergeCell ref="H232:M232"/>
    <mergeCell ref="N232:O232"/>
    <mergeCell ref="P232:U232"/>
    <mergeCell ref="AV230:AW230"/>
    <mergeCell ref="AX230:BC230"/>
    <mergeCell ref="B231:E231"/>
    <mergeCell ref="F231:G231"/>
    <mergeCell ref="H231:M231"/>
    <mergeCell ref="N231:O231"/>
    <mergeCell ref="P231:U231"/>
    <mergeCell ref="V231:Z231"/>
    <mergeCell ref="AA231:AF231"/>
    <mergeCell ref="AG231:AL231"/>
    <mergeCell ref="AN231:AO231"/>
    <mergeCell ref="AP231:AU231"/>
    <mergeCell ref="AV231:AW231"/>
    <mergeCell ref="AX231:BC231"/>
    <mergeCell ref="V230:Z230"/>
    <mergeCell ref="AA230:AF230"/>
    <mergeCell ref="AG230:AL230"/>
    <mergeCell ref="AN230:AO230"/>
    <mergeCell ref="AP230:AU230"/>
    <mergeCell ref="B230:E230"/>
    <mergeCell ref="F230:G230"/>
    <mergeCell ref="H230:M230"/>
    <mergeCell ref="N230:O230"/>
    <mergeCell ref="P230:U230"/>
    <mergeCell ref="AV228:AW228"/>
    <mergeCell ref="AX228:BC228"/>
    <mergeCell ref="B229:E229"/>
    <mergeCell ref="F229:G229"/>
    <mergeCell ref="H229:M229"/>
    <mergeCell ref="N229:O229"/>
    <mergeCell ref="P229:U229"/>
    <mergeCell ref="V229:Z229"/>
    <mergeCell ref="AA229:AF229"/>
    <mergeCell ref="AG229:AL229"/>
    <mergeCell ref="AN229:AO229"/>
    <mergeCell ref="AP229:AU229"/>
    <mergeCell ref="AV229:AW229"/>
    <mergeCell ref="AX229:BC229"/>
    <mergeCell ref="V228:Z228"/>
    <mergeCell ref="AA228:AF228"/>
    <mergeCell ref="AG228:AL228"/>
    <mergeCell ref="AN228:AO228"/>
    <mergeCell ref="AP228:AU228"/>
    <mergeCell ref="B228:E228"/>
    <mergeCell ref="F228:G228"/>
    <mergeCell ref="H228:M228"/>
    <mergeCell ref="N228:O228"/>
    <mergeCell ref="P228:U228"/>
    <mergeCell ref="AV226:AW226"/>
    <mergeCell ref="AX226:BC226"/>
    <mergeCell ref="B227:E227"/>
    <mergeCell ref="F227:G227"/>
    <mergeCell ref="H227:M227"/>
    <mergeCell ref="N227:O227"/>
    <mergeCell ref="P227:U227"/>
    <mergeCell ref="V227:Z227"/>
    <mergeCell ref="AA227:AF227"/>
    <mergeCell ref="AG227:AL227"/>
    <mergeCell ref="AN227:AO227"/>
    <mergeCell ref="AP227:AU227"/>
    <mergeCell ref="AV227:AW227"/>
    <mergeCell ref="AX227:BC227"/>
    <mergeCell ref="V226:Z226"/>
    <mergeCell ref="AA226:AF226"/>
    <mergeCell ref="AG226:AL226"/>
    <mergeCell ref="AN226:AO226"/>
    <mergeCell ref="AP226:AU226"/>
    <mergeCell ref="B226:E226"/>
    <mergeCell ref="F226:G226"/>
    <mergeCell ref="H226:M226"/>
    <mergeCell ref="N226:O226"/>
    <mergeCell ref="P226:U226"/>
    <mergeCell ref="AV224:AW224"/>
    <mergeCell ref="AX224:BC224"/>
    <mergeCell ref="B225:E225"/>
    <mergeCell ref="F225:G225"/>
    <mergeCell ref="H225:M225"/>
    <mergeCell ref="N225:O225"/>
    <mergeCell ref="P225:U225"/>
    <mergeCell ref="V225:Z225"/>
    <mergeCell ref="AA225:AF225"/>
    <mergeCell ref="AG225:AL225"/>
    <mergeCell ref="AN225:AO225"/>
    <mergeCell ref="AP225:AU225"/>
    <mergeCell ref="AV225:AW225"/>
    <mergeCell ref="AX225:BC225"/>
    <mergeCell ref="V224:Z224"/>
    <mergeCell ref="AA224:AF224"/>
    <mergeCell ref="AG224:AL224"/>
    <mergeCell ref="AN224:AO224"/>
    <mergeCell ref="AP224:AU224"/>
    <mergeCell ref="B224:E224"/>
    <mergeCell ref="F224:G224"/>
    <mergeCell ref="H224:M224"/>
    <mergeCell ref="N224:O224"/>
    <mergeCell ref="P224:U224"/>
    <mergeCell ref="AV222:AW222"/>
    <mergeCell ref="AX222:BC222"/>
    <mergeCell ref="B223:E223"/>
    <mergeCell ref="F223:G223"/>
    <mergeCell ref="H223:M223"/>
    <mergeCell ref="N223:O223"/>
    <mergeCell ref="P223:U223"/>
    <mergeCell ref="V223:Z223"/>
    <mergeCell ref="AA223:AF223"/>
    <mergeCell ref="AG223:AL223"/>
    <mergeCell ref="AN223:AO223"/>
    <mergeCell ref="AP223:AU223"/>
    <mergeCell ref="AV223:AW223"/>
    <mergeCell ref="AX223:BC223"/>
    <mergeCell ref="V222:Z222"/>
    <mergeCell ref="AA222:AF222"/>
    <mergeCell ref="AG222:AL222"/>
    <mergeCell ref="AN222:AO222"/>
    <mergeCell ref="AP222:AU222"/>
    <mergeCell ref="B222:E222"/>
    <mergeCell ref="F222:G222"/>
    <mergeCell ref="H222:M222"/>
    <mergeCell ref="N222:O222"/>
    <mergeCell ref="P222:U222"/>
    <mergeCell ref="AV220:AW220"/>
    <mergeCell ref="AX220:BC220"/>
    <mergeCell ref="B221:E221"/>
    <mergeCell ref="F221:G221"/>
    <mergeCell ref="H221:M221"/>
    <mergeCell ref="N221:O221"/>
    <mergeCell ref="P221:U221"/>
    <mergeCell ref="V221:Z221"/>
    <mergeCell ref="AA221:AF221"/>
    <mergeCell ref="AG221:AL221"/>
    <mergeCell ref="AN221:AO221"/>
    <mergeCell ref="AP221:AU221"/>
    <mergeCell ref="AV221:AW221"/>
    <mergeCell ref="AX221:BC221"/>
    <mergeCell ref="V220:Z220"/>
    <mergeCell ref="AA220:AF220"/>
    <mergeCell ref="AG220:AL220"/>
    <mergeCell ref="AN220:AO220"/>
    <mergeCell ref="AP220:AU220"/>
    <mergeCell ref="B220:E220"/>
    <mergeCell ref="F220:G220"/>
    <mergeCell ref="H220:M220"/>
    <mergeCell ref="N220:O220"/>
    <mergeCell ref="P220:U220"/>
    <mergeCell ref="AV218:AW218"/>
    <mergeCell ref="AX218:BC218"/>
    <mergeCell ref="B219:E219"/>
    <mergeCell ref="F219:G219"/>
    <mergeCell ref="H219:M219"/>
    <mergeCell ref="N219:O219"/>
    <mergeCell ref="P219:U219"/>
    <mergeCell ref="V219:Z219"/>
    <mergeCell ref="AA219:AF219"/>
    <mergeCell ref="AG219:AL219"/>
    <mergeCell ref="AN219:AO219"/>
    <mergeCell ref="AP219:AU219"/>
    <mergeCell ref="AV219:AW219"/>
    <mergeCell ref="AX219:BC219"/>
    <mergeCell ref="V218:Z218"/>
    <mergeCell ref="AA218:AF218"/>
    <mergeCell ref="AG218:AL218"/>
    <mergeCell ref="AN218:AO218"/>
    <mergeCell ref="AP218:AU218"/>
    <mergeCell ref="B218:E218"/>
    <mergeCell ref="F218:G218"/>
    <mergeCell ref="H218:M218"/>
    <mergeCell ref="N218:O218"/>
    <mergeCell ref="P218:U218"/>
    <mergeCell ref="AV216:AW216"/>
    <mergeCell ref="AX216:BC216"/>
    <mergeCell ref="B217:E217"/>
    <mergeCell ref="F217:G217"/>
    <mergeCell ref="H217:M217"/>
    <mergeCell ref="N217:O217"/>
    <mergeCell ref="P217:U217"/>
    <mergeCell ref="V217:Z217"/>
    <mergeCell ref="AA217:AF217"/>
    <mergeCell ref="AG217:AL217"/>
    <mergeCell ref="AN217:AO217"/>
    <mergeCell ref="AP217:AU217"/>
    <mergeCell ref="AV217:AW217"/>
    <mergeCell ref="AX217:BC217"/>
    <mergeCell ref="V216:Z216"/>
    <mergeCell ref="AA216:AF216"/>
    <mergeCell ref="AG216:AL216"/>
    <mergeCell ref="AN216:AO216"/>
    <mergeCell ref="AP216:AU216"/>
    <mergeCell ref="B216:E216"/>
    <mergeCell ref="F216:G216"/>
    <mergeCell ref="H216:M216"/>
    <mergeCell ref="N216:O216"/>
    <mergeCell ref="P216:U216"/>
    <mergeCell ref="AV214:AW214"/>
    <mergeCell ref="AX214:BC214"/>
    <mergeCell ref="B215:E215"/>
    <mergeCell ref="F215:G215"/>
    <mergeCell ref="H215:M215"/>
    <mergeCell ref="N215:O215"/>
    <mergeCell ref="P215:U215"/>
    <mergeCell ref="V215:Z215"/>
    <mergeCell ref="AA215:AF215"/>
    <mergeCell ref="AG215:AL215"/>
    <mergeCell ref="AN215:AO215"/>
    <mergeCell ref="AP215:AU215"/>
    <mergeCell ref="AV215:AW215"/>
    <mergeCell ref="AX215:BC215"/>
    <mergeCell ref="V214:Z214"/>
    <mergeCell ref="AA214:AF214"/>
    <mergeCell ref="AG214:AL214"/>
    <mergeCell ref="AN214:AO214"/>
    <mergeCell ref="AP214:AU214"/>
    <mergeCell ref="B214:E214"/>
    <mergeCell ref="F214:G214"/>
    <mergeCell ref="H214:M214"/>
    <mergeCell ref="N214:O214"/>
    <mergeCell ref="P214:U214"/>
    <mergeCell ref="AV212:AW212"/>
    <mergeCell ref="AX212:BC212"/>
    <mergeCell ref="B213:E213"/>
    <mergeCell ref="F213:G213"/>
    <mergeCell ref="H213:M213"/>
    <mergeCell ref="N213:O213"/>
    <mergeCell ref="P213:U213"/>
    <mergeCell ref="V213:Z213"/>
    <mergeCell ref="AA213:AF213"/>
    <mergeCell ref="AG213:AL213"/>
    <mergeCell ref="AN213:AO213"/>
    <mergeCell ref="AP213:AU213"/>
    <mergeCell ref="AV213:AW213"/>
    <mergeCell ref="AX213:BC213"/>
    <mergeCell ref="V212:Z212"/>
    <mergeCell ref="AA212:AF212"/>
    <mergeCell ref="AG212:AL212"/>
    <mergeCell ref="AN212:AO212"/>
    <mergeCell ref="AP212:AU212"/>
    <mergeCell ref="B212:E212"/>
    <mergeCell ref="F212:G212"/>
    <mergeCell ref="H212:M212"/>
    <mergeCell ref="N212:O212"/>
    <mergeCell ref="P212:U212"/>
    <mergeCell ref="AV210:AW210"/>
    <mergeCell ref="AX210:BC210"/>
    <mergeCell ref="B211:E211"/>
    <mergeCell ref="F211:G211"/>
    <mergeCell ref="H211:M211"/>
    <mergeCell ref="N211:O211"/>
    <mergeCell ref="P211:U211"/>
    <mergeCell ref="V211:Z211"/>
    <mergeCell ref="AA211:AF211"/>
    <mergeCell ref="AG211:AL211"/>
    <mergeCell ref="AN211:AO211"/>
    <mergeCell ref="AP211:AU211"/>
    <mergeCell ref="AV211:AW211"/>
    <mergeCell ref="AX211:BC211"/>
    <mergeCell ref="V210:Z210"/>
    <mergeCell ref="AA210:AF210"/>
    <mergeCell ref="AG210:AL210"/>
    <mergeCell ref="AN210:AO210"/>
    <mergeCell ref="AP210:AU210"/>
    <mergeCell ref="B210:E210"/>
    <mergeCell ref="F210:G210"/>
    <mergeCell ref="H210:M210"/>
    <mergeCell ref="N210:O210"/>
    <mergeCell ref="P210:U210"/>
    <mergeCell ref="AV208:AW208"/>
    <mergeCell ref="AX208:BC208"/>
    <mergeCell ref="B209:E209"/>
    <mergeCell ref="F209:G209"/>
    <mergeCell ref="H209:M209"/>
    <mergeCell ref="N209:O209"/>
    <mergeCell ref="P209:U209"/>
    <mergeCell ref="V209:Z209"/>
    <mergeCell ref="AA209:AF209"/>
    <mergeCell ref="AG209:AL209"/>
    <mergeCell ref="AN209:AO209"/>
    <mergeCell ref="AP209:AU209"/>
    <mergeCell ref="AV209:AW209"/>
    <mergeCell ref="AX209:BC209"/>
    <mergeCell ref="V208:Z208"/>
    <mergeCell ref="AA208:AF208"/>
    <mergeCell ref="AG208:AL208"/>
    <mergeCell ref="AN208:AO208"/>
    <mergeCell ref="AP208:AU208"/>
    <mergeCell ref="B208:E208"/>
    <mergeCell ref="F208:G208"/>
    <mergeCell ref="H208:M208"/>
    <mergeCell ref="N208:O208"/>
    <mergeCell ref="P208:U208"/>
    <mergeCell ref="AV206:AW206"/>
    <mergeCell ref="AX206:BC206"/>
    <mergeCell ref="B207:E207"/>
    <mergeCell ref="F207:G207"/>
    <mergeCell ref="H207:M207"/>
    <mergeCell ref="N207:O207"/>
    <mergeCell ref="P207:U207"/>
    <mergeCell ref="V207:Z207"/>
    <mergeCell ref="AA207:AF207"/>
    <mergeCell ref="AG207:AL207"/>
    <mergeCell ref="AN207:AO207"/>
    <mergeCell ref="AP207:AU207"/>
    <mergeCell ref="AV207:AW207"/>
    <mergeCell ref="AX207:BC207"/>
    <mergeCell ref="V206:Z206"/>
    <mergeCell ref="AA206:AF206"/>
    <mergeCell ref="AG206:AL206"/>
    <mergeCell ref="AN206:AO206"/>
    <mergeCell ref="AP206:AU206"/>
    <mergeCell ref="B206:E206"/>
    <mergeCell ref="F206:G206"/>
    <mergeCell ref="H206:M206"/>
    <mergeCell ref="N206:O206"/>
    <mergeCell ref="P206:U206"/>
    <mergeCell ref="AV204:AW204"/>
    <mergeCell ref="AX204:BC204"/>
    <mergeCell ref="B205:E205"/>
    <mergeCell ref="F205:G205"/>
    <mergeCell ref="H205:M205"/>
    <mergeCell ref="N205:O205"/>
    <mergeCell ref="P205:U205"/>
    <mergeCell ref="V205:Z205"/>
    <mergeCell ref="AA205:AF205"/>
    <mergeCell ref="AG205:AL205"/>
    <mergeCell ref="AN205:AO205"/>
    <mergeCell ref="AP205:AU205"/>
    <mergeCell ref="AV205:AW205"/>
    <mergeCell ref="AX205:BC205"/>
    <mergeCell ref="V204:Z204"/>
    <mergeCell ref="AA204:AF204"/>
    <mergeCell ref="AG204:AL204"/>
    <mergeCell ref="AN204:AO204"/>
    <mergeCell ref="AP204:AU204"/>
    <mergeCell ref="B204:E204"/>
    <mergeCell ref="F204:G204"/>
    <mergeCell ref="H204:M204"/>
    <mergeCell ref="N204:O204"/>
    <mergeCell ref="P204:U204"/>
    <mergeCell ref="AV202:AW202"/>
    <mergeCell ref="AX202:BC202"/>
    <mergeCell ref="B203:E203"/>
    <mergeCell ref="F203:G203"/>
    <mergeCell ref="H203:M203"/>
    <mergeCell ref="N203:O203"/>
    <mergeCell ref="P203:U203"/>
    <mergeCell ref="V203:Z203"/>
    <mergeCell ref="AA203:AF203"/>
    <mergeCell ref="AG203:AL203"/>
    <mergeCell ref="AN203:AO203"/>
    <mergeCell ref="AP203:AU203"/>
    <mergeCell ref="AV203:AW203"/>
    <mergeCell ref="AX203:BC203"/>
    <mergeCell ref="V202:Z202"/>
    <mergeCell ref="AA202:AF202"/>
    <mergeCell ref="AG202:AL202"/>
    <mergeCell ref="AN202:AO202"/>
    <mergeCell ref="AP202:AU202"/>
    <mergeCell ref="B202:E202"/>
    <mergeCell ref="F202:G202"/>
    <mergeCell ref="H202:M202"/>
    <mergeCell ref="N202:O202"/>
    <mergeCell ref="P202:U202"/>
    <mergeCell ref="AV200:AW200"/>
    <mergeCell ref="AX200:BC200"/>
    <mergeCell ref="B201:E201"/>
    <mergeCell ref="F201:G201"/>
    <mergeCell ref="H201:M201"/>
    <mergeCell ref="N201:O201"/>
    <mergeCell ref="P201:U201"/>
    <mergeCell ref="V201:Z201"/>
    <mergeCell ref="AA201:AF201"/>
    <mergeCell ref="AG201:AL201"/>
    <mergeCell ref="AN201:AO201"/>
    <mergeCell ref="AP201:AU201"/>
    <mergeCell ref="AV201:AW201"/>
    <mergeCell ref="AX201:BC201"/>
    <mergeCell ref="V200:Z200"/>
    <mergeCell ref="AA200:AF200"/>
    <mergeCell ref="AG200:AL200"/>
    <mergeCell ref="AN200:AO200"/>
    <mergeCell ref="AP200:AU200"/>
    <mergeCell ref="B200:E200"/>
    <mergeCell ref="F200:G200"/>
    <mergeCell ref="H200:M200"/>
    <mergeCell ref="N200:O200"/>
    <mergeCell ref="P200:U200"/>
    <mergeCell ref="AV198:AW198"/>
    <mergeCell ref="AX198:BC198"/>
    <mergeCell ref="B199:E199"/>
    <mergeCell ref="F199:G199"/>
    <mergeCell ref="H199:M199"/>
    <mergeCell ref="N199:O199"/>
    <mergeCell ref="P199:U199"/>
    <mergeCell ref="V199:Z199"/>
    <mergeCell ref="AA199:AF199"/>
    <mergeCell ref="AG199:AL199"/>
    <mergeCell ref="AN199:AO199"/>
    <mergeCell ref="AP199:AU199"/>
    <mergeCell ref="AV199:AW199"/>
    <mergeCell ref="AX199:BC199"/>
    <mergeCell ref="V198:Z198"/>
    <mergeCell ref="AA198:AF198"/>
    <mergeCell ref="AG198:AL198"/>
    <mergeCell ref="AN198:AO198"/>
    <mergeCell ref="AP198:AU198"/>
    <mergeCell ref="B198:E198"/>
    <mergeCell ref="F198:G198"/>
    <mergeCell ref="H198:M198"/>
    <mergeCell ref="N198:O198"/>
    <mergeCell ref="P198:U198"/>
    <mergeCell ref="AV196:AW196"/>
    <mergeCell ref="AX196:BC196"/>
    <mergeCell ref="B197:E197"/>
    <mergeCell ref="F197:G197"/>
    <mergeCell ref="H197:M197"/>
    <mergeCell ref="N197:O197"/>
    <mergeCell ref="P197:U197"/>
    <mergeCell ref="V197:Z197"/>
    <mergeCell ref="AA197:AF197"/>
    <mergeCell ref="AG197:AL197"/>
    <mergeCell ref="AN197:AO197"/>
    <mergeCell ref="AP197:AU197"/>
    <mergeCell ref="AV197:AW197"/>
    <mergeCell ref="AX197:BC197"/>
    <mergeCell ref="V196:Z196"/>
    <mergeCell ref="AA196:AF196"/>
    <mergeCell ref="AG196:AL196"/>
    <mergeCell ref="AN196:AO196"/>
    <mergeCell ref="AP196:AU196"/>
    <mergeCell ref="B196:E196"/>
    <mergeCell ref="F196:G196"/>
    <mergeCell ref="H196:M196"/>
    <mergeCell ref="N196:O196"/>
    <mergeCell ref="P196:U196"/>
    <mergeCell ref="AV194:AW194"/>
    <mergeCell ref="AX194:BC194"/>
    <mergeCell ref="B195:E195"/>
    <mergeCell ref="F195:G195"/>
    <mergeCell ref="H195:M195"/>
    <mergeCell ref="N195:O195"/>
    <mergeCell ref="P195:U195"/>
    <mergeCell ref="V195:Z195"/>
    <mergeCell ref="AA195:AF195"/>
    <mergeCell ref="AG195:AL195"/>
    <mergeCell ref="AN195:AO195"/>
    <mergeCell ref="AP195:AU195"/>
    <mergeCell ref="AV195:AW195"/>
    <mergeCell ref="AX195:BC195"/>
    <mergeCell ref="V194:Z194"/>
    <mergeCell ref="AA194:AF194"/>
    <mergeCell ref="AG194:AL194"/>
    <mergeCell ref="AN194:AO194"/>
    <mergeCell ref="AP194:AU194"/>
    <mergeCell ref="B194:E194"/>
    <mergeCell ref="F194:G194"/>
    <mergeCell ref="H194:M194"/>
    <mergeCell ref="N194:O194"/>
    <mergeCell ref="P194:U194"/>
    <mergeCell ref="AV192:AW192"/>
    <mergeCell ref="AX192:BC192"/>
    <mergeCell ref="B193:E193"/>
    <mergeCell ref="F193:G193"/>
    <mergeCell ref="H193:M193"/>
    <mergeCell ref="N193:O193"/>
    <mergeCell ref="P193:U193"/>
    <mergeCell ref="V193:Z193"/>
    <mergeCell ref="AA193:AF193"/>
    <mergeCell ref="AG193:AL193"/>
    <mergeCell ref="AN193:AO193"/>
    <mergeCell ref="AP193:AU193"/>
    <mergeCell ref="AV193:AW193"/>
    <mergeCell ref="AX193:BC193"/>
    <mergeCell ref="V192:Z192"/>
    <mergeCell ref="AA192:AF192"/>
    <mergeCell ref="AG192:AL192"/>
    <mergeCell ref="AN192:AO192"/>
    <mergeCell ref="AP192:AU192"/>
    <mergeCell ref="B192:E192"/>
    <mergeCell ref="F192:G192"/>
    <mergeCell ref="H192:M192"/>
    <mergeCell ref="N192:O192"/>
    <mergeCell ref="P192:U192"/>
    <mergeCell ref="AV190:AW190"/>
    <mergeCell ref="AX190:BC190"/>
    <mergeCell ref="B191:E191"/>
    <mergeCell ref="F191:G191"/>
    <mergeCell ref="H191:M191"/>
    <mergeCell ref="N191:O191"/>
    <mergeCell ref="P191:U191"/>
    <mergeCell ref="V191:Z191"/>
    <mergeCell ref="AA191:AF191"/>
    <mergeCell ref="AG191:AL191"/>
    <mergeCell ref="AN191:AO191"/>
    <mergeCell ref="AP191:AU191"/>
    <mergeCell ref="AV191:AW191"/>
    <mergeCell ref="AX191:BC191"/>
    <mergeCell ref="V190:Z190"/>
    <mergeCell ref="AA190:AF190"/>
    <mergeCell ref="AG190:AL190"/>
    <mergeCell ref="AN190:AO190"/>
    <mergeCell ref="AP190:AU190"/>
    <mergeCell ref="B190:E190"/>
    <mergeCell ref="F190:G190"/>
    <mergeCell ref="H190:M190"/>
    <mergeCell ref="N190:O190"/>
    <mergeCell ref="P190:U190"/>
    <mergeCell ref="AV188:AW188"/>
    <mergeCell ref="AX188:BC188"/>
    <mergeCell ref="B189:E189"/>
    <mergeCell ref="F189:G189"/>
    <mergeCell ref="H189:M189"/>
    <mergeCell ref="N189:O189"/>
    <mergeCell ref="P189:U189"/>
    <mergeCell ref="V189:Z189"/>
    <mergeCell ref="AA189:AF189"/>
    <mergeCell ref="AG189:AL189"/>
    <mergeCell ref="AN189:AO189"/>
    <mergeCell ref="AP189:AU189"/>
    <mergeCell ref="AV189:AW189"/>
    <mergeCell ref="AX189:BC189"/>
    <mergeCell ref="V188:Z188"/>
    <mergeCell ref="AA188:AF188"/>
    <mergeCell ref="AG188:AL188"/>
    <mergeCell ref="AN188:AO188"/>
    <mergeCell ref="AP188:AU188"/>
    <mergeCell ref="B188:E188"/>
    <mergeCell ref="F188:G188"/>
    <mergeCell ref="H188:M188"/>
    <mergeCell ref="N188:O188"/>
    <mergeCell ref="P188:U188"/>
    <mergeCell ref="AV186:AW186"/>
    <mergeCell ref="AX186:BC186"/>
    <mergeCell ref="B187:E187"/>
    <mergeCell ref="F187:G187"/>
    <mergeCell ref="H187:M187"/>
    <mergeCell ref="N187:O187"/>
    <mergeCell ref="P187:U187"/>
    <mergeCell ref="V187:Z187"/>
    <mergeCell ref="AA187:AF187"/>
    <mergeCell ref="AG187:AL187"/>
    <mergeCell ref="AN187:AO187"/>
    <mergeCell ref="AP187:AU187"/>
    <mergeCell ref="AV187:AW187"/>
    <mergeCell ref="AX187:BC187"/>
    <mergeCell ref="V186:Z186"/>
    <mergeCell ref="AA186:AF186"/>
    <mergeCell ref="AG186:AL186"/>
    <mergeCell ref="AN186:AO186"/>
    <mergeCell ref="AP186:AU186"/>
    <mergeCell ref="B186:E186"/>
    <mergeCell ref="F186:G186"/>
    <mergeCell ref="H186:M186"/>
    <mergeCell ref="N186:O186"/>
    <mergeCell ref="P186:U186"/>
    <mergeCell ref="AV184:AW184"/>
    <mergeCell ref="AX184:BC184"/>
    <mergeCell ref="B185:E185"/>
    <mergeCell ref="F185:G185"/>
    <mergeCell ref="H185:M185"/>
    <mergeCell ref="N185:O185"/>
    <mergeCell ref="P185:U185"/>
    <mergeCell ref="V185:Z185"/>
    <mergeCell ref="AA185:AF185"/>
    <mergeCell ref="AG185:AL185"/>
    <mergeCell ref="AN185:AO185"/>
    <mergeCell ref="AP185:AU185"/>
    <mergeCell ref="AV185:AW185"/>
    <mergeCell ref="AX185:BC185"/>
    <mergeCell ref="V184:Z184"/>
    <mergeCell ref="AA184:AF184"/>
    <mergeCell ref="AG184:AL184"/>
    <mergeCell ref="AN184:AO184"/>
    <mergeCell ref="AP184:AU184"/>
    <mergeCell ref="B184:E184"/>
    <mergeCell ref="F184:G184"/>
    <mergeCell ref="H184:M184"/>
    <mergeCell ref="N184:O184"/>
    <mergeCell ref="P184:U184"/>
    <mergeCell ref="AV182:AW182"/>
    <mergeCell ref="AX182:BC182"/>
    <mergeCell ref="B183:E183"/>
    <mergeCell ref="F183:G183"/>
    <mergeCell ref="H183:M183"/>
    <mergeCell ref="N183:O183"/>
    <mergeCell ref="P183:U183"/>
    <mergeCell ref="V183:Z183"/>
    <mergeCell ref="AA183:AF183"/>
    <mergeCell ref="AG183:AL183"/>
    <mergeCell ref="AN183:AO183"/>
    <mergeCell ref="AP183:AU183"/>
    <mergeCell ref="AV183:AW183"/>
    <mergeCell ref="AX183:BC183"/>
    <mergeCell ref="V182:Z182"/>
    <mergeCell ref="AA182:AF182"/>
    <mergeCell ref="AG182:AL182"/>
    <mergeCell ref="AN182:AO182"/>
    <mergeCell ref="AP182:AU182"/>
    <mergeCell ref="B182:E182"/>
    <mergeCell ref="F182:G182"/>
    <mergeCell ref="H182:M182"/>
    <mergeCell ref="N182:O182"/>
    <mergeCell ref="P182:U182"/>
    <mergeCell ref="AV180:AW180"/>
    <mergeCell ref="AX180:BC180"/>
    <mergeCell ref="B181:E181"/>
    <mergeCell ref="F181:G181"/>
    <mergeCell ref="H181:M181"/>
    <mergeCell ref="N181:O181"/>
    <mergeCell ref="P181:U181"/>
    <mergeCell ref="V181:Z181"/>
    <mergeCell ref="AA181:AF181"/>
    <mergeCell ref="AG181:AL181"/>
    <mergeCell ref="AN181:AO181"/>
    <mergeCell ref="AP181:AU181"/>
    <mergeCell ref="AV181:AW181"/>
    <mergeCell ref="AX181:BC181"/>
    <mergeCell ref="V180:Z180"/>
    <mergeCell ref="AA180:AF180"/>
    <mergeCell ref="AG180:AL180"/>
    <mergeCell ref="AN180:AO180"/>
    <mergeCell ref="AP180:AU180"/>
    <mergeCell ref="B180:E180"/>
    <mergeCell ref="F180:G180"/>
    <mergeCell ref="H180:M180"/>
    <mergeCell ref="N180:O180"/>
    <mergeCell ref="P180:U180"/>
    <mergeCell ref="AV178:AW178"/>
    <mergeCell ref="AX178:BC178"/>
    <mergeCell ref="B179:E179"/>
    <mergeCell ref="F179:G179"/>
    <mergeCell ref="H179:M179"/>
    <mergeCell ref="N179:O179"/>
    <mergeCell ref="P179:U179"/>
    <mergeCell ref="V179:Z179"/>
    <mergeCell ref="AA179:AF179"/>
    <mergeCell ref="AG179:AL179"/>
    <mergeCell ref="AN179:AO179"/>
    <mergeCell ref="AP179:AU179"/>
    <mergeCell ref="AV179:AW179"/>
    <mergeCell ref="AX179:BC179"/>
    <mergeCell ref="V178:Z178"/>
    <mergeCell ref="AA178:AF178"/>
    <mergeCell ref="AG178:AL178"/>
    <mergeCell ref="AN178:AO178"/>
    <mergeCell ref="AP178:AU178"/>
    <mergeCell ref="B178:E178"/>
    <mergeCell ref="F178:G178"/>
    <mergeCell ref="H178:M178"/>
    <mergeCell ref="N178:O178"/>
    <mergeCell ref="P178:U178"/>
    <mergeCell ref="AV176:AW176"/>
    <mergeCell ref="AX176:BC176"/>
    <mergeCell ref="B177:E177"/>
    <mergeCell ref="F177:G177"/>
    <mergeCell ref="H177:M177"/>
    <mergeCell ref="N177:O177"/>
    <mergeCell ref="P177:U177"/>
    <mergeCell ref="V177:Z177"/>
    <mergeCell ref="AA177:AF177"/>
    <mergeCell ref="AG177:AL177"/>
    <mergeCell ref="AN177:AO177"/>
    <mergeCell ref="AP177:AU177"/>
    <mergeCell ref="AV177:AW177"/>
    <mergeCell ref="AX177:BC177"/>
    <mergeCell ref="V176:Z176"/>
    <mergeCell ref="AA176:AF176"/>
    <mergeCell ref="AG176:AL176"/>
    <mergeCell ref="AN176:AO176"/>
    <mergeCell ref="AP176:AU176"/>
    <mergeCell ref="B176:E176"/>
    <mergeCell ref="F176:G176"/>
    <mergeCell ref="H176:M176"/>
    <mergeCell ref="N176:O176"/>
    <mergeCell ref="P176:U176"/>
    <mergeCell ref="AV174:AW174"/>
    <mergeCell ref="AX174:BC174"/>
    <mergeCell ref="B175:E175"/>
    <mergeCell ref="F175:G175"/>
    <mergeCell ref="H175:M175"/>
    <mergeCell ref="N175:O175"/>
    <mergeCell ref="P175:U175"/>
    <mergeCell ref="V175:Z175"/>
    <mergeCell ref="AA175:AF175"/>
    <mergeCell ref="AG175:AL175"/>
    <mergeCell ref="AN175:AO175"/>
    <mergeCell ref="AP175:AU175"/>
    <mergeCell ref="AV175:AW175"/>
    <mergeCell ref="AX175:BC175"/>
    <mergeCell ref="V174:Z174"/>
    <mergeCell ref="AA174:AF174"/>
    <mergeCell ref="AG174:AL174"/>
    <mergeCell ref="AN174:AO174"/>
    <mergeCell ref="AP174:AU174"/>
    <mergeCell ref="B174:E174"/>
    <mergeCell ref="F174:G174"/>
    <mergeCell ref="H174:M174"/>
    <mergeCell ref="N174:O174"/>
    <mergeCell ref="P174:U174"/>
    <mergeCell ref="AV172:AW172"/>
    <mergeCell ref="AX172:BC172"/>
    <mergeCell ref="B173:E173"/>
    <mergeCell ref="F173:G173"/>
    <mergeCell ref="H173:M173"/>
    <mergeCell ref="N173:O173"/>
    <mergeCell ref="P173:U173"/>
    <mergeCell ref="V173:Z173"/>
    <mergeCell ref="AA173:AF173"/>
    <mergeCell ref="AG173:AL173"/>
    <mergeCell ref="AN173:AO173"/>
    <mergeCell ref="AP173:AU173"/>
    <mergeCell ref="AV173:AW173"/>
    <mergeCell ref="AX173:BC173"/>
    <mergeCell ref="V172:Z172"/>
    <mergeCell ref="AA172:AF172"/>
    <mergeCell ref="AG172:AL172"/>
    <mergeCell ref="AN172:AO172"/>
    <mergeCell ref="AP172:AU172"/>
    <mergeCell ref="B172:E172"/>
    <mergeCell ref="F172:G172"/>
    <mergeCell ref="H172:M172"/>
    <mergeCell ref="N172:O172"/>
    <mergeCell ref="P172:U172"/>
    <mergeCell ref="AV170:AW170"/>
    <mergeCell ref="AX170:BC170"/>
    <mergeCell ref="B171:E171"/>
    <mergeCell ref="F171:G171"/>
    <mergeCell ref="H171:M171"/>
    <mergeCell ref="N171:O171"/>
    <mergeCell ref="P171:U171"/>
    <mergeCell ref="V171:Z171"/>
    <mergeCell ref="AA171:AF171"/>
    <mergeCell ref="AG171:AL171"/>
    <mergeCell ref="AN171:AO171"/>
    <mergeCell ref="AP171:AU171"/>
    <mergeCell ref="AV171:AW171"/>
    <mergeCell ref="AX171:BC171"/>
    <mergeCell ref="V170:Z170"/>
    <mergeCell ref="AA170:AF170"/>
    <mergeCell ref="AG170:AL170"/>
    <mergeCell ref="AN170:AO170"/>
    <mergeCell ref="AP170:AU170"/>
    <mergeCell ref="B170:E170"/>
    <mergeCell ref="F170:G170"/>
    <mergeCell ref="H170:M170"/>
    <mergeCell ref="N170:O170"/>
    <mergeCell ref="P170:U170"/>
    <mergeCell ref="AV168:AW168"/>
    <mergeCell ref="AX168:BC168"/>
    <mergeCell ref="B169:E169"/>
    <mergeCell ref="F169:G169"/>
    <mergeCell ref="H169:M169"/>
    <mergeCell ref="N169:O169"/>
    <mergeCell ref="P169:U169"/>
    <mergeCell ref="V169:Z169"/>
    <mergeCell ref="AA169:AF169"/>
    <mergeCell ref="AG169:AL169"/>
    <mergeCell ref="AN169:AO169"/>
    <mergeCell ref="AP169:AU169"/>
    <mergeCell ref="AV169:AW169"/>
    <mergeCell ref="AX169:BC169"/>
    <mergeCell ref="V168:Z168"/>
    <mergeCell ref="AA168:AF168"/>
    <mergeCell ref="AG168:AL168"/>
    <mergeCell ref="AN168:AO168"/>
    <mergeCell ref="AP168:AU168"/>
    <mergeCell ref="B168:E168"/>
    <mergeCell ref="F168:G168"/>
    <mergeCell ref="H168:M168"/>
    <mergeCell ref="N168:O168"/>
    <mergeCell ref="P168:U168"/>
    <mergeCell ref="AV166:AW166"/>
    <mergeCell ref="AX166:BC166"/>
    <mergeCell ref="B167:E167"/>
    <mergeCell ref="F167:G167"/>
    <mergeCell ref="H167:M167"/>
    <mergeCell ref="N167:O167"/>
    <mergeCell ref="P167:U167"/>
    <mergeCell ref="V167:Z167"/>
    <mergeCell ref="AA167:AF167"/>
    <mergeCell ref="AG167:AL167"/>
    <mergeCell ref="AN167:AO167"/>
    <mergeCell ref="AP167:AU167"/>
    <mergeCell ref="AV167:AW167"/>
    <mergeCell ref="AX167:BC167"/>
    <mergeCell ref="V166:Z166"/>
    <mergeCell ref="AA166:AF166"/>
    <mergeCell ref="AG166:AL166"/>
    <mergeCell ref="AN166:AO166"/>
    <mergeCell ref="AP166:AU166"/>
    <mergeCell ref="B166:E166"/>
    <mergeCell ref="F166:G166"/>
    <mergeCell ref="H166:M166"/>
    <mergeCell ref="N166:O166"/>
    <mergeCell ref="P166:U166"/>
    <mergeCell ref="AV164:AW164"/>
    <mergeCell ref="AX164:BC164"/>
    <mergeCell ref="B165:E165"/>
    <mergeCell ref="F165:G165"/>
    <mergeCell ref="H165:M165"/>
    <mergeCell ref="N165:O165"/>
    <mergeCell ref="P165:U165"/>
    <mergeCell ref="V165:Z165"/>
    <mergeCell ref="AA165:AF165"/>
    <mergeCell ref="AG165:AL165"/>
    <mergeCell ref="AN165:AO165"/>
    <mergeCell ref="AP165:AU165"/>
    <mergeCell ref="AV165:AW165"/>
    <mergeCell ref="AX165:BC165"/>
    <mergeCell ref="V164:Z164"/>
    <mergeCell ref="AA164:AF164"/>
    <mergeCell ref="AG164:AL164"/>
    <mergeCell ref="AN164:AO164"/>
    <mergeCell ref="AP164:AU164"/>
    <mergeCell ref="B164:E164"/>
    <mergeCell ref="F164:G164"/>
    <mergeCell ref="H164:M164"/>
    <mergeCell ref="N164:O164"/>
    <mergeCell ref="P164:U164"/>
    <mergeCell ref="AV162:AW162"/>
    <mergeCell ref="AX162:BC162"/>
    <mergeCell ref="B163:E163"/>
    <mergeCell ref="F163:G163"/>
    <mergeCell ref="H163:M163"/>
    <mergeCell ref="N163:O163"/>
    <mergeCell ref="P163:U163"/>
    <mergeCell ref="V163:Z163"/>
    <mergeCell ref="AA163:AF163"/>
    <mergeCell ref="AG163:AL163"/>
    <mergeCell ref="AN163:AO163"/>
    <mergeCell ref="AP163:AU163"/>
    <mergeCell ref="AV163:AW163"/>
    <mergeCell ref="AX163:BC163"/>
    <mergeCell ref="V162:Z162"/>
    <mergeCell ref="AA162:AF162"/>
    <mergeCell ref="AG162:AL162"/>
    <mergeCell ref="AN162:AO162"/>
    <mergeCell ref="AP162:AU162"/>
    <mergeCell ref="B162:E162"/>
    <mergeCell ref="F162:G162"/>
    <mergeCell ref="H162:M162"/>
    <mergeCell ref="N162:O162"/>
    <mergeCell ref="P162:U162"/>
    <mergeCell ref="AV160:AW160"/>
    <mergeCell ref="AX160:BC160"/>
    <mergeCell ref="B161:E161"/>
    <mergeCell ref="F161:G161"/>
    <mergeCell ref="H161:M161"/>
    <mergeCell ref="N161:O161"/>
    <mergeCell ref="P161:U161"/>
    <mergeCell ref="V161:Z161"/>
    <mergeCell ref="AA161:AF161"/>
    <mergeCell ref="AG161:AL161"/>
    <mergeCell ref="AN161:AO161"/>
    <mergeCell ref="AP161:AU161"/>
    <mergeCell ref="AV161:AW161"/>
    <mergeCell ref="AX161:BC161"/>
    <mergeCell ref="V160:Z160"/>
    <mergeCell ref="AA160:AF160"/>
    <mergeCell ref="AG160:AL160"/>
    <mergeCell ref="AN160:AO160"/>
    <mergeCell ref="AP160:AU160"/>
    <mergeCell ref="B160:E160"/>
    <mergeCell ref="F160:G160"/>
    <mergeCell ref="H160:M160"/>
    <mergeCell ref="N160:O160"/>
    <mergeCell ref="P160:U160"/>
    <mergeCell ref="AV158:AW158"/>
    <mergeCell ref="AX158:BC158"/>
    <mergeCell ref="B159:E159"/>
    <mergeCell ref="F159:G159"/>
    <mergeCell ref="H159:M159"/>
    <mergeCell ref="N159:O159"/>
    <mergeCell ref="P159:U159"/>
    <mergeCell ref="V159:Z159"/>
    <mergeCell ref="AA159:AF159"/>
    <mergeCell ref="AG159:AL159"/>
    <mergeCell ref="AN159:AO159"/>
    <mergeCell ref="AP159:AU159"/>
    <mergeCell ref="AV159:AW159"/>
    <mergeCell ref="AX159:BC159"/>
    <mergeCell ref="V158:Z158"/>
    <mergeCell ref="AA158:AF158"/>
    <mergeCell ref="AG158:AL158"/>
    <mergeCell ref="AN158:AO158"/>
    <mergeCell ref="AP158:AU158"/>
    <mergeCell ref="B158:E158"/>
    <mergeCell ref="F158:G158"/>
    <mergeCell ref="H158:M158"/>
    <mergeCell ref="N158:O158"/>
    <mergeCell ref="P158:U158"/>
    <mergeCell ref="AV156:AW156"/>
    <mergeCell ref="AX156:BC156"/>
    <mergeCell ref="B157:E157"/>
    <mergeCell ref="F157:G157"/>
    <mergeCell ref="H157:M157"/>
    <mergeCell ref="N157:O157"/>
    <mergeCell ref="P157:U157"/>
    <mergeCell ref="V157:Z157"/>
    <mergeCell ref="AA157:AF157"/>
    <mergeCell ref="AG157:AL157"/>
    <mergeCell ref="AN157:AO157"/>
    <mergeCell ref="AP157:AU157"/>
    <mergeCell ref="AV157:AW157"/>
    <mergeCell ref="AX157:BC157"/>
    <mergeCell ref="V156:Z156"/>
    <mergeCell ref="AA156:AF156"/>
    <mergeCell ref="AG156:AL156"/>
    <mergeCell ref="AN156:AO156"/>
    <mergeCell ref="AP156:AU156"/>
    <mergeCell ref="B156:E156"/>
    <mergeCell ref="F156:G156"/>
    <mergeCell ref="H156:M156"/>
    <mergeCell ref="N156:O156"/>
    <mergeCell ref="P156:U156"/>
    <mergeCell ref="AV154:AW154"/>
    <mergeCell ref="AX154:BC154"/>
    <mergeCell ref="B155:E155"/>
    <mergeCell ref="F155:G155"/>
    <mergeCell ref="H155:M155"/>
    <mergeCell ref="N155:O155"/>
    <mergeCell ref="P155:U155"/>
    <mergeCell ref="V155:Z155"/>
    <mergeCell ref="AA155:AF155"/>
    <mergeCell ref="AG155:AL155"/>
    <mergeCell ref="AN155:AO155"/>
    <mergeCell ref="AP155:AU155"/>
    <mergeCell ref="AV155:AW155"/>
    <mergeCell ref="AX155:BC155"/>
    <mergeCell ref="V154:Z154"/>
    <mergeCell ref="AA154:AF154"/>
    <mergeCell ref="AG154:AL154"/>
    <mergeCell ref="AN154:AO154"/>
    <mergeCell ref="AP154:AU154"/>
    <mergeCell ref="B154:E154"/>
    <mergeCell ref="F154:G154"/>
    <mergeCell ref="H154:M154"/>
    <mergeCell ref="N154:O154"/>
    <mergeCell ref="P154:U154"/>
    <mergeCell ref="AV152:AW152"/>
    <mergeCell ref="AX152:BC152"/>
    <mergeCell ref="B153:E153"/>
    <mergeCell ref="F153:G153"/>
    <mergeCell ref="H153:M153"/>
    <mergeCell ref="N153:O153"/>
    <mergeCell ref="P153:U153"/>
    <mergeCell ref="V153:Z153"/>
    <mergeCell ref="AA153:AF153"/>
    <mergeCell ref="AG153:AL153"/>
    <mergeCell ref="AN153:AO153"/>
    <mergeCell ref="AP153:AU153"/>
    <mergeCell ref="AV153:AW153"/>
    <mergeCell ref="AX153:BC153"/>
    <mergeCell ref="V152:Z152"/>
    <mergeCell ref="AA152:AF152"/>
    <mergeCell ref="AG152:AL152"/>
    <mergeCell ref="AN152:AO152"/>
    <mergeCell ref="AP152:AU152"/>
    <mergeCell ref="B152:E152"/>
    <mergeCell ref="F152:G152"/>
    <mergeCell ref="H152:M152"/>
    <mergeCell ref="N152:O152"/>
    <mergeCell ref="P152:U152"/>
    <mergeCell ref="AV150:AW150"/>
    <mergeCell ref="AX150:BC150"/>
    <mergeCell ref="B151:E151"/>
    <mergeCell ref="F151:G151"/>
    <mergeCell ref="H151:M151"/>
    <mergeCell ref="N151:O151"/>
    <mergeCell ref="P151:U151"/>
    <mergeCell ref="V151:Z151"/>
    <mergeCell ref="AA151:AF151"/>
    <mergeCell ref="AG151:AL151"/>
    <mergeCell ref="AN151:AO151"/>
    <mergeCell ref="AP151:AU151"/>
    <mergeCell ref="AV151:AW151"/>
    <mergeCell ref="AX151:BC151"/>
    <mergeCell ref="V150:Z150"/>
    <mergeCell ref="AA150:AF150"/>
    <mergeCell ref="AG150:AL150"/>
    <mergeCell ref="AN150:AO150"/>
    <mergeCell ref="AP150:AU150"/>
    <mergeCell ref="B150:E150"/>
    <mergeCell ref="F150:G150"/>
    <mergeCell ref="H150:M150"/>
    <mergeCell ref="N150:O150"/>
    <mergeCell ref="P150:U150"/>
    <mergeCell ref="AV148:AW148"/>
    <mergeCell ref="AX148:BC148"/>
    <mergeCell ref="B149:E149"/>
    <mergeCell ref="F149:G149"/>
    <mergeCell ref="H149:M149"/>
    <mergeCell ref="N149:O149"/>
    <mergeCell ref="P149:U149"/>
    <mergeCell ref="V149:Z149"/>
    <mergeCell ref="AA149:AF149"/>
    <mergeCell ref="AG149:AL149"/>
    <mergeCell ref="AN149:AO149"/>
    <mergeCell ref="AP149:AU149"/>
    <mergeCell ref="AV149:AW149"/>
    <mergeCell ref="AX149:BC149"/>
    <mergeCell ref="V148:Z148"/>
    <mergeCell ref="AA148:AF148"/>
    <mergeCell ref="AG148:AL148"/>
    <mergeCell ref="AN148:AO148"/>
    <mergeCell ref="AP148:AU148"/>
    <mergeCell ref="B148:E148"/>
    <mergeCell ref="F148:G148"/>
    <mergeCell ref="H148:M148"/>
    <mergeCell ref="N148:O148"/>
    <mergeCell ref="P148:U148"/>
    <mergeCell ref="AV146:AW146"/>
    <mergeCell ref="AX146:BC146"/>
    <mergeCell ref="B147:E147"/>
    <mergeCell ref="F147:G147"/>
    <mergeCell ref="H147:M147"/>
    <mergeCell ref="N147:O147"/>
    <mergeCell ref="P147:U147"/>
    <mergeCell ref="V147:Z147"/>
    <mergeCell ref="AA147:AF147"/>
    <mergeCell ref="AG147:AL147"/>
    <mergeCell ref="AN147:AO147"/>
    <mergeCell ref="AP147:AU147"/>
    <mergeCell ref="AV147:AW147"/>
    <mergeCell ref="AX147:BC147"/>
    <mergeCell ref="V146:Z146"/>
    <mergeCell ref="AA146:AF146"/>
    <mergeCell ref="AG146:AL146"/>
    <mergeCell ref="AN146:AO146"/>
    <mergeCell ref="AP146:AU146"/>
    <mergeCell ref="B146:E146"/>
    <mergeCell ref="F146:G146"/>
    <mergeCell ref="H146:M146"/>
    <mergeCell ref="N146:O146"/>
    <mergeCell ref="P146:U146"/>
    <mergeCell ref="AV144:AW144"/>
    <mergeCell ref="AX144:BC144"/>
    <mergeCell ref="B145:E145"/>
    <mergeCell ref="F145:G145"/>
    <mergeCell ref="H145:M145"/>
    <mergeCell ref="N145:O145"/>
    <mergeCell ref="P145:U145"/>
    <mergeCell ref="V145:Z145"/>
    <mergeCell ref="AA145:AF145"/>
    <mergeCell ref="AG145:AL145"/>
    <mergeCell ref="AN145:AO145"/>
    <mergeCell ref="AP145:AU145"/>
    <mergeCell ref="AV145:AW145"/>
    <mergeCell ref="AX145:BC145"/>
    <mergeCell ref="V144:Z144"/>
    <mergeCell ref="AA144:AF144"/>
    <mergeCell ref="AG144:AL144"/>
    <mergeCell ref="AN144:AO144"/>
    <mergeCell ref="AP144:AU144"/>
    <mergeCell ref="B144:E144"/>
    <mergeCell ref="F144:G144"/>
    <mergeCell ref="H144:M144"/>
    <mergeCell ref="N144:O144"/>
    <mergeCell ref="P144:U144"/>
    <mergeCell ref="AV142:AW142"/>
    <mergeCell ref="AX142:BC142"/>
    <mergeCell ref="B143:E143"/>
    <mergeCell ref="F143:G143"/>
    <mergeCell ref="H143:M143"/>
    <mergeCell ref="N143:O143"/>
    <mergeCell ref="P143:U143"/>
    <mergeCell ref="V143:Z143"/>
    <mergeCell ref="AA143:AF143"/>
    <mergeCell ref="AG143:AL143"/>
    <mergeCell ref="AN143:AO143"/>
    <mergeCell ref="AP143:AU143"/>
    <mergeCell ref="AV143:AW143"/>
    <mergeCell ref="AX143:BC143"/>
    <mergeCell ref="V142:Z142"/>
    <mergeCell ref="AA142:AF142"/>
    <mergeCell ref="AG142:AL142"/>
    <mergeCell ref="AN142:AO142"/>
    <mergeCell ref="AP142:AU142"/>
    <mergeCell ref="B142:E142"/>
    <mergeCell ref="F142:G142"/>
    <mergeCell ref="H142:M142"/>
    <mergeCell ref="N142:O142"/>
    <mergeCell ref="P142:U142"/>
    <mergeCell ref="AV140:AW140"/>
    <mergeCell ref="AX140:BC140"/>
    <mergeCell ref="B141:E141"/>
    <mergeCell ref="F141:G141"/>
    <mergeCell ref="H141:M141"/>
    <mergeCell ref="N141:O141"/>
    <mergeCell ref="P141:U141"/>
    <mergeCell ref="V141:Z141"/>
    <mergeCell ref="AA141:AF141"/>
    <mergeCell ref="AG141:AL141"/>
    <mergeCell ref="AN141:AO141"/>
    <mergeCell ref="AP141:AU141"/>
    <mergeCell ref="AV141:AW141"/>
    <mergeCell ref="AX141:BC141"/>
    <mergeCell ref="V140:Z140"/>
    <mergeCell ref="AA140:AF140"/>
    <mergeCell ref="AG140:AL140"/>
    <mergeCell ref="AN140:AO140"/>
    <mergeCell ref="AP140:AU140"/>
    <mergeCell ref="B140:E140"/>
    <mergeCell ref="F140:G140"/>
    <mergeCell ref="H140:M140"/>
    <mergeCell ref="N140:O140"/>
    <mergeCell ref="P140:U140"/>
    <mergeCell ref="AV138:AW138"/>
    <mergeCell ref="AX138:BC138"/>
    <mergeCell ref="B139:E139"/>
    <mergeCell ref="F139:G139"/>
    <mergeCell ref="H139:M139"/>
    <mergeCell ref="N139:O139"/>
    <mergeCell ref="P139:U139"/>
    <mergeCell ref="V139:Z139"/>
    <mergeCell ref="AA139:AF139"/>
    <mergeCell ref="AG139:AL139"/>
    <mergeCell ref="AN139:AO139"/>
    <mergeCell ref="AP139:AU139"/>
    <mergeCell ref="AV139:AW139"/>
    <mergeCell ref="AX139:BC139"/>
    <mergeCell ref="V138:Z138"/>
    <mergeCell ref="AA138:AF138"/>
    <mergeCell ref="AG138:AL138"/>
    <mergeCell ref="AN138:AO138"/>
    <mergeCell ref="AP138:AU138"/>
    <mergeCell ref="B138:E138"/>
    <mergeCell ref="F138:G138"/>
    <mergeCell ref="H138:M138"/>
    <mergeCell ref="N138:O138"/>
    <mergeCell ref="P138:U138"/>
    <mergeCell ref="AV136:AW136"/>
    <mergeCell ref="AX136:BC136"/>
    <mergeCell ref="B137:E137"/>
    <mergeCell ref="F137:G137"/>
    <mergeCell ref="H137:M137"/>
    <mergeCell ref="N137:O137"/>
    <mergeCell ref="P137:U137"/>
    <mergeCell ref="V137:Z137"/>
    <mergeCell ref="AA137:AF137"/>
    <mergeCell ref="AG137:AL137"/>
    <mergeCell ref="AN137:AO137"/>
    <mergeCell ref="AP137:AU137"/>
    <mergeCell ref="AV137:AW137"/>
    <mergeCell ref="AX137:BC137"/>
    <mergeCell ref="V136:Z136"/>
    <mergeCell ref="AA136:AF136"/>
    <mergeCell ref="AG136:AL136"/>
    <mergeCell ref="AN136:AO136"/>
    <mergeCell ref="AP136:AU136"/>
    <mergeCell ref="B136:E136"/>
    <mergeCell ref="F136:G136"/>
    <mergeCell ref="H136:M136"/>
    <mergeCell ref="N136:O136"/>
    <mergeCell ref="P136:U136"/>
    <mergeCell ref="AV134:AW134"/>
    <mergeCell ref="AX134:BC134"/>
    <mergeCell ref="B135:E135"/>
    <mergeCell ref="F135:G135"/>
    <mergeCell ref="H135:M135"/>
    <mergeCell ref="N135:O135"/>
    <mergeCell ref="P135:U135"/>
    <mergeCell ref="V135:Z135"/>
    <mergeCell ref="AA135:AF135"/>
    <mergeCell ref="AG135:AL135"/>
    <mergeCell ref="AN135:AO135"/>
    <mergeCell ref="AP135:AU135"/>
    <mergeCell ref="AV135:AW135"/>
    <mergeCell ref="AX135:BC135"/>
    <mergeCell ref="V134:Z134"/>
    <mergeCell ref="AA134:AF134"/>
    <mergeCell ref="AG134:AL134"/>
    <mergeCell ref="AN134:AO134"/>
    <mergeCell ref="AP134:AU134"/>
    <mergeCell ref="B134:E134"/>
    <mergeCell ref="F134:G134"/>
    <mergeCell ref="H134:M134"/>
    <mergeCell ref="N134:O134"/>
    <mergeCell ref="P134:U134"/>
    <mergeCell ref="AV132:AW132"/>
    <mergeCell ref="AX132:BC132"/>
    <mergeCell ref="B133:E133"/>
    <mergeCell ref="F133:G133"/>
    <mergeCell ref="H133:M133"/>
    <mergeCell ref="N133:O133"/>
    <mergeCell ref="P133:U133"/>
    <mergeCell ref="V133:Z133"/>
    <mergeCell ref="AA133:AF133"/>
    <mergeCell ref="AG133:AL133"/>
    <mergeCell ref="AN133:AO133"/>
    <mergeCell ref="AP133:AU133"/>
    <mergeCell ref="AV133:AW133"/>
    <mergeCell ref="AX133:BC133"/>
    <mergeCell ref="V132:Z132"/>
    <mergeCell ref="AA132:AF132"/>
    <mergeCell ref="AG132:AL132"/>
    <mergeCell ref="AN132:AO132"/>
    <mergeCell ref="AP132:AU132"/>
    <mergeCell ref="B132:E132"/>
    <mergeCell ref="F132:G132"/>
    <mergeCell ref="H132:M132"/>
    <mergeCell ref="N132:O132"/>
    <mergeCell ref="P132:U132"/>
    <mergeCell ref="AV130:AW130"/>
    <mergeCell ref="AX130:BC130"/>
    <mergeCell ref="B131:E131"/>
    <mergeCell ref="F131:G131"/>
    <mergeCell ref="H131:M131"/>
    <mergeCell ref="N131:O131"/>
    <mergeCell ref="P131:U131"/>
    <mergeCell ref="V131:Z131"/>
    <mergeCell ref="AA131:AF131"/>
    <mergeCell ref="AG131:AL131"/>
    <mergeCell ref="AN131:AO131"/>
    <mergeCell ref="AP131:AU131"/>
    <mergeCell ref="AV131:AW131"/>
    <mergeCell ref="AX131:BC131"/>
    <mergeCell ref="V130:Z130"/>
    <mergeCell ref="AA130:AF130"/>
    <mergeCell ref="AG130:AL130"/>
    <mergeCell ref="AN130:AO130"/>
    <mergeCell ref="AP130:AU130"/>
    <mergeCell ref="B130:E130"/>
    <mergeCell ref="F130:G130"/>
    <mergeCell ref="H130:M130"/>
    <mergeCell ref="N130:O130"/>
    <mergeCell ref="P130:U130"/>
    <mergeCell ref="AV128:AW128"/>
    <mergeCell ref="AX128:BC128"/>
    <mergeCell ref="B129:E129"/>
    <mergeCell ref="F129:G129"/>
    <mergeCell ref="H129:M129"/>
    <mergeCell ref="N129:O129"/>
    <mergeCell ref="P129:U129"/>
    <mergeCell ref="V129:Z129"/>
    <mergeCell ref="AA129:AF129"/>
    <mergeCell ref="AG129:AL129"/>
    <mergeCell ref="AN129:AO129"/>
    <mergeCell ref="AP129:AU129"/>
    <mergeCell ref="AV129:AW129"/>
    <mergeCell ref="AX129:BC129"/>
    <mergeCell ref="V128:Z128"/>
    <mergeCell ref="AA128:AF128"/>
    <mergeCell ref="AG128:AL128"/>
    <mergeCell ref="AN128:AO128"/>
    <mergeCell ref="AP128:AU128"/>
    <mergeCell ref="B128:E128"/>
    <mergeCell ref="F128:G128"/>
    <mergeCell ref="H128:M128"/>
    <mergeCell ref="N128:O128"/>
    <mergeCell ref="P128:U128"/>
    <mergeCell ref="AV126:AW126"/>
    <mergeCell ref="AX126:BC126"/>
    <mergeCell ref="B127:E127"/>
    <mergeCell ref="F127:G127"/>
    <mergeCell ref="H127:M127"/>
    <mergeCell ref="N127:O127"/>
    <mergeCell ref="P127:U127"/>
    <mergeCell ref="V127:Z127"/>
    <mergeCell ref="AA127:AF127"/>
    <mergeCell ref="AG127:AL127"/>
    <mergeCell ref="AN127:AO127"/>
    <mergeCell ref="AP127:AU127"/>
    <mergeCell ref="AV127:AW127"/>
    <mergeCell ref="AX127:BC127"/>
    <mergeCell ref="V126:Z126"/>
    <mergeCell ref="AA126:AF126"/>
    <mergeCell ref="AG126:AL126"/>
    <mergeCell ref="AN126:AO126"/>
    <mergeCell ref="AP126:AU126"/>
    <mergeCell ref="B126:E126"/>
    <mergeCell ref="F126:G126"/>
    <mergeCell ref="H126:M126"/>
    <mergeCell ref="N126:O126"/>
    <mergeCell ref="P126:U126"/>
    <mergeCell ref="AV124:AW124"/>
    <mergeCell ref="AX124:BC124"/>
    <mergeCell ref="B125:E125"/>
    <mergeCell ref="F125:G125"/>
    <mergeCell ref="H125:M125"/>
    <mergeCell ref="N125:O125"/>
    <mergeCell ref="P125:U125"/>
    <mergeCell ref="V125:Z125"/>
    <mergeCell ref="AA125:AF125"/>
    <mergeCell ref="AG125:AL125"/>
    <mergeCell ref="AN125:AO125"/>
    <mergeCell ref="AP125:AU125"/>
    <mergeCell ref="AV125:AW125"/>
    <mergeCell ref="AX125:BC125"/>
    <mergeCell ref="V124:Z124"/>
    <mergeCell ref="AA124:AF124"/>
    <mergeCell ref="AG124:AL124"/>
    <mergeCell ref="AN124:AO124"/>
    <mergeCell ref="AP124:AU124"/>
    <mergeCell ref="B124:E124"/>
    <mergeCell ref="F124:G124"/>
    <mergeCell ref="H124:M124"/>
    <mergeCell ref="N124:O124"/>
    <mergeCell ref="P124:U124"/>
    <mergeCell ref="AV122:AW122"/>
    <mergeCell ref="AX122:BC122"/>
    <mergeCell ref="B123:E123"/>
    <mergeCell ref="F123:G123"/>
    <mergeCell ref="H123:M123"/>
    <mergeCell ref="N123:O123"/>
    <mergeCell ref="P123:U123"/>
    <mergeCell ref="V123:Z123"/>
    <mergeCell ref="AA123:AF123"/>
    <mergeCell ref="AG123:AL123"/>
    <mergeCell ref="AN123:AO123"/>
    <mergeCell ref="AP123:AU123"/>
    <mergeCell ref="AV123:AW123"/>
    <mergeCell ref="AX123:BC123"/>
    <mergeCell ref="V122:Z122"/>
    <mergeCell ref="AA122:AF122"/>
    <mergeCell ref="AG122:AL122"/>
    <mergeCell ref="AN122:AO122"/>
    <mergeCell ref="AP122:AU122"/>
    <mergeCell ref="B122:E122"/>
    <mergeCell ref="F122:G122"/>
    <mergeCell ref="H122:M122"/>
    <mergeCell ref="N122:O122"/>
    <mergeCell ref="P122:U122"/>
    <mergeCell ref="AV120:AW120"/>
    <mergeCell ref="AX120:BC120"/>
    <mergeCell ref="B121:E121"/>
    <mergeCell ref="F121:G121"/>
    <mergeCell ref="H121:M121"/>
    <mergeCell ref="N121:O121"/>
    <mergeCell ref="P121:U121"/>
    <mergeCell ref="V121:Z121"/>
    <mergeCell ref="AA121:AF121"/>
    <mergeCell ref="AG121:AL121"/>
    <mergeCell ref="AN121:AO121"/>
    <mergeCell ref="AP121:AU121"/>
    <mergeCell ref="AV121:AW121"/>
    <mergeCell ref="AX121:BC121"/>
    <mergeCell ref="V120:Z120"/>
    <mergeCell ref="AA120:AF120"/>
    <mergeCell ref="AG120:AL120"/>
    <mergeCell ref="AN120:AO120"/>
    <mergeCell ref="AP120:AU120"/>
    <mergeCell ref="B120:E120"/>
    <mergeCell ref="F120:G120"/>
    <mergeCell ref="H120:M120"/>
    <mergeCell ref="N120:O120"/>
    <mergeCell ref="P120:U120"/>
    <mergeCell ref="AV118:AW118"/>
    <mergeCell ref="AX118:BC118"/>
    <mergeCell ref="B119:E119"/>
    <mergeCell ref="F119:G119"/>
    <mergeCell ref="H119:M119"/>
    <mergeCell ref="N119:O119"/>
    <mergeCell ref="P119:U119"/>
    <mergeCell ref="V119:Z119"/>
    <mergeCell ref="AA119:AF119"/>
    <mergeCell ref="AG119:AL119"/>
    <mergeCell ref="AN119:AO119"/>
    <mergeCell ref="AP119:AU119"/>
    <mergeCell ref="AV119:AW119"/>
    <mergeCell ref="AX119:BC119"/>
    <mergeCell ref="V118:Z118"/>
    <mergeCell ref="AA118:AF118"/>
    <mergeCell ref="AG118:AL118"/>
    <mergeCell ref="AN118:AO118"/>
    <mergeCell ref="AP118:AU118"/>
    <mergeCell ref="B118:E118"/>
    <mergeCell ref="F118:G118"/>
    <mergeCell ref="H118:M118"/>
    <mergeCell ref="N118:O118"/>
    <mergeCell ref="P118:U118"/>
    <mergeCell ref="AV116:AW116"/>
    <mergeCell ref="AX116:BC116"/>
    <mergeCell ref="B117:E117"/>
    <mergeCell ref="F117:G117"/>
    <mergeCell ref="H117:M117"/>
    <mergeCell ref="N117:O117"/>
    <mergeCell ref="P117:U117"/>
    <mergeCell ref="V117:Z117"/>
    <mergeCell ref="AA117:AF117"/>
    <mergeCell ref="AG117:AL117"/>
    <mergeCell ref="AN117:AO117"/>
    <mergeCell ref="AP117:AU117"/>
    <mergeCell ref="AV117:AW117"/>
    <mergeCell ref="AX117:BC117"/>
    <mergeCell ref="V116:Z116"/>
    <mergeCell ref="AA116:AF116"/>
    <mergeCell ref="AG116:AL116"/>
    <mergeCell ref="AN116:AO116"/>
    <mergeCell ref="AP116:AU116"/>
    <mergeCell ref="B116:E116"/>
    <mergeCell ref="F116:G116"/>
    <mergeCell ref="H116:M116"/>
    <mergeCell ref="N116:O116"/>
    <mergeCell ref="P116:U116"/>
    <mergeCell ref="AV114:AW114"/>
    <mergeCell ref="AX114:BC114"/>
    <mergeCell ref="B115:E115"/>
    <mergeCell ref="F115:G115"/>
    <mergeCell ref="H115:M115"/>
    <mergeCell ref="N115:O115"/>
    <mergeCell ref="P115:U115"/>
    <mergeCell ref="V115:Z115"/>
    <mergeCell ref="AA115:AF115"/>
    <mergeCell ref="AG115:AL115"/>
    <mergeCell ref="AN115:AO115"/>
    <mergeCell ref="AP115:AU115"/>
    <mergeCell ref="AV115:AW115"/>
    <mergeCell ref="AX115:BC115"/>
    <mergeCell ref="V114:Z114"/>
    <mergeCell ref="AA114:AF114"/>
    <mergeCell ref="AG114:AL114"/>
    <mergeCell ref="AN114:AO114"/>
    <mergeCell ref="AP114:AU114"/>
    <mergeCell ref="B114:E114"/>
    <mergeCell ref="F114:G114"/>
    <mergeCell ref="H114:M114"/>
    <mergeCell ref="N114:O114"/>
    <mergeCell ref="P114:U114"/>
    <mergeCell ref="AV112:AW112"/>
    <mergeCell ref="AX112:BC112"/>
    <mergeCell ref="B113:E113"/>
    <mergeCell ref="F113:G113"/>
    <mergeCell ref="H113:M113"/>
    <mergeCell ref="N113:O113"/>
    <mergeCell ref="P113:U113"/>
    <mergeCell ref="V113:Z113"/>
    <mergeCell ref="AA113:AF113"/>
    <mergeCell ref="AG113:AL113"/>
    <mergeCell ref="AN113:AO113"/>
    <mergeCell ref="AP113:AU113"/>
    <mergeCell ref="AV113:AW113"/>
    <mergeCell ref="AX113:BC113"/>
    <mergeCell ref="V112:Z112"/>
    <mergeCell ref="AA112:AF112"/>
    <mergeCell ref="AG112:AL112"/>
    <mergeCell ref="AN112:AO112"/>
    <mergeCell ref="AP112:AU112"/>
    <mergeCell ref="B112:E112"/>
    <mergeCell ref="F112:G112"/>
    <mergeCell ref="H112:M112"/>
    <mergeCell ref="N112:O112"/>
    <mergeCell ref="P112:U112"/>
    <mergeCell ref="AV110:AW110"/>
    <mergeCell ref="AX110:BC110"/>
    <mergeCell ref="B111:E111"/>
    <mergeCell ref="F111:G111"/>
    <mergeCell ref="H111:M111"/>
    <mergeCell ref="N111:O111"/>
    <mergeCell ref="P111:U111"/>
    <mergeCell ref="V111:Z111"/>
    <mergeCell ref="AA111:AF111"/>
    <mergeCell ref="AG111:AL111"/>
    <mergeCell ref="AN111:AO111"/>
    <mergeCell ref="AP111:AU111"/>
    <mergeCell ref="AV111:AW111"/>
    <mergeCell ref="AX111:BC111"/>
    <mergeCell ref="V110:Z110"/>
    <mergeCell ref="AA110:AF110"/>
    <mergeCell ref="AG110:AL110"/>
    <mergeCell ref="AN110:AO110"/>
    <mergeCell ref="AP110:AU110"/>
    <mergeCell ref="B110:E110"/>
    <mergeCell ref="F110:G110"/>
    <mergeCell ref="H110:M110"/>
    <mergeCell ref="N110:O110"/>
    <mergeCell ref="P110:U110"/>
    <mergeCell ref="AV108:AW108"/>
    <mergeCell ref="AX108:BC108"/>
    <mergeCell ref="B109:E109"/>
    <mergeCell ref="F109:G109"/>
    <mergeCell ref="H109:M109"/>
    <mergeCell ref="N109:O109"/>
    <mergeCell ref="P109:U109"/>
    <mergeCell ref="V109:Z109"/>
    <mergeCell ref="AA109:AF109"/>
    <mergeCell ref="AG109:AL109"/>
    <mergeCell ref="AN109:AO109"/>
    <mergeCell ref="AP109:AU109"/>
    <mergeCell ref="AV109:AW109"/>
    <mergeCell ref="AX109:BC109"/>
    <mergeCell ref="V108:Z108"/>
    <mergeCell ref="AA108:AF108"/>
    <mergeCell ref="AG108:AL108"/>
    <mergeCell ref="AN108:AO108"/>
    <mergeCell ref="AP108:AU108"/>
    <mergeCell ref="B108:E108"/>
    <mergeCell ref="F108:G108"/>
    <mergeCell ref="H108:M108"/>
    <mergeCell ref="N108:O108"/>
    <mergeCell ref="P108:U108"/>
    <mergeCell ref="AV106:AW106"/>
    <mergeCell ref="AX106:BC106"/>
    <mergeCell ref="B107:E107"/>
    <mergeCell ref="F107:G107"/>
    <mergeCell ref="H107:M107"/>
    <mergeCell ref="N107:O107"/>
    <mergeCell ref="P107:U107"/>
    <mergeCell ref="V107:Z107"/>
    <mergeCell ref="AA107:AF107"/>
    <mergeCell ref="AG107:AL107"/>
    <mergeCell ref="AN107:AO107"/>
    <mergeCell ref="AP107:AU107"/>
    <mergeCell ref="AV107:AW107"/>
    <mergeCell ref="AX107:BC107"/>
    <mergeCell ref="V106:Z106"/>
    <mergeCell ref="AA106:AF106"/>
    <mergeCell ref="AG106:AL106"/>
    <mergeCell ref="AN106:AO106"/>
    <mergeCell ref="AP106:AU106"/>
    <mergeCell ref="B106:E106"/>
    <mergeCell ref="F106:G106"/>
    <mergeCell ref="H106:M106"/>
    <mergeCell ref="N106:O106"/>
    <mergeCell ref="P106:U106"/>
    <mergeCell ref="AV104:AW104"/>
    <mergeCell ref="AX104:BC104"/>
    <mergeCell ref="B105:E105"/>
    <mergeCell ref="F105:G105"/>
    <mergeCell ref="H105:M105"/>
    <mergeCell ref="N105:O105"/>
    <mergeCell ref="P105:U105"/>
    <mergeCell ref="V105:Z105"/>
    <mergeCell ref="AA105:AF105"/>
    <mergeCell ref="AG105:AL105"/>
    <mergeCell ref="AN105:AO105"/>
    <mergeCell ref="AP105:AU105"/>
    <mergeCell ref="AV105:AW105"/>
    <mergeCell ref="AX105:BC105"/>
    <mergeCell ref="V104:Z104"/>
    <mergeCell ref="AA104:AF104"/>
    <mergeCell ref="AG104:AL104"/>
    <mergeCell ref="AN104:AO104"/>
    <mergeCell ref="AP104:AU104"/>
    <mergeCell ref="B104:E104"/>
    <mergeCell ref="F104:G104"/>
    <mergeCell ref="H104:M104"/>
    <mergeCell ref="N104:O104"/>
    <mergeCell ref="P104:U104"/>
    <mergeCell ref="AV102:AW102"/>
    <mergeCell ref="AX102:BC102"/>
    <mergeCell ref="B103:E103"/>
    <mergeCell ref="F103:G103"/>
    <mergeCell ref="H103:M103"/>
    <mergeCell ref="N103:O103"/>
    <mergeCell ref="P103:U103"/>
    <mergeCell ref="V103:Z103"/>
    <mergeCell ref="AA103:AF103"/>
    <mergeCell ref="AG103:AL103"/>
    <mergeCell ref="AN103:AO103"/>
    <mergeCell ref="AP103:AU103"/>
    <mergeCell ref="AV103:AW103"/>
    <mergeCell ref="AX103:BC103"/>
    <mergeCell ref="V102:Z102"/>
    <mergeCell ref="AA102:AF102"/>
    <mergeCell ref="AG102:AL102"/>
    <mergeCell ref="AN102:AO102"/>
    <mergeCell ref="AP102:AU102"/>
    <mergeCell ref="B102:E102"/>
    <mergeCell ref="F102:G102"/>
    <mergeCell ref="H102:M102"/>
    <mergeCell ref="N102:O102"/>
    <mergeCell ref="P102:U102"/>
    <mergeCell ref="AV100:AW100"/>
    <mergeCell ref="AX100:BC100"/>
    <mergeCell ref="B101:E101"/>
    <mergeCell ref="F101:G101"/>
    <mergeCell ref="H101:M101"/>
    <mergeCell ref="N101:O101"/>
    <mergeCell ref="P101:U101"/>
    <mergeCell ref="V101:Z101"/>
    <mergeCell ref="AA101:AF101"/>
    <mergeCell ref="AG101:AL101"/>
    <mergeCell ref="AN101:AO101"/>
    <mergeCell ref="AP101:AU101"/>
    <mergeCell ref="AV101:AW101"/>
    <mergeCell ref="AX101:BC101"/>
    <mergeCell ref="V100:Z100"/>
    <mergeCell ref="AA100:AF100"/>
    <mergeCell ref="AG100:AL100"/>
    <mergeCell ref="AN100:AO100"/>
    <mergeCell ref="AP100:AU100"/>
    <mergeCell ref="B100:E100"/>
    <mergeCell ref="F100:G100"/>
    <mergeCell ref="H100:M100"/>
    <mergeCell ref="N100:O100"/>
    <mergeCell ref="P100:U100"/>
    <mergeCell ref="AV98:AW98"/>
    <mergeCell ref="AX98:BC98"/>
    <mergeCell ref="B99:E99"/>
    <mergeCell ref="F99:G99"/>
    <mergeCell ref="H99:M99"/>
    <mergeCell ref="N99:O99"/>
    <mergeCell ref="P99:U99"/>
    <mergeCell ref="V99:Z99"/>
    <mergeCell ref="AA99:AF99"/>
    <mergeCell ref="AG99:AL99"/>
    <mergeCell ref="AN99:AO99"/>
    <mergeCell ref="AP99:AU99"/>
    <mergeCell ref="AV99:AW99"/>
    <mergeCell ref="AX99:BC99"/>
    <mergeCell ref="V98:Z98"/>
    <mergeCell ref="AA98:AF98"/>
    <mergeCell ref="AG98:AL98"/>
    <mergeCell ref="AN98:AO98"/>
    <mergeCell ref="AP98:AU98"/>
    <mergeCell ref="B98:E98"/>
    <mergeCell ref="F98:G98"/>
    <mergeCell ref="H98:M98"/>
    <mergeCell ref="N98:O98"/>
    <mergeCell ref="P98:U98"/>
    <mergeCell ref="AV96:AW96"/>
    <mergeCell ref="AX96:BC96"/>
    <mergeCell ref="B97:E97"/>
    <mergeCell ref="F97:G97"/>
    <mergeCell ref="H97:M97"/>
    <mergeCell ref="N97:O97"/>
    <mergeCell ref="P97:U97"/>
    <mergeCell ref="V97:Z97"/>
    <mergeCell ref="AA97:AF97"/>
    <mergeCell ref="AG97:AL97"/>
    <mergeCell ref="AN97:AO97"/>
    <mergeCell ref="AP97:AU97"/>
    <mergeCell ref="AV97:AW97"/>
    <mergeCell ref="AX97:BC97"/>
    <mergeCell ref="V96:Z96"/>
    <mergeCell ref="AA96:AF96"/>
    <mergeCell ref="AG96:AL96"/>
    <mergeCell ref="AN96:AO96"/>
    <mergeCell ref="AP96:AU96"/>
    <mergeCell ref="B96:E96"/>
    <mergeCell ref="F96:G96"/>
    <mergeCell ref="H96:M96"/>
    <mergeCell ref="N96:O96"/>
    <mergeCell ref="P96:U96"/>
    <mergeCell ref="AV94:AW94"/>
    <mergeCell ref="AX94:BC94"/>
    <mergeCell ref="B95:E95"/>
    <mergeCell ref="F95:G95"/>
    <mergeCell ref="H95:M95"/>
    <mergeCell ref="N95:O95"/>
    <mergeCell ref="P95:U95"/>
    <mergeCell ref="V95:Z95"/>
    <mergeCell ref="AA95:AF95"/>
    <mergeCell ref="AG95:AL95"/>
    <mergeCell ref="AN95:AO95"/>
    <mergeCell ref="AP95:AU95"/>
    <mergeCell ref="AV95:AW95"/>
    <mergeCell ref="AX95:BC95"/>
    <mergeCell ref="V94:Z94"/>
    <mergeCell ref="AA94:AF94"/>
    <mergeCell ref="AG94:AL94"/>
    <mergeCell ref="AN94:AO94"/>
    <mergeCell ref="AP94:AU94"/>
    <mergeCell ref="B94:E94"/>
    <mergeCell ref="F94:G94"/>
    <mergeCell ref="H94:M94"/>
    <mergeCell ref="N94:O94"/>
    <mergeCell ref="P94:U94"/>
    <mergeCell ref="AV92:AW92"/>
    <mergeCell ref="AX92:BC92"/>
    <mergeCell ref="B93:E93"/>
    <mergeCell ref="F93:G93"/>
    <mergeCell ref="H93:M93"/>
    <mergeCell ref="N93:O93"/>
    <mergeCell ref="P93:U93"/>
    <mergeCell ref="V93:Z93"/>
    <mergeCell ref="AA93:AF93"/>
    <mergeCell ref="AG93:AL93"/>
    <mergeCell ref="AN93:AO93"/>
    <mergeCell ref="AP93:AU93"/>
    <mergeCell ref="AV93:AW93"/>
    <mergeCell ref="AX93:BC93"/>
    <mergeCell ref="V92:Z92"/>
    <mergeCell ref="AA92:AF92"/>
    <mergeCell ref="AG92:AL92"/>
    <mergeCell ref="AN92:AO92"/>
    <mergeCell ref="AP92:AU92"/>
    <mergeCell ref="B92:E92"/>
    <mergeCell ref="F92:G92"/>
    <mergeCell ref="H92:M92"/>
    <mergeCell ref="N92:O92"/>
    <mergeCell ref="P92:U92"/>
    <mergeCell ref="AV90:AW90"/>
    <mergeCell ref="AX90:BC90"/>
    <mergeCell ref="B91:E91"/>
    <mergeCell ref="F91:G91"/>
    <mergeCell ref="H91:M91"/>
    <mergeCell ref="N91:O91"/>
    <mergeCell ref="P91:U91"/>
    <mergeCell ref="V91:Z91"/>
    <mergeCell ref="AA91:AF91"/>
    <mergeCell ref="AG91:AL91"/>
    <mergeCell ref="AN91:AO91"/>
    <mergeCell ref="AP91:AU91"/>
    <mergeCell ref="AV91:AW91"/>
    <mergeCell ref="AX91:BC91"/>
    <mergeCell ref="V90:Z90"/>
    <mergeCell ref="AA90:AF90"/>
    <mergeCell ref="AG90:AL90"/>
    <mergeCell ref="AN90:AO90"/>
    <mergeCell ref="AP90:AU90"/>
    <mergeCell ref="B90:E90"/>
    <mergeCell ref="F90:G90"/>
    <mergeCell ref="H90:M90"/>
    <mergeCell ref="N90:O90"/>
    <mergeCell ref="P90:U90"/>
    <mergeCell ref="AV88:AW88"/>
    <mergeCell ref="AX88:BC88"/>
    <mergeCell ref="B89:E89"/>
    <mergeCell ref="F89:G89"/>
    <mergeCell ref="H89:M89"/>
    <mergeCell ref="N89:O89"/>
    <mergeCell ref="P89:U89"/>
    <mergeCell ref="V89:Z89"/>
    <mergeCell ref="AA89:AF89"/>
    <mergeCell ref="AG89:AL89"/>
    <mergeCell ref="AN89:AO89"/>
    <mergeCell ref="AP89:AU89"/>
    <mergeCell ref="AV89:AW89"/>
    <mergeCell ref="AX89:BC89"/>
    <mergeCell ref="V88:Z88"/>
    <mergeCell ref="AA88:AF88"/>
    <mergeCell ref="AG88:AL88"/>
    <mergeCell ref="AN88:AO88"/>
    <mergeCell ref="AP88:AU88"/>
    <mergeCell ref="B88:E88"/>
    <mergeCell ref="F88:G88"/>
    <mergeCell ref="H88:M88"/>
    <mergeCell ref="N88:O88"/>
    <mergeCell ref="P88:U88"/>
    <mergeCell ref="AV86:AW86"/>
    <mergeCell ref="AX86:BC86"/>
    <mergeCell ref="B87:E87"/>
    <mergeCell ref="F87:G87"/>
    <mergeCell ref="H87:M87"/>
    <mergeCell ref="N87:O87"/>
    <mergeCell ref="P87:U87"/>
    <mergeCell ref="V87:Z87"/>
    <mergeCell ref="AA87:AF87"/>
    <mergeCell ref="AG87:AL87"/>
    <mergeCell ref="AN87:AO87"/>
    <mergeCell ref="AP87:AU87"/>
    <mergeCell ref="AV87:AW87"/>
    <mergeCell ref="AX87:BC87"/>
    <mergeCell ref="V86:Z86"/>
    <mergeCell ref="AA86:AF86"/>
    <mergeCell ref="AG86:AL86"/>
    <mergeCell ref="AN86:AO86"/>
    <mergeCell ref="AP86:AU86"/>
    <mergeCell ref="B86:E86"/>
    <mergeCell ref="F86:G86"/>
    <mergeCell ref="H86:M86"/>
    <mergeCell ref="N86:O86"/>
    <mergeCell ref="P86:U86"/>
    <mergeCell ref="AV84:AW84"/>
    <mergeCell ref="AX84:BC84"/>
    <mergeCell ref="B85:E85"/>
    <mergeCell ref="F85:G85"/>
    <mergeCell ref="H85:M85"/>
    <mergeCell ref="N85:O85"/>
    <mergeCell ref="P85:U85"/>
    <mergeCell ref="V85:Z85"/>
    <mergeCell ref="AA85:AF85"/>
    <mergeCell ref="AG85:AL85"/>
    <mergeCell ref="AN85:AO85"/>
    <mergeCell ref="AP85:AU85"/>
    <mergeCell ref="AV85:AW85"/>
    <mergeCell ref="AX85:BC85"/>
    <mergeCell ref="V84:Z84"/>
    <mergeCell ref="AA84:AF84"/>
    <mergeCell ref="AG84:AL84"/>
    <mergeCell ref="AN84:AO84"/>
    <mergeCell ref="AP84:AU84"/>
    <mergeCell ref="B84:E84"/>
    <mergeCell ref="F84:G84"/>
    <mergeCell ref="H84:M84"/>
    <mergeCell ref="N84:O84"/>
    <mergeCell ref="P84:U84"/>
    <mergeCell ref="AV82:AW82"/>
    <mergeCell ref="AX82:BC82"/>
    <mergeCell ref="B83:E83"/>
    <mergeCell ref="F83:G83"/>
    <mergeCell ref="H83:M83"/>
    <mergeCell ref="N83:O83"/>
    <mergeCell ref="P83:U83"/>
    <mergeCell ref="V83:Z83"/>
    <mergeCell ref="AA83:AF83"/>
    <mergeCell ref="AG83:AL83"/>
    <mergeCell ref="AN83:AO83"/>
    <mergeCell ref="AP83:AU83"/>
    <mergeCell ref="AV83:AW83"/>
    <mergeCell ref="AX83:BC83"/>
    <mergeCell ref="V82:Z82"/>
    <mergeCell ref="AA82:AF82"/>
    <mergeCell ref="AG82:AL82"/>
    <mergeCell ref="AN82:AO82"/>
    <mergeCell ref="AP82:AU82"/>
    <mergeCell ref="B82:E82"/>
    <mergeCell ref="F82:G82"/>
    <mergeCell ref="H82:M82"/>
    <mergeCell ref="N82:O82"/>
    <mergeCell ref="P82:U82"/>
    <mergeCell ref="AV80:AW80"/>
    <mergeCell ref="AX80:BC80"/>
    <mergeCell ref="B81:E81"/>
    <mergeCell ref="F81:G81"/>
    <mergeCell ref="H81:M81"/>
    <mergeCell ref="N81:O81"/>
    <mergeCell ref="P81:U81"/>
    <mergeCell ref="V81:Z81"/>
    <mergeCell ref="AA81:AF81"/>
    <mergeCell ref="AG81:AL81"/>
    <mergeCell ref="AN81:AO81"/>
    <mergeCell ref="AP81:AU81"/>
    <mergeCell ref="AV81:AW81"/>
    <mergeCell ref="AX81:BC81"/>
    <mergeCell ref="V80:Z80"/>
    <mergeCell ref="AA80:AF80"/>
    <mergeCell ref="AG80:AL80"/>
    <mergeCell ref="AN80:AO80"/>
    <mergeCell ref="AP80:AU80"/>
    <mergeCell ref="B80:E80"/>
    <mergeCell ref="F80:G80"/>
    <mergeCell ref="H80:M80"/>
    <mergeCell ref="N80:O80"/>
    <mergeCell ref="P80:U80"/>
    <mergeCell ref="AV78:AW78"/>
    <mergeCell ref="AX78:BC78"/>
    <mergeCell ref="B79:E79"/>
    <mergeCell ref="F79:G79"/>
    <mergeCell ref="H79:M79"/>
    <mergeCell ref="N79:O79"/>
    <mergeCell ref="P79:U79"/>
    <mergeCell ref="V79:Z79"/>
    <mergeCell ref="AA79:AF79"/>
    <mergeCell ref="AG79:AL79"/>
    <mergeCell ref="AN79:AO79"/>
    <mergeCell ref="AP79:AU79"/>
    <mergeCell ref="AV79:AW79"/>
    <mergeCell ref="AX79:BC79"/>
    <mergeCell ref="V78:Z78"/>
    <mergeCell ref="AA78:AF78"/>
    <mergeCell ref="AG78:AL78"/>
    <mergeCell ref="AN78:AO78"/>
    <mergeCell ref="AP78:AU78"/>
    <mergeCell ref="B78:E78"/>
    <mergeCell ref="F78:G78"/>
    <mergeCell ref="H78:M78"/>
    <mergeCell ref="N78:O78"/>
    <mergeCell ref="P78:U78"/>
    <mergeCell ref="AV76:AW76"/>
    <mergeCell ref="AX76:BC76"/>
    <mergeCell ref="B77:E77"/>
    <mergeCell ref="F77:G77"/>
    <mergeCell ref="H77:M77"/>
    <mergeCell ref="N77:O77"/>
    <mergeCell ref="P77:U77"/>
    <mergeCell ref="V77:Z77"/>
    <mergeCell ref="AA77:AF77"/>
    <mergeCell ref="AG77:AL77"/>
    <mergeCell ref="AN77:AO77"/>
    <mergeCell ref="AP77:AU77"/>
    <mergeCell ref="AV77:AW77"/>
    <mergeCell ref="AX77:BC77"/>
    <mergeCell ref="V76:Z76"/>
    <mergeCell ref="AA76:AF76"/>
    <mergeCell ref="AG76:AL76"/>
    <mergeCell ref="AN76:AO76"/>
    <mergeCell ref="AP76:AU76"/>
    <mergeCell ref="B76:E76"/>
    <mergeCell ref="F76:G76"/>
    <mergeCell ref="H76:M76"/>
    <mergeCell ref="N76:O76"/>
    <mergeCell ref="P76:U76"/>
    <mergeCell ref="AV74:AW74"/>
    <mergeCell ref="AX74:BC74"/>
    <mergeCell ref="B75:E75"/>
    <mergeCell ref="F75:G75"/>
    <mergeCell ref="H75:M75"/>
    <mergeCell ref="N75:O75"/>
    <mergeCell ref="P75:U75"/>
    <mergeCell ref="V75:Z75"/>
    <mergeCell ref="AA75:AF75"/>
    <mergeCell ref="AG75:AL75"/>
    <mergeCell ref="AN75:AO75"/>
    <mergeCell ref="AP75:AU75"/>
    <mergeCell ref="AV75:AW75"/>
    <mergeCell ref="AX75:BC75"/>
    <mergeCell ref="V74:Z74"/>
    <mergeCell ref="AA74:AF74"/>
    <mergeCell ref="AG74:AL74"/>
    <mergeCell ref="AN74:AO74"/>
    <mergeCell ref="AP74:AU74"/>
    <mergeCell ref="B74:E74"/>
    <mergeCell ref="F74:G74"/>
    <mergeCell ref="H74:M74"/>
    <mergeCell ref="N74:O74"/>
    <mergeCell ref="P74:U74"/>
    <mergeCell ref="AV72:AW72"/>
    <mergeCell ref="AX72:BC72"/>
    <mergeCell ref="B73:E73"/>
    <mergeCell ref="F73:G73"/>
    <mergeCell ref="H73:M73"/>
    <mergeCell ref="N73:O73"/>
    <mergeCell ref="P73:U73"/>
    <mergeCell ref="V73:Z73"/>
    <mergeCell ref="AA73:AF73"/>
    <mergeCell ref="AG73:AL73"/>
    <mergeCell ref="AN73:AO73"/>
    <mergeCell ref="AP73:AU73"/>
    <mergeCell ref="AV73:AW73"/>
    <mergeCell ref="AX73:BC73"/>
    <mergeCell ref="V72:Z72"/>
    <mergeCell ref="AA72:AF72"/>
    <mergeCell ref="AG72:AL72"/>
    <mergeCell ref="AN72:AO72"/>
    <mergeCell ref="AP72:AU72"/>
    <mergeCell ref="B72:E72"/>
    <mergeCell ref="F72:G72"/>
    <mergeCell ref="H72:M72"/>
    <mergeCell ref="N72:O72"/>
    <mergeCell ref="P72:U72"/>
    <mergeCell ref="AV70:AW70"/>
    <mergeCell ref="AX70:BC70"/>
    <mergeCell ref="B71:E71"/>
    <mergeCell ref="F71:G71"/>
    <mergeCell ref="H71:M71"/>
    <mergeCell ref="N71:O71"/>
    <mergeCell ref="P71:U71"/>
    <mergeCell ref="V71:Z71"/>
    <mergeCell ref="AA71:AF71"/>
    <mergeCell ref="AG71:AL71"/>
    <mergeCell ref="AN71:AO71"/>
    <mergeCell ref="AP71:AU71"/>
    <mergeCell ref="AV71:AW71"/>
    <mergeCell ref="AX71:BC71"/>
    <mergeCell ref="V70:Z70"/>
    <mergeCell ref="AA70:AF70"/>
    <mergeCell ref="AG70:AL70"/>
    <mergeCell ref="AN70:AO70"/>
    <mergeCell ref="AP70:AU70"/>
    <mergeCell ref="B70:E70"/>
    <mergeCell ref="F70:G70"/>
    <mergeCell ref="H70:M70"/>
    <mergeCell ref="N70:O70"/>
    <mergeCell ref="P70:U70"/>
    <mergeCell ref="AV68:AW68"/>
    <mergeCell ref="AX68:BC68"/>
    <mergeCell ref="B69:E69"/>
    <mergeCell ref="F69:G69"/>
    <mergeCell ref="H69:M69"/>
    <mergeCell ref="N69:O69"/>
    <mergeCell ref="P69:U69"/>
    <mergeCell ref="V69:Z69"/>
    <mergeCell ref="AA69:AF69"/>
    <mergeCell ref="AG69:AL69"/>
    <mergeCell ref="AN69:AO69"/>
    <mergeCell ref="AP69:AU69"/>
    <mergeCell ref="AV69:AW69"/>
    <mergeCell ref="AX69:BC69"/>
    <mergeCell ref="V68:Z68"/>
    <mergeCell ref="AA68:AF68"/>
    <mergeCell ref="AG68:AL68"/>
    <mergeCell ref="AN68:AO68"/>
    <mergeCell ref="AP68:AU68"/>
    <mergeCell ref="B68:E68"/>
    <mergeCell ref="F68:G68"/>
    <mergeCell ref="H68:M68"/>
    <mergeCell ref="N68:O68"/>
    <mergeCell ref="P68:U68"/>
    <mergeCell ref="AV66:AW66"/>
    <mergeCell ref="AX66:BC66"/>
    <mergeCell ref="B67:E67"/>
    <mergeCell ref="F67:G67"/>
    <mergeCell ref="H67:M67"/>
    <mergeCell ref="N67:O67"/>
    <mergeCell ref="P67:U67"/>
    <mergeCell ref="V67:Z67"/>
    <mergeCell ref="AA67:AF67"/>
    <mergeCell ref="AG67:AL67"/>
    <mergeCell ref="AN67:AO67"/>
    <mergeCell ref="AP67:AU67"/>
    <mergeCell ref="AV67:AW67"/>
    <mergeCell ref="AX67:BC67"/>
    <mergeCell ref="V66:Z66"/>
    <mergeCell ref="AA66:AF66"/>
    <mergeCell ref="AG66:AL66"/>
    <mergeCell ref="AN66:AO66"/>
    <mergeCell ref="AP66:AU66"/>
    <mergeCell ref="B66:E66"/>
    <mergeCell ref="F66:G66"/>
    <mergeCell ref="H66:M66"/>
    <mergeCell ref="N66:O66"/>
    <mergeCell ref="P66:U66"/>
    <mergeCell ref="AV64:AW64"/>
    <mergeCell ref="AX64:BC64"/>
    <mergeCell ref="B65:E65"/>
    <mergeCell ref="F65:G65"/>
    <mergeCell ref="H65:M65"/>
    <mergeCell ref="N65:O65"/>
    <mergeCell ref="P65:U65"/>
    <mergeCell ref="V65:Z65"/>
    <mergeCell ref="AA65:AF65"/>
    <mergeCell ref="AG65:AL65"/>
    <mergeCell ref="AN65:AO65"/>
    <mergeCell ref="AP65:AU65"/>
    <mergeCell ref="AV65:AW65"/>
    <mergeCell ref="AX65:BC65"/>
    <mergeCell ref="V64:Z64"/>
    <mergeCell ref="AA64:AF64"/>
    <mergeCell ref="AG64:AL64"/>
    <mergeCell ref="AN64:AO64"/>
    <mergeCell ref="AP64:AU64"/>
    <mergeCell ref="B64:E64"/>
    <mergeCell ref="F64:G64"/>
    <mergeCell ref="H64:M64"/>
    <mergeCell ref="N64:O64"/>
    <mergeCell ref="P64:U64"/>
    <mergeCell ref="AV62:AW62"/>
    <mergeCell ref="AX62:BC62"/>
    <mergeCell ref="B63:E63"/>
    <mergeCell ref="F63:G63"/>
    <mergeCell ref="H63:M63"/>
    <mergeCell ref="N63:O63"/>
    <mergeCell ref="P63:U63"/>
    <mergeCell ref="V63:Z63"/>
    <mergeCell ref="AA63:AF63"/>
    <mergeCell ref="AG63:AL63"/>
    <mergeCell ref="AN63:AO63"/>
    <mergeCell ref="AP63:AU63"/>
    <mergeCell ref="AV63:AW63"/>
    <mergeCell ref="AX63:BC63"/>
    <mergeCell ref="V62:Z62"/>
    <mergeCell ref="AA62:AF62"/>
    <mergeCell ref="AG62:AL62"/>
    <mergeCell ref="AN62:AO62"/>
    <mergeCell ref="AP62:AU62"/>
    <mergeCell ref="B62:E62"/>
    <mergeCell ref="F62:G62"/>
    <mergeCell ref="H62:M62"/>
    <mergeCell ref="N62:O62"/>
    <mergeCell ref="P62:U62"/>
    <mergeCell ref="AV60:AW60"/>
    <mergeCell ref="AX60:BC60"/>
    <mergeCell ref="B61:E61"/>
    <mergeCell ref="F61:G61"/>
    <mergeCell ref="H61:M61"/>
    <mergeCell ref="N61:O61"/>
    <mergeCell ref="P61:U61"/>
    <mergeCell ref="V61:Z61"/>
    <mergeCell ref="AA61:AF61"/>
    <mergeCell ref="AG61:AL61"/>
    <mergeCell ref="AN61:AO61"/>
    <mergeCell ref="AP61:AU61"/>
    <mergeCell ref="AV61:AW61"/>
    <mergeCell ref="AX61:BC61"/>
    <mergeCell ref="V60:Z60"/>
    <mergeCell ref="AA60:AF60"/>
    <mergeCell ref="AG60:AL60"/>
    <mergeCell ref="AN60:AO60"/>
    <mergeCell ref="AP60:AU60"/>
    <mergeCell ref="B60:E60"/>
    <mergeCell ref="F60:G60"/>
    <mergeCell ref="H60:M60"/>
    <mergeCell ref="N60:O60"/>
    <mergeCell ref="P60:U60"/>
    <mergeCell ref="AV58:AW58"/>
    <mergeCell ref="AX58:BC58"/>
    <mergeCell ref="B59:E59"/>
    <mergeCell ref="F59:G59"/>
    <mergeCell ref="H59:M59"/>
    <mergeCell ref="N59:O59"/>
    <mergeCell ref="P59:U59"/>
    <mergeCell ref="V59:Z59"/>
    <mergeCell ref="AA59:AF59"/>
    <mergeCell ref="AG59:AL59"/>
    <mergeCell ref="AN59:AO59"/>
    <mergeCell ref="AP59:AU59"/>
    <mergeCell ref="AV59:AW59"/>
    <mergeCell ref="AX59:BC59"/>
    <mergeCell ref="V58:Z58"/>
    <mergeCell ref="AA58:AF58"/>
    <mergeCell ref="AG58:AL58"/>
    <mergeCell ref="AN58:AO58"/>
    <mergeCell ref="AP58:AU58"/>
    <mergeCell ref="B58:E58"/>
    <mergeCell ref="F58:G58"/>
    <mergeCell ref="H58:M58"/>
    <mergeCell ref="N58:O58"/>
    <mergeCell ref="P58:U58"/>
    <mergeCell ref="AV56:AW56"/>
    <mergeCell ref="AX56:BC56"/>
    <mergeCell ref="B57:E57"/>
    <mergeCell ref="F57:G57"/>
    <mergeCell ref="H57:M57"/>
    <mergeCell ref="N57:O57"/>
    <mergeCell ref="P57:U57"/>
    <mergeCell ref="V57:Z57"/>
    <mergeCell ref="AA57:AF57"/>
    <mergeCell ref="AG57:AL57"/>
    <mergeCell ref="AN57:AO57"/>
    <mergeCell ref="AP57:AU57"/>
    <mergeCell ref="AV57:AW57"/>
    <mergeCell ref="AX57:BC57"/>
    <mergeCell ref="V56:Z56"/>
    <mergeCell ref="AA56:AF56"/>
    <mergeCell ref="AG56:AL56"/>
    <mergeCell ref="AN56:AO56"/>
    <mergeCell ref="AP56:AU56"/>
    <mergeCell ref="B56:E56"/>
    <mergeCell ref="F56:G56"/>
    <mergeCell ref="H56:M56"/>
    <mergeCell ref="N56:O56"/>
    <mergeCell ref="P56:U56"/>
    <mergeCell ref="AV54:AW54"/>
    <mergeCell ref="AX54:BC54"/>
    <mergeCell ref="B55:E55"/>
    <mergeCell ref="F55:G55"/>
    <mergeCell ref="H55:M55"/>
    <mergeCell ref="N55:O55"/>
    <mergeCell ref="P55:U55"/>
    <mergeCell ref="V55:Z55"/>
    <mergeCell ref="AA55:AF55"/>
    <mergeCell ref="AG55:AL55"/>
    <mergeCell ref="AN55:AO55"/>
    <mergeCell ref="AP55:AU55"/>
    <mergeCell ref="AV55:AW55"/>
    <mergeCell ref="AX55:BC55"/>
    <mergeCell ref="V54:Z54"/>
    <mergeCell ref="AA54:AF54"/>
    <mergeCell ref="AG54:AL54"/>
    <mergeCell ref="AN54:AO54"/>
    <mergeCell ref="AP54:AU54"/>
    <mergeCell ref="B54:E54"/>
    <mergeCell ref="F54:G54"/>
    <mergeCell ref="H54:M54"/>
    <mergeCell ref="N54:O54"/>
    <mergeCell ref="P54:U54"/>
    <mergeCell ref="AV52:AW52"/>
    <mergeCell ref="AX52:BC52"/>
    <mergeCell ref="B53:E53"/>
    <mergeCell ref="F53:G53"/>
    <mergeCell ref="H53:M53"/>
    <mergeCell ref="N53:O53"/>
    <mergeCell ref="P53:U53"/>
    <mergeCell ref="V53:Z53"/>
    <mergeCell ref="AA53:AF53"/>
    <mergeCell ref="AG53:AL53"/>
    <mergeCell ref="AN53:AO53"/>
    <mergeCell ref="AP53:AU53"/>
    <mergeCell ref="AV53:AW53"/>
    <mergeCell ref="AX53:BC53"/>
    <mergeCell ref="V52:Z52"/>
    <mergeCell ref="AA52:AF52"/>
    <mergeCell ref="AG52:AL52"/>
    <mergeCell ref="AN52:AO52"/>
    <mergeCell ref="AP52:AU52"/>
    <mergeCell ref="B52:E52"/>
    <mergeCell ref="F52:G52"/>
    <mergeCell ref="H52:M52"/>
    <mergeCell ref="N52:O52"/>
    <mergeCell ref="P52:U52"/>
    <mergeCell ref="AV50:AW50"/>
    <mergeCell ref="AX50:BC50"/>
    <mergeCell ref="B51:E51"/>
    <mergeCell ref="F51:G51"/>
    <mergeCell ref="H51:M51"/>
    <mergeCell ref="N51:O51"/>
    <mergeCell ref="P51:U51"/>
    <mergeCell ref="V51:Z51"/>
    <mergeCell ref="AA51:AF51"/>
    <mergeCell ref="AG51:AL51"/>
    <mergeCell ref="AN51:AO51"/>
    <mergeCell ref="AP51:AU51"/>
    <mergeCell ref="AV51:AW51"/>
    <mergeCell ref="AX51:BC51"/>
    <mergeCell ref="V50:Z50"/>
    <mergeCell ref="AA50:AF50"/>
    <mergeCell ref="AG50:AL50"/>
    <mergeCell ref="AN50:AO50"/>
    <mergeCell ref="AP50:AU50"/>
    <mergeCell ref="B50:E50"/>
    <mergeCell ref="F50:G50"/>
    <mergeCell ref="H50:M50"/>
    <mergeCell ref="N50:O50"/>
    <mergeCell ref="P50:U50"/>
    <mergeCell ref="AV48:AW48"/>
    <mergeCell ref="AX48:BC48"/>
    <mergeCell ref="B49:E49"/>
    <mergeCell ref="F49:G49"/>
    <mergeCell ref="H49:M49"/>
    <mergeCell ref="N49:O49"/>
    <mergeCell ref="P49:U49"/>
    <mergeCell ref="V49:Z49"/>
    <mergeCell ref="AA49:AF49"/>
    <mergeCell ref="AG49:AL49"/>
    <mergeCell ref="AN49:AO49"/>
    <mergeCell ref="AP49:AU49"/>
    <mergeCell ref="AV49:AW49"/>
    <mergeCell ref="AX49:BC49"/>
    <mergeCell ref="V48:Z48"/>
    <mergeCell ref="AA48:AF48"/>
    <mergeCell ref="AG48:AL48"/>
    <mergeCell ref="AN48:AO48"/>
    <mergeCell ref="AP48:AU48"/>
    <mergeCell ref="B48:E48"/>
    <mergeCell ref="F48:G48"/>
    <mergeCell ref="H48:M48"/>
    <mergeCell ref="N48:O48"/>
    <mergeCell ref="P48:U48"/>
    <mergeCell ref="AV46:AW46"/>
    <mergeCell ref="AX46:BC46"/>
    <mergeCell ref="B47:E47"/>
    <mergeCell ref="F47:G47"/>
    <mergeCell ref="H47:M47"/>
    <mergeCell ref="N47:O47"/>
    <mergeCell ref="P47:U47"/>
    <mergeCell ref="V47:Z47"/>
    <mergeCell ref="AA47:AF47"/>
    <mergeCell ref="AG47:AL47"/>
    <mergeCell ref="AN47:AO47"/>
    <mergeCell ref="AP47:AU47"/>
    <mergeCell ref="AV47:AW47"/>
    <mergeCell ref="AX47:BC47"/>
    <mergeCell ref="V46:Z46"/>
    <mergeCell ref="AA46:AF46"/>
    <mergeCell ref="AG46:AL46"/>
    <mergeCell ref="AN46:AO46"/>
    <mergeCell ref="AP46:AU46"/>
    <mergeCell ref="B46:E46"/>
    <mergeCell ref="F46:G46"/>
    <mergeCell ref="H46:M46"/>
    <mergeCell ref="N46:O46"/>
    <mergeCell ref="P46:U46"/>
    <mergeCell ref="AV44:AW44"/>
    <mergeCell ref="AX44:BC44"/>
    <mergeCell ref="B45:E45"/>
    <mergeCell ref="F45:G45"/>
    <mergeCell ref="H45:M45"/>
    <mergeCell ref="N45:O45"/>
    <mergeCell ref="P45:U45"/>
    <mergeCell ref="V45:Z45"/>
    <mergeCell ref="AA45:AF45"/>
    <mergeCell ref="AG45:AL45"/>
    <mergeCell ref="AN45:AO45"/>
    <mergeCell ref="AP45:AU45"/>
    <mergeCell ref="AV45:AW45"/>
    <mergeCell ref="AX45:BC45"/>
    <mergeCell ref="V44:Z44"/>
    <mergeCell ref="AA44:AF44"/>
    <mergeCell ref="AG44:AL44"/>
    <mergeCell ref="AN44:AO44"/>
    <mergeCell ref="AP44:AU44"/>
    <mergeCell ref="B44:E44"/>
    <mergeCell ref="F44:G44"/>
    <mergeCell ref="H44:M44"/>
    <mergeCell ref="N44:O44"/>
    <mergeCell ref="P44:U44"/>
    <mergeCell ref="AV42:AW42"/>
    <mergeCell ref="AX42:BC42"/>
    <mergeCell ref="B43:E43"/>
    <mergeCell ref="F43:G43"/>
    <mergeCell ref="H43:M43"/>
    <mergeCell ref="N43:O43"/>
    <mergeCell ref="P43:U43"/>
    <mergeCell ref="V43:Z43"/>
    <mergeCell ref="AA43:AF43"/>
    <mergeCell ref="AG43:AL43"/>
    <mergeCell ref="AN43:AO43"/>
    <mergeCell ref="AP43:AU43"/>
    <mergeCell ref="AV43:AW43"/>
    <mergeCell ref="AX43:BC43"/>
    <mergeCell ref="V42:Z42"/>
    <mergeCell ref="AA42:AF42"/>
    <mergeCell ref="AG42:AL42"/>
    <mergeCell ref="AN42:AO42"/>
    <mergeCell ref="AP42:AU42"/>
    <mergeCell ref="B42:E42"/>
    <mergeCell ref="F42:G42"/>
    <mergeCell ref="H42:M42"/>
    <mergeCell ref="N42:O42"/>
    <mergeCell ref="P42:U42"/>
    <mergeCell ref="AV40:AW40"/>
    <mergeCell ref="AX40:BC40"/>
    <mergeCell ref="B41:E41"/>
    <mergeCell ref="F41:G41"/>
    <mergeCell ref="H41:M41"/>
    <mergeCell ref="N41:O41"/>
    <mergeCell ref="P41:U41"/>
    <mergeCell ref="V41:Z41"/>
    <mergeCell ref="AA41:AF41"/>
    <mergeCell ref="AG41:AL41"/>
    <mergeCell ref="AN41:AO41"/>
    <mergeCell ref="AP41:AU41"/>
    <mergeCell ref="AV41:AW41"/>
    <mergeCell ref="AX41:BC41"/>
    <mergeCell ref="V40:Z40"/>
    <mergeCell ref="AA40:AF40"/>
    <mergeCell ref="AG40:AL40"/>
    <mergeCell ref="AN40:AO40"/>
    <mergeCell ref="AP40:AU40"/>
    <mergeCell ref="B40:E40"/>
    <mergeCell ref="F40:G40"/>
    <mergeCell ref="H40:M40"/>
    <mergeCell ref="N40:O40"/>
    <mergeCell ref="P40:U40"/>
    <mergeCell ref="AV38:AW38"/>
    <mergeCell ref="AX38:BC38"/>
    <mergeCell ref="B39:E39"/>
    <mergeCell ref="F39:G39"/>
    <mergeCell ref="H39:M39"/>
    <mergeCell ref="N39:O39"/>
    <mergeCell ref="P39:U39"/>
    <mergeCell ref="V39:Z39"/>
    <mergeCell ref="AA39:AF39"/>
    <mergeCell ref="AG39:AL39"/>
    <mergeCell ref="AN39:AO39"/>
    <mergeCell ref="AP39:AU39"/>
    <mergeCell ref="AV39:AW39"/>
    <mergeCell ref="AX39:BC39"/>
    <mergeCell ref="V38:Z38"/>
    <mergeCell ref="AA38:AF38"/>
    <mergeCell ref="AG38:AL38"/>
    <mergeCell ref="AN38:AO38"/>
    <mergeCell ref="AP38:AU38"/>
    <mergeCell ref="B38:E38"/>
    <mergeCell ref="F38:G38"/>
    <mergeCell ref="H38:M38"/>
    <mergeCell ref="N38:O38"/>
    <mergeCell ref="P38:U38"/>
    <mergeCell ref="AV36:AW36"/>
    <mergeCell ref="AX36:BC36"/>
    <mergeCell ref="B37:E37"/>
    <mergeCell ref="F37:G37"/>
    <mergeCell ref="H37:M37"/>
    <mergeCell ref="N37:O37"/>
    <mergeCell ref="P37:U37"/>
    <mergeCell ref="V37:Z37"/>
    <mergeCell ref="AA37:AF37"/>
    <mergeCell ref="AG37:AL37"/>
    <mergeCell ref="AN37:AO37"/>
    <mergeCell ref="AP37:AU37"/>
    <mergeCell ref="AV37:AW37"/>
    <mergeCell ref="AX37:BC37"/>
    <mergeCell ref="V36:Z36"/>
    <mergeCell ref="AA36:AF36"/>
    <mergeCell ref="AG36:AL36"/>
    <mergeCell ref="AN36:AO36"/>
    <mergeCell ref="AP36:AU36"/>
    <mergeCell ref="B36:E36"/>
    <mergeCell ref="F36:G36"/>
    <mergeCell ref="H36:M36"/>
    <mergeCell ref="N36:O36"/>
    <mergeCell ref="P36:U36"/>
    <mergeCell ref="AV34:AW34"/>
    <mergeCell ref="AX34:BC34"/>
    <mergeCell ref="B35:E35"/>
    <mergeCell ref="F35:G35"/>
    <mergeCell ref="H35:M35"/>
    <mergeCell ref="N35:O35"/>
    <mergeCell ref="P35:U35"/>
    <mergeCell ref="V35:Z35"/>
    <mergeCell ref="AA35:AF35"/>
    <mergeCell ref="AG35:AL35"/>
    <mergeCell ref="AN35:AO35"/>
    <mergeCell ref="AP35:AU35"/>
    <mergeCell ref="AV35:AW35"/>
    <mergeCell ref="AX35:BC35"/>
    <mergeCell ref="V34:Z34"/>
    <mergeCell ref="AA34:AF34"/>
    <mergeCell ref="AG34:AL34"/>
    <mergeCell ref="AN34:AO34"/>
    <mergeCell ref="AP34:AU34"/>
    <mergeCell ref="B34:E34"/>
    <mergeCell ref="F34:G34"/>
    <mergeCell ref="H34:M34"/>
    <mergeCell ref="N34:O34"/>
    <mergeCell ref="P34:U34"/>
    <mergeCell ref="AV32:AW32"/>
    <mergeCell ref="AX32:BC32"/>
    <mergeCell ref="B33:E33"/>
    <mergeCell ref="F33:G33"/>
    <mergeCell ref="H33:M33"/>
    <mergeCell ref="N33:O33"/>
    <mergeCell ref="P33:U33"/>
    <mergeCell ref="V33:Z33"/>
    <mergeCell ref="AA33:AF33"/>
    <mergeCell ref="AG33:AL33"/>
    <mergeCell ref="AN33:AO33"/>
    <mergeCell ref="AP33:AU33"/>
    <mergeCell ref="AV33:AW33"/>
    <mergeCell ref="AX33:BC33"/>
    <mergeCell ref="V32:Z32"/>
    <mergeCell ref="AA32:AF32"/>
    <mergeCell ref="AG32:AL32"/>
    <mergeCell ref="AN32:AO32"/>
    <mergeCell ref="AP32:AU32"/>
    <mergeCell ref="B32:E32"/>
    <mergeCell ref="F32:G32"/>
    <mergeCell ref="H32:M32"/>
    <mergeCell ref="N32:O32"/>
    <mergeCell ref="P32:U32"/>
    <mergeCell ref="AV30:AW30"/>
    <mergeCell ref="AX30:BC30"/>
    <mergeCell ref="B31:E31"/>
    <mergeCell ref="F31:G31"/>
    <mergeCell ref="H31:M31"/>
    <mergeCell ref="N31:O31"/>
    <mergeCell ref="P31:U31"/>
    <mergeCell ref="V31:Z31"/>
    <mergeCell ref="AA31:AF31"/>
    <mergeCell ref="AG31:AL31"/>
    <mergeCell ref="AN31:AO31"/>
    <mergeCell ref="AP31:AU31"/>
    <mergeCell ref="AV31:AW31"/>
    <mergeCell ref="AX31:BC31"/>
    <mergeCell ref="V30:Z30"/>
    <mergeCell ref="AA30:AF30"/>
    <mergeCell ref="AG30:AL30"/>
    <mergeCell ref="AN30:AO30"/>
    <mergeCell ref="AP30:AU30"/>
    <mergeCell ref="B30:E30"/>
    <mergeCell ref="F30:G30"/>
    <mergeCell ref="H30:M30"/>
    <mergeCell ref="N30:O30"/>
    <mergeCell ref="P30:U30"/>
    <mergeCell ref="AV28:AW28"/>
    <mergeCell ref="AX28:BC28"/>
    <mergeCell ref="B29:E29"/>
    <mergeCell ref="F29:G29"/>
    <mergeCell ref="H29:M29"/>
    <mergeCell ref="N29:O29"/>
    <mergeCell ref="P29:U29"/>
    <mergeCell ref="V29:Z29"/>
    <mergeCell ref="AA29:AF29"/>
    <mergeCell ref="AG29:AL29"/>
    <mergeCell ref="AN29:AO29"/>
    <mergeCell ref="AP29:AU29"/>
    <mergeCell ref="AV29:AW29"/>
    <mergeCell ref="AX29:BC29"/>
    <mergeCell ref="V28:Z28"/>
    <mergeCell ref="AA28:AF28"/>
    <mergeCell ref="AG28:AL28"/>
    <mergeCell ref="AN28:AO28"/>
    <mergeCell ref="AP28:AU28"/>
    <mergeCell ref="B28:E28"/>
    <mergeCell ref="F28:G28"/>
    <mergeCell ref="H28:M28"/>
    <mergeCell ref="N28:O28"/>
    <mergeCell ref="P28:U28"/>
    <mergeCell ref="AV26:AW26"/>
    <mergeCell ref="AX26:BC26"/>
    <mergeCell ref="B27:E27"/>
    <mergeCell ref="F27:G27"/>
    <mergeCell ref="H27:M27"/>
    <mergeCell ref="N27:O27"/>
    <mergeCell ref="P27:U27"/>
    <mergeCell ref="V27:Z27"/>
    <mergeCell ref="AA27:AF27"/>
    <mergeCell ref="AG27:AL27"/>
    <mergeCell ref="AN27:AO27"/>
    <mergeCell ref="AP27:AU27"/>
    <mergeCell ref="AV27:AW27"/>
    <mergeCell ref="AX27:BC27"/>
    <mergeCell ref="V26:Z26"/>
    <mergeCell ref="AA26:AF26"/>
    <mergeCell ref="AG26:AL26"/>
    <mergeCell ref="AN26:AO26"/>
    <mergeCell ref="AP26:AU26"/>
    <mergeCell ref="B26:E26"/>
    <mergeCell ref="F26:G26"/>
    <mergeCell ref="H26:M26"/>
    <mergeCell ref="N26:O26"/>
    <mergeCell ref="P26:U26"/>
    <mergeCell ref="AV24:AW24"/>
    <mergeCell ref="AX24:BC24"/>
    <mergeCell ref="B25:E25"/>
    <mergeCell ref="F25:G25"/>
    <mergeCell ref="H25:M25"/>
    <mergeCell ref="N25:O25"/>
    <mergeCell ref="P25:U25"/>
    <mergeCell ref="V25:Z25"/>
    <mergeCell ref="AA25:AF25"/>
    <mergeCell ref="AG25:AL25"/>
    <mergeCell ref="AN25:AO25"/>
    <mergeCell ref="AP25:AU25"/>
    <mergeCell ref="AV25:AW25"/>
    <mergeCell ref="AX25:BC25"/>
    <mergeCell ref="V24:Z24"/>
    <mergeCell ref="AA24:AF24"/>
    <mergeCell ref="AG24:AL24"/>
    <mergeCell ref="AN24:AO24"/>
    <mergeCell ref="AP24:AU24"/>
    <mergeCell ref="B24:E24"/>
    <mergeCell ref="F24:G24"/>
    <mergeCell ref="H24:M24"/>
    <mergeCell ref="N24:O24"/>
    <mergeCell ref="P24:U24"/>
    <mergeCell ref="AV22:AW22"/>
    <mergeCell ref="AX22:BC22"/>
    <mergeCell ref="B23:E23"/>
    <mergeCell ref="F23:G23"/>
    <mergeCell ref="H23:M23"/>
    <mergeCell ref="N23:O23"/>
    <mergeCell ref="P23:U23"/>
    <mergeCell ref="V23:Z23"/>
    <mergeCell ref="AA23:AF23"/>
    <mergeCell ref="AG23:AL23"/>
    <mergeCell ref="AN23:AO23"/>
    <mergeCell ref="AP23:AU23"/>
    <mergeCell ref="AV23:AW23"/>
    <mergeCell ref="AX23:BC23"/>
    <mergeCell ref="V22:Z22"/>
    <mergeCell ref="AA22:AF22"/>
    <mergeCell ref="AG22:AL22"/>
    <mergeCell ref="AN22:AO22"/>
    <mergeCell ref="AP22:AU22"/>
    <mergeCell ref="B22:E22"/>
    <mergeCell ref="F22:G22"/>
    <mergeCell ref="H22:M22"/>
    <mergeCell ref="N22:O22"/>
    <mergeCell ref="P22:U22"/>
    <mergeCell ref="AV20:AW20"/>
    <mergeCell ref="AX20:BC20"/>
    <mergeCell ref="B21:E21"/>
    <mergeCell ref="F21:G21"/>
    <mergeCell ref="H21:M21"/>
    <mergeCell ref="N21:O21"/>
    <mergeCell ref="P21:U21"/>
    <mergeCell ref="V21:Z21"/>
    <mergeCell ref="AA21:AF21"/>
    <mergeCell ref="AG21:AL21"/>
    <mergeCell ref="AN21:AO21"/>
    <mergeCell ref="AP21:AU21"/>
    <mergeCell ref="AV21:AW21"/>
    <mergeCell ref="AX21:BC21"/>
    <mergeCell ref="V20:Z20"/>
    <mergeCell ref="AA20:AF20"/>
    <mergeCell ref="AG20:AL20"/>
    <mergeCell ref="AN20:AO20"/>
    <mergeCell ref="AP20:AU20"/>
    <mergeCell ref="B20:E20"/>
    <mergeCell ref="F20:G20"/>
    <mergeCell ref="H20:M20"/>
    <mergeCell ref="N20:O20"/>
    <mergeCell ref="P20:U20"/>
    <mergeCell ref="AV18:AW18"/>
    <mergeCell ref="AX18:BC18"/>
    <mergeCell ref="B19:E19"/>
    <mergeCell ref="F19:G19"/>
    <mergeCell ref="H19:M19"/>
    <mergeCell ref="N19:O19"/>
    <mergeCell ref="P19:U19"/>
    <mergeCell ref="V19:Z19"/>
    <mergeCell ref="AA19:AF19"/>
    <mergeCell ref="AG19:AL19"/>
    <mergeCell ref="AN19:AO19"/>
    <mergeCell ref="AP19:AU19"/>
    <mergeCell ref="AV19:AW19"/>
    <mergeCell ref="AX19:BC19"/>
    <mergeCell ref="V18:Z18"/>
    <mergeCell ref="AA18:AF18"/>
    <mergeCell ref="AG18:AL18"/>
    <mergeCell ref="AN18:AO18"/>
    <mergeCell ref="AP18:AU18"/>
    <mergeCell ref="B18:E18"/>
    <mergeCell ref="F18:G18"/>
    <mergeCell ref="H18:M18"/>
    <mergeCell ref="N18:O18"/>
    <mergeCell ref="P18:U18"/>
    <mergeCell ref="AV16:AW16"/>
    <mergeCell ref="AX16:BC16"/>
    <mergeCell ref="B17:E17"/>
    <mergeCell ref="F17:G17"/>
    <mergeCell ref="H17:M17"/>
    <mergeCell ref="N17:O17"/>
    <mergeCell ref="P17:U17"/>
    <mergeCell ref="V17:Z17"/>
    <mergeCell ref="AA17:AF17"/>
    <mergeCell ref="AG17:AL17"/>
    <mergeCell ref="AN17:AO17"/>
    <mergeCell ref="AP17:AU17"/>
    <mergeCell ref="AV17:AW17"/>
    <mergeCell ref="AX17:BC17"/>
    <mergeCell ref="V16:Z16"/>
    <mergeCell ref="AA16:AF16"/>
    <mergeCell ref="AG16:AL16"/>
    <mergeCell ref="AN16:AO16"/>
    <mergeCell ref="AP16:AU16"/>
    <mergeCell ref="B16:E16"/>
    <mergeCell ref="F16:G16"/>
    <mergeCell ref="H16:M16"/>
    <mergeCell ref="N16:O16"/>
    <mergeCell ref="P16:U16"/>
    <mergeCell ref="AV14:AW14"/>
    <mergeCell ref="AX14:BC14"/>
    <mergeCell ref="B15:E15"/>
    <mergeCell ref="F15:G15"/>
    <mergeCell ref="H15:M15"/>
    <mergeCell ref="N15:O15"/>
    <mergeCell ref="P15:U15"/>
    <mergeCell ref="V15:Z15"/>
    <mergeCell ref="AA15:AF15"/>
    <mergeCell ref="AG15:AL15"/>
    <mergeCell ref="AN15:AO15"/>
    <mergeCell ref="AP15:AU15"/>
    <mergeCell ref="AV15:AW15"/>
    <mergeCell ref="AX15:BC15"/>
    <mergeCell ref="V14:Z14"/>
    <mergeCell ref="AA14:AF14"/>
    <mergeCell ref="AG14:AL14"/>
    <mergeCell ref="AN14:AO14"/>
    <mergeCell ref="AP14:AU14"/>
    <mergeCell ref="B14:E14"/>
    <mergeCell ref="F14:G14"/>
    <mergeCell ref="H14:M14"/>
    <mergeCell ref="N14:O14"/>
    <mergeCell ref="P14:U14"/>
    <mergeCell ref="U2:U10"/>
    <mergeCell ref="B2:R3"/>
    <mergeCell ref="AZ2:BC2"/>
    <mergeCell ref="AV2:AY2"/>
    <mergeCell ref="AR2:AU2"/>
    <mergeCell ref="AN2:AQ2"/>
    <mergeCell ref="AJ2:AM2"/>
    <mergeCell ref="AF2:AI2"/>
    <mergeCell ref="AB2:AE2"/>
    <mergeCell ref="X2:AA2"/>
    <mergeCell ref="X3:AA3"/>
    <mergeCell ref="AB3:AE3"/>
    <mergeCell ref="AF3:AI3"/>
    <mergeCell ref="AJ3:AM3"/>
    <mergeCell ref="AN3:AQ3"/>
    <mergeCell ref="AR3:AU3"/>
    <mergeCell ref="AV3:AY3"/>
    <mergeCell ref="AZ3:BC3"/>
    <mergeCell ref="X4:AA4"/>
    <mergeCell ref="AB4:AE4"/>
    <mergeCell ref="AF4:AI4"/>
    <mergeCell ref="P12:U12"/>
    <mergeCell ref="V12:Z12"/>
    <mergeCell ref="AX13:BC13"/>
    <mergeCell ref="AV13:AW13"/>
    <mergeCell ref="AP13:AU13"/>
    <mergeCell ref="AN13:AO13"/>
    <mergeCell ref="AG13:AL13"/>
    <mergeCell ref="AA13:AF13"/>
    <mergeCell ref="V13:Z13"/>
    <mergeCell ref="P13:U13"/>
    <mergeCell ref="H13:M13"/>
    <mergeCell ref="B12:E12"/>
    <mergeCell ref="F12:G12"/>
    <mergeCell ref="H12:M12"/>
    <mergeCell ref="N12:O12"/>
    <mergeCell ref="N13:O13"/>
    <mergeCell ref="F13:G13"/>
    <mergeCell ref="B13:E13"/>
    <mergeCell ref="AN12:AU12"/>
    <mergeCell ref="AV12:BC12"/>
    <mergeCell ref="AN11:AU11"/>
    <mergeCell ref="AV11:BC11"/>
    <mergeCell ref="AA12:AF12"/>
    <mergeCell ref="AG12:AL12"/>
    <mergeCell ref="V7:W7"/>
    <mergeCell ref="V8:W8"/>
    <mergeCell ref="V9:W9"/>
    <mergeCell ref="V10:W10"/>
    <mergeCell ref="V2:W2"/>
    <mergeCell ref="V3:W3"/>
    <mergeCell ref="V4:W4"/>
    <mergeCell ref="V5:W5"/>
    <mergeCell ref="V6:W6"/>
    <mergeCell ref="B10:E10"/>
    <mergeCell ref="F10:G10"/>
    <mergeCell ref="B5:R8"/>
    <mergeCell ref="I10:L10"/>
    <mergeCell ref="M10:R10"/>
    <mergeCell ref="X9:AA9"/>
    <mergeCell ref="AB9:AE9"/>
    <mergeCell ref="AF9:AI9"/>
    <mergeCell ref="AJ9:AM9"/>
    <mergeCell ref="AN9:AQ9"/>
    <mergeCell ref="AR9:AU9"/>
    <mergeCell ref="AV9:AY9"/>
    <mergeCell ref="AZ9:BC9"/>
    <mergeCell ref="X10:AA10"/>
    <mergeCell ref="AB10:AE10"/>
    <mergeCell ref="AF10:AI10"/>
    <mergeCell ref="AJ10:AM10"/>
    <mergeCell ref="AN10:AQ10"/>
    <mergeCell ref="AR10:AU10"/>
    <mergeCell ref="AV10:AY10"/>
    <mergeCell ref="AZ10:BC10"/>
    <mergeCell ref="H11:M11"/>
    <mergeCell ref="F11:G11"/>
    <mergeCell ref="B11:E11"/>
    <mergeCell ref="W1:BB1"/>
    <mergeCell ref="AJ4:AM4"/>
    <mergeCell ref="AN4:AQ4"/>
    <mergeCell ref="AR4:AU4"/>
    <mergeCell ref="AV4:AY4"/>
    <mergeCell ref="AZ4:BC4"/>
    <mergeCell ref="X5:AA5"/>
    <mergeCell ref="AB5:AE5"/>
    <mergeCell ref="AF5:AI5"/>
    <mergeCell ref="AJ5:AM5"/>
    <mergeCell ref="AN5:AQ5"/>
    <mergeCell ref="AR5:AU5"/>
    <mergeCell ref="AV5:AY5"/>
    <mergeCell ref="AZ5:BC5"/>
    <mergeCell ref="X6:AA6"/>
    <mergeCell ref="AB6:AE6"/>
    <mergeCell ref="AF6:AI6"/>
    <mergeCell ref="AJ6:AM6"/>
    <mergeCell ref="AN6:AQ6"/>
    <mergeCell ref="AR6:AU6"/>
    <mergeCell ref="AV6:AY6"/>
    <mergeCell ref="AZ6:BC6"/>
    <mergeCell ref="X7:AA7"/>
    <mergeCell ref="AB7:AE7"/>
    <mergeCell ref="AF7:AI7"/>
    <mergeCell ref="AJ7:AM7"/>
    <mergeCell ref="AN7:AQ7"/>
    <mergeCell ref="AR7:AU7"/>
    <mergeCell ref="AV7:AY7"/>
    <mergeCell ref="AZ7:BC7"/>
    <mergeCell ref="X8:AA8"/>
    <mergeCell ref="AB8:AE8"/>
    <mergeCell ref="AF8:AI8"/>
    <mergeCell ref="AJ8:AM8"/>
    <mergeCell ref="AN8:AQ8"/>
    <mergeCell ref="AR8:AU8"/>
    <mergeCell ref="AV8:AY8"/>
    <mergeCell ref="AZ8:BC8"/>
  </mergeCells>
  <conditionalFormatting sqref="B13:E1012">
    <cfRule type="expression" dxfId="13" priority="6">
      <formula>B13=$BF$4</formula>
    </cfRule>
    <cfRule type="expression" dxfId="12" priority="7">
      <formula>B13=$BF$3</formula>
    </cfRule>
  </conditionalFormatting>
  <conditionalFormatting sqref="B10:E10">
    <cfRule type="expression" dxfId="11" priority="5">
      <formula>NOT($B$10="")</formula>
    </cfRule>
  </conditionalFormatting>
  <conditionalFormatting sqref="F10:G10">
    <cfRule type="expression" dxfId="10" priority="4">
      <formula>NOT($F$10="")</formula>
    </cfRule>
  </conditionalFormatting>
  <conditionalFormatting sqref="F13:O1012 AG13:AL1012">
    <cfRule type="expression" dxfId="9" priority="3">
      <formula>AND($BN13="X", F13="")</formula>
    </cfRule>
  </conditionalFormatting>
  <conditionalFormatting sqref="B11:E11">
    <cfRule type="expression" dxfId="8" priority="2">
      <formula>NOT($B$11="")</formula>
    </cfRule>
  </conditionalFormatting>
  <conditionalFormatting sqref="F11:M11">
    <cfRule type="expression" dxfId="7" priority="1">
      <formula>NOT(F11="")</formula>
    </cfRule>
  </conditionalFormatting>
  <dataValidations count="2">
    <dataValidation type="list" allowBlank="1" showInputMessage="1" showErrorMessage="1" sqref="AG13:AL1012" xr:uid="{D633550A-F6C6-4E8B-82FA-A5E0A2A23BE7}">
      <formula1>$BF13</formula1>
    </dataValidation>
    <dataValidation type="list" allowBlank="1" showInputMessage="1" showErrorMessage="1" sqref="F13:G1012 N13:O1012" xr:uid="{428759CF-96C5-4CBD-8F96-09D59410477D}">
      <formula1>$CB$2:$CB$10</formula1>
    </dataValidation>
  </dataValidations>
  <pageMargins left="0.7" right="0.7" top="0.75" bottom="0.75" header="0.3" footer="0.3"/>
  <pageSetup paperSize="9"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F07B3-1121-49C8-87E0-C4ACA2907557}">
  <sheetPr>
    <tabColor rgb="FF2B723E"/>
  </sheetPr>
  <dimension ref="A1:BK33"/>
  <sheetViews>
    <sheetView zoomScaleNormal="100" workbookViewId="0"/>
  </sheetViews>
  <sheetFormatPr defaultColWidth="0" defaultRowHeight="14.4" zeroHeight="1" x14ac:dyDescent="0.55000000000000004"/>
  <cols>
    <col min="1" max="46" width="2.83984375" style="1" customWidth="1"/>
    <col min="47" max="52" width="2.83984375" style="1" hidden="1" customWidth="1"/>
    <col min="53" max="53" width="17.15625" style="1" hidden="1" customWidth="1"/>
    <col min="54" max="61" width="7.15625" style="1" hidden="1" customWidth="1"/>
    <col min="62" max="16384" width="2.83984375" style="1" hidden="1"/>
  </cols>
  <sheetData>
    <row r="1" spans="1:63" x14ac:dyDescent="0.55000000000000004">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row>
    <row r="2" spans="1:63" x14ac:dyDescent="0.55000000000000004">
      <c r="A2" s="11"/>
      <c r="B2" s="193" t="s">
        <v>30</v>
      </c>
      <c r="C2" s="194"/>
      <c r="D2" s="194"/>
      <c r="E2" s="194"/>
      <c r="F2" s="194"/>
      <c r="G2" s="194"/>
      <c r="H2" s="194"/>
      <c r="I2" s="194"/>
      <c r="J2" s="194"/>
      <c r="K2" s="194"/>
      <c r="L2" s="194"/>
      <c r="M2" s="195"/>
      <c r="N2" s="11"/>
      <c r="O2" s="11"/>
      <c r="P2" s="211" t="s">
        <v>108</v>
      </c>
      <c r="Q2" s="212"/>
      <c r="R2" s="212"/>
      <c r="S2" s="212"/>
      <c r="T2" s="212"/>
      <c r="U2" s="212"/>
      <c r="V2" s="212"/>
      <c r="W2" s="212"/>
      <c r="X2" s="212"/>
      <c r="Y2" s="212"/>
      <c r="Z2" s="212"/>
      <c r="AA2" s="212"/>
      <c r="AB2" s="212"/>
      <c r="AC2" s="212"/>
      <c r="AD2" s="212"/>
      <c r="AE2" s="212"/>
      <c r="AF2" s="212"/>
      <c r="AG2" s="212"/>
      <c r="AH2" s="212"/>
      <c r="AI2" s="212"/>
      <c r="AJ2" s="212"/>
      <c r="AK2" s="212"/>
      <c r="AL2" s="212"/>
      <c r="AM2" s="212"/>
      <c r="AN2" s="213"/>
      <c r="AO2" s="11"/>
      <c r="AP2" s="11"/>
      <c r="AQ2" s="11"/>
      <c r="AR2" s="11"/>
      <c r="AS2" s="11"/>
      <c r="AT2" s="11"/>
    </row>
    <row r="3" spans="1:63" x14ac:dyDescent="0.55000000000000004">
      <c r="A3" s="11"/>
      <c r="B3" s="196"/>
      <c r="C3" s="197"/>
      <c r="D3" s="197"/>
      <c r="E3" s="197"/>
      <c r="F3" s="197"/>
      <c r="G3" s="197"/>
      <c r="H3" s="197"/>
      <c r="I3" s="197"/>
      <c r="J3" s="197"/>
      <c r="K3" s="197"/>
      <c r="L3" s="197"/>
      <c r="M3" s="198"/>
      <c r="N3" s="11"/>
      <c r="O3" s="11"/>
      <c r="P3" s="214"/>
      <c r="Q3" s="215"/>
      <c r="R3" s="215"/>
      <c r="S3" s="215"/>
      <c r="T3" s="215"/>
      <c r="U3" s="215"/>
      <c r="V3" s="215"/>
      <c r="W3" s="215"/>
      <c r="X3" s="215"/>
      <c r="Y3" s="215"/>
      <c r="Z3" s="215"/>
      <c r="AA3" s="215"/>
      <c r="AB3" s="215"/>
      <c r="AC3" s="215"/>
      <c r="AD3" s="215"/>
      <c r="AE3" s="215"/>
      <c r="AF3" s="215"/>
      <c r="AG3" s="215"/>
      <c r="AH3" s="215"/>
      <c r="AI3" s="215"/>
      <c r="AJ3" s="215"/>
      <c r="AK3" s="215"/>
      <c r="AL3" s="215"/>
      <c r="AM3" s="215"/>
      <c r="AN3" s="216"/>
      <c r="AO3" s="11"/>
      <c r="AP3" s="11"/>
      <c r="AQ3" s="11"/>
      <c r="AR3" s="11"/>
      <c r="AS3" s="11"/>
      <c r="AT3" s="11"/>
    </row>
    <row r="4" spans="1:63" x14ac:dyDescent="0.55000000000000004">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row>
    <row r="5" spans="1:63" x14ac:dyDescent="0.55000000000000004">
      <c r="A5" s="11"/>
      <c r="B5" s="11"/>
      <c r="C5" s="11"/>
      <c r="D5" s="11"/>
      <c r="E5" s="11"/>
      <c r="F5" s="11"/>
      <c r="G5" s="11"/>
      <c r="H5" s="11"/>
      <c r="I5" s="11"/>
      <c r="J5" s="11"/>
      <c r="K5" s="248" t="s">
        <v>42</v>
      </c>
      <c r="L5" s="248"/>
      <c r="M5" s="248"/>
      <c r="N5" s="248"/>
      <c r="O5" s="248"/>
      <c r="P5" s="248"/>
      <c r="Q5" s="11"/>
      <c r="R5" s="11"/>
      <c r="S5" s="248" t="s">
        <v>42</v>
      </c>
      <c r="T5" s="248"/>
      <c r="U5" s="248"/>
      <c r="V5" s="248"/>
      <c r="W5" s="248"/>
      <c r="X5" s="248"/>
      <c r="Y5" s="11"/>
      <c r="Z5" s="11"/>
      <c r="AA5" s="248" t="s">
        <v>33</v>
      </c>
      <c r="AB5" s="248"/>
      <c r="AC5" s="248"/>
      <c r="AD5" s="248"/>
      <c r="AE5" s="248"/>
      <c r="AF5" s="248"/>
      <c r="AG5" s="11"/>
      <c r="AH5" s="11"/>
      <c r="AI5" s="248" t="s">
        <v>33</v>
      </c>
      <c r="AJ5" s="248"/>
      <c r="AK5" s="248"/>
      <c r="AL5" s="248"/>
      <c r="AM5" s="248"/>
      <c r="AN5" s="248"/>
      <c r="AO5" s="11"/>
      <c r="AP5" s="11"/>
      <c r="AQ5" s="11"/>
      <c r="AR5" s="11"/>
      <c r="AS5" s="11"/>
      <c r="AT5" s="11"/>
      <c r="BA5" s="20"/>
    </row>
    <row r="6" spans="1:63" x14ac:dyDescent="0.55000000000000004">
      <c r="A6" s="11"/>
      <c r="B6" s="321" t="s">
        <v>43</v>
      </c>
      <c r="C6" s="322"/>
      <c r="D6" s="322"/>
      <c r="E6" s="322"/>
      <c r="F6" s="322"/>
      <c r="G6" s="322"/>
      <c r="H6" s="323"/>
      <c r="I6" s="11"/>
      <c r="J6" s="11"/>
      <c r="K6" s="321" t="s">
        <v>32</v>
      </c>
      <c r="L6" s="322"/>
      <c r="M6" s="322"/>
      <c r="N6" s="322"/>
      <c r="O6" s="322"/>
      <c r="P6" s="323"/>
      <c r="Q6" s="11"/>
      <c r="R6" s="11"/>
      <c r="S6" s="321" t="s">
        <v>33</v>
      </c>
      <c r="T6" s="322"/>
      <c r="U6" s="322"/>
      <c r="V6" s="322"/>
      <c r="W6" s="322"/>
      <c r="X6" s="323"/>
      <c r="Y6" s="11"/>
      <c r="Z6" s="11"/>
      <c r="AA6" s="321" t="s">
        <v>34</v>
      </c>
      <c r="AB6" s="322"/>
      <c r="AC6" s="322"/>
      <c r="AD6" s="322"/>
      <c r="AE6" s="322"/>
      <c r="AF6" s="323"/>
      <c r="AG6" s="11"/>
      <c r="AH6" s="11"/>
      <c r="AI6" s="321" t="s">
        <v>37</v>
      </c>
      <c r="AJ6" s="322"/>
      <c r="AK6" s="322"/>
      <c r="AL6" s="322"/>
      <c r="AM6" s="322"/>
      <c r="AN6" s="323"/>
      <c r="AO6" s="11"/>
      <c r="AP6" s="11"/>
      <c r="AQ6" s="11"/>
      <c r="AR6" s="11"/>
      <c r="AS6" s="11"/>
      <c r="AT6" s="11"/>
      <c r="BB6" s="9" t="str">
        <f>'Currency Market'!BN$9</f>
        <v>AUD</v>
      </c>
      <c r="BC6" s="9" t="str">
        <f>'Currency Market'!BO$9</f>
        <v>BRL</v>
      </c>
      <c r="BD6" s="9" t="str">
        <f>'Currency Market'!BP$9</f>
        <v>CAD</v>
      </c>
      <c r="BE6" s="9" t="str">
        <f>'Currency Market'!BQ$9</f>
        <v>EUR</v>
      </c>
      <c r="BF6" s="9" t="str">
        <f>'Currency Market'!BR$9</f>
        <v>GBP</v>
      </c>
      <c r="BG6" s="9" t="str">
        <f>'Currency Market'!BS$9</f>
        <v>JPY</v>
      </c>
      <c r="BH6" s="9" t="str">
        <f>'Currency Market'!BT$9</f>
        <v>USD</v>
      </c>
      <c r="BI6" s="9" t="str">
        <f>'Currency Market'!BU$9</f>
        <v>ZAR</v>
      </c>
      <c r="BJ6" s="5"/>
      <c r="BK6" s="5"/>
    </row>
    <row r="7" spans="1:63" x14ac:dyDescent="0.55000000000000004">
      <c r="A7" s="11"/>
      <c r="B7" s="324"/>
      <c r="C7" s="325"/>
      <c r="D7" s="325"/>
      <c r="E7" s="325"/>
      <c r="F7" s="325"/>
      <c r="G7" s="325"/>
      <c r="H7" s="326"/>
      <c r="I7" s="11"/>
      <c r="J7" s="11"/>
      <c r="K7" s="324"/>
      <c r="L7" s="325"/>
      <c r="M7" s="325"/>
      <c r="N7" s="325"/>
      <c r="O7" s="325"/>
      <c r="P7" s="326"/>
      <c r="Q7" s="11"/>
      <c r="R7" s="11"/>
      <c r="S7" s="324"/>
      <c r="T7" s="325"/>
      <c r="U7" s="325"/>
      <c r="V7" s="325"/>
      <c r="W7" s="325"/>
      <c r="X7" s="326"/>
      <c r="Y7" s="11"/>
      <c r="Z7" s="11"/>
      <c r="AA7" s="324"/>
      <c r="AB7" s="325"/>
      <c r="AC7" s="325"/>
      <c r="AD7" s="325"/>
      <c r="AE7" s="325"/>
      <c r="AF7" s="326"/>
      <c r="AG7" s="11"/>
      <c r="AH7" s="11"/>
      <c r="AI7" s="324"/>
      <c r="AJ7" s="325"/>
      <c r="AK7" s="325"/>
      <c r="AL7" s="325"/>
      <c r="AM7" s="325"/>
      <c r="AN7" s="326"/>
      <c r="AO7" s="11"/>
      <c r="AP7" s="11"/>
      <c r="AQ7" s="11"/>
      <c r="AR7" s="11"/>
      <c r="AS7" s="11"/>
      <c r="AT7" s="11"/>
      <c r="BA7" s="34" t="s">
        <v>31</v>
      </c>
      <c r="BB7" s="21">
        <f ca="1">COUNTIF('Currency Market'!CQ$11:CQ$178, "&lt;=50")</f>
        <v>0</v>
      </c>
      <c r="BC7" s="22">
        <f ca="1">COUNTIF('Currency Market'!CR$11:CR$178, "&lt;=50")</f>
        <v>0</v>
      </c>
      <c r="BD7" s="22">
        <f ca="1">COUNTIF('Currency Market'!CS$11:CS$178, "&lt;=50")</f>
        <v>0</v>
      </c>
      <c r="BE7" s="22">
        <f ca="1">COUNTIF('Currency Market'!CT$11:CT$178, "&lt;=50")</f>
        <v>0</v>
      </c>
      <c r="BF7" s="22">
        <f ca="1">COUNTIF('Currency Market'!CU$11:CU$178, "&lt;=50")</f>
        <v>0</v>
      </c>
      <c r="BG7" s="22">
        <f ca="1">COUNTIF('Currency Market'!CV$11:CV$178, "&lt;=50")</f>
        <v>0</v>
      </c>
      <c r="BH7" s="22">
        <f ca="1">COUNTIF('Currency Market'!CW$11:CW$178, "&lt;=50")</f>
        <v>0</v>
      </c>
      <c r="BI7" s="17">
        <f ca="1">COUNTIF('Currency Market'!CX$11:CX$178, "&lt;=50")</f>
        <v>0</v>
      </c>
    </row>
    <row r="8" spans="1:63" x14ac:dyDescent="0.55000000000000004">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BA8" s="35" t="s">
        <v>36</v>
      </c>
      <c r="BB8" s="23">
        <f ca="1">COUNTIF('Currency Market'!CZ$11:CZ$178, "&lt;=50")</f>
        <v>0</v>
      </c>
      <c r="BC8" s="20">
        <f ca="1">COUNTIF('Currency Market'!DA$11:DA$178, "&lt;=50")</f>
        <v>0</v>
      </c>
      <c r="BD8" s="20">
        <f ca="1">COUNTIF('Currency Market'!DB$11:DB$178, "&lt;=50")</f>
        <v>0</v>
      </c>
      <c r="BE8" s="20">
        <f ca="1">COUNTIF('Currency Market'!DC$11:DC$178, "&lt;=50")</f>
        <v>0</v>
      </c>
      <c r="BF8" s="20">
        <f ca="1">COUNTIF('Currency Market'!DD$11:DD$178, "&lt;=50")</f>
        <v>0</v>
      </c>
      <c r="BG8" s="20">
        <f ca="1">COUNTIF('Currency Market'!DE$11:DE$178, "&lt;=50")</f>
        <v>0</v>
      </c>
      <c r="BH8" s="20">
        <f ca="1">COUNTIF('Currency Market'!DF$11:DF$178, "&lt;=50")</f>
        <v>0</v>
      </c>
      <c r="BI8" s="18">
        <f ca="1">COUNTIF('Currency Market'!DG$11:DG$178, "&lt;=50")</f>
        <v>0</v>
      </c>
    </row>
    <row r="9" spans="1:63" ht="15" customHeight="1" x14ac:dyDescent="0.55000000000000004">
      <c r="A9" s="11"/>
      <c r="B9" s="233"/>
      <c r="C9" s="233"/>
      <c r="D9" s="233"/>
      <c r="E9" s="233"/>
      <c r="F9" s="240" t="s">
        <v>7</v>
      </c>
      <c r="G9" s="240"/>
      <c r="H9" s="240"/>
      <c r="I9" s="11"/>
      <c r="J9" s="11"/>
      <c r="K9" s="303" t="str">
        <f ca="1">IFERROR(INDEX($BB$18:$BI$18, $BJ18, MATCH($F9, $BB$17:$BI$17, 0)), "")</f>
        <v>►</v>
      </c>
      <c r="L9" s="304"/>
      <c r="M9" s="304"/>
      <c r="N9" s="304"/>
      <c r="O9" s="304"/>
      <c r="P9" s="305"/>
      <c r="Q9" s="11"/>
      <c r="R9" s="11"/>
      <c r="S9" s="303" t="str">
        <f ca="1">IFERROR(INDEX($BB$19:$BI$19, $BJ19, MATCH($F9, $BB$17:$BI$17, 0)), "")</f>
        <v>►</v>
      </c>
      <c r="T9" s="304"/>
      <c r="U9" s="304"/>
      <c r="V9" s="304"/>
      <c r="W9" s="304"/>
      <c r="X9" s="305"/>
      <c r="Y9" s="11"/>
      <c r="Z9" s="11"/>
      <c r="AA9" s="309" t="str">
        <f ca="1">IFERROR(INDEX($BB$20:$BI$20, $BJ20, MATCH($F9, $BB$17:$BI$17, 0)), "")</f>
        <v/>
      </c>
      <c r="AB9" s="310"/>
      <c r="AC9" s="310"/>
      <c r="AD9" s="310"/>
      <c r="AE9" s="310"/>
      <c r="AF9" s="311"/>
      <c r="AG9" s="11"/>
      <c r="AH9" s="11"/>
      <c r="AI9" s="315" t="str">
        <f ca="1">IFERROR(INDEX($BB$21:$BI$21, $BJ21, MATCH($F9, $BB$17:$BI$17, 0)), "")</f>
        <v/>
      </c>
      <c r="AJ9" s="316"/>
      <c r="AK9" s="316"/>
      <c r="AL9" s="316"/>
      <c r="AM9" s="316"/>
      <c r="AN9" s="317"/>
      <c r="AO9" s="11"/>
      <c r="AP9" s="11"/>
      <c r="AQ9" s="11"/>
      <c r="AR9" s="11"/>
      <c r="AS9" s="11"/>
      <c r="AT9" s="11"/>
      <c r="BA9" s="35" t="s">
        <v>31</v>
      </c>
      <c r="BB9" s="23">
        <f ca="1">COUNTIF('Currency Market'!CQ$11:CQ$178, "&gt;50")</f>
        <v>0</v>
      </c>
      <c r="BC9" s="20">
        <f ca="1">COUNTIF('Currency Market'!CR$11:CR$178, "&gt;50")</f>
        <v>0</v>
      </c>
      <c r="BD9" s="20">
        <f ca="1">COUNTIF('Currency Market'!CS$11:CS$178, "&gt;50")</f>
        <v>0</v>
      </c>
      <c r="BE9" s="20">
        <f ca="1">COUNTIF('Currency Market'!CT$11:CT$178, "&gt;50")</f>
        <v>0</v>
      </c>
      <c r="BF9" s="20">
        <f ca="1">COUNTIF('Currency Market'!CU$11:CU$178, "&gt;50")</f>
        <v>0</v>
      </c>
      <c r="BG9" s="20">
        <f ca="1">COUNTIF('Currency Market'!CV$11:CV$178, "&gt;50")</f>
        <v>0</v>
      </c>
      <c r="BH9" s="20">
        <f ca="1">COUNTIF('Currency Market'!CW$11:CW$178, "&gt;50")</f>
        <v>0</v>
      </c>
      <c r="BI9" s="18">
        <f ca="1">COUNTIF('Currency Market'!CX$11:CX$178, "&gt;50")</f>
        <v>0</v>
      </c>
    </row>
    <row r="10" spans="1:63" ht="15" customHeight="1" x14ac:dyDescent="0.55000000000000004">
      <c r="A10" s="11"/>
      <c r="B10" s="233"/>
      <c r="C10" s="233"/>
      <c r="D10" s="233"/>
      <c r="E10" s="233"/>
      <c r="F10" s="240"/>
      <c r="G10" s="240"/>
      <c r="H10" s="240"/>
      <c r="I10" s="11"/>
      <c r="J10" s="11"/>
      <c r="K10" s="306"/>
      <c r="L10" s="307"/>
      <c r="M10" s="307"/>
      <c r="N10" s="307"/>
      <c r="O10" s="307"/>
      <c r="P10" s="308"/>
      <c r="Q10" s="11"/>
      <c r="R10" s="11"/>
      <c r="S10" s="306"/>
      <c r="T10" s="307"/>
      <c r="U10" s="307"/>
      <c r="V10" s="307"/>
      <c r="W10" s="307"/>
      <c r="X10" s="308"/>
      <c r="Y10" s="11"/>
      <c r="Z10" s="11"/>
      <c r="AA10" s="312"/>
      <c r="AB10" s="313"/>
      <c r="AC10" s="313"/>
      <c r="AD10" s="313"/>
      <c r="AE10" s="313"/>
      <c r="AF10" s="314"/>
      <c r="AG10" s="11"/>
      <c r="AH10" s="11"/>
      <c r="AI10" s="318"/>
      <c r="AJ10" s="319"/>
      <c r="AK10" s="319"/>
      <c r="AL10" s="319"/>
      <c r="AM10" s="319"/>
      <c r="AN10" s="320"/>
      <c r="AO10" s="11"/>
      <c r="AP10" s="11"/>
      <c r="AQ10" s="11"/>
      <c r="AR10" s="11"/>
      <c r="AS10" s="11"/>
      <c r="AT10" s="11"/>
      <c r="BA10" s="35" t="s">
        <v>36</v>
      </c>
      <c r="BB10" s="23">
        <f ca="1">COUNTIF('Currency Market'!CZ$11:CZ$178, "&gt;50")</f>
        <v>0</v>
      </c>
      <c r="BC10" s="20">
        <f ca="1">COUNTIF('Currency Market'!DA$11:DA$178, "&gt;50")</f>
        <v>0</v>
      </c>
      <c r="BD10" s="20">
        <f ca="1">COUNTIF('Currency Market'!DB$11:DB$178, "&gt;50")</f>
        <v>0</v>
      </c>
      <c r="BE10" s="20">
        <f ca="1">COUNTIF('Currency Market'!DC$11:DC$178, "&gt;50")</f>
        <v>0</v>
      </c>
      <c r="BF10" s="20">
        <f ca="1">COUNTIF('Currency Market'!DD$11:DD$178, "&gt;50")</f>
        <v>0</v>
      </c>
      <c r="BG10" s="20">
        <f ca="1">COUNTIF('Currency Market'!DE$11:DE$178, "&gt;50")</f>
        <v>0</v>
      </c>
      <c r="BH10" s="20">
        <f ca="1">COUNTIF('Currency Market'!DF$11:DF$178, "&gt;50")</f>
        <v>0</v>
      </c>
      <c r="BI10" s="18">
        <f ca="1">COUNTIF('Currency Market'!DG$11:DG$178, "&gt;50")</f>
        <v>0</v>
      </c>
    </row>
    <row r="11" spans="1:63" x14ac:dyDescent="0.55000000000000004">
      <c r="A11" s="11"/>
      <c r="B11" s="233"/>
      <c r="C11" s="233"/>
      <c r="D11" s="233"/>
      <c r="E11" s="233"/>
      <c r="F11" s="240" t="s">
        <v>6</v>
      </c>
      <c r="G11" s="240"/>
      <c r="H11" s="240"/>
      <c r="I11" s="11"/>
      <c r="J11" s="11"/>
      <c r="K11" s="303" t="str">
        <f t="shared" ref="K11" ca="1" si="0">IFERROR(INDEX($BB$18:$BI$18, $BJ20, MATCH($F11, $BB$17:$BI$17, 0)), "")</f>
        <v>►</v>
      </c>
      <c r="L11" s="304"/>
      <c r="M11" s="304"/>
      <c r="N11" s="304"/>
      <c r="O11" s="304"/>
      <c r="P11" s="305"/>
      <c r="Q11" s="11"/>
      <c r="R11" s="11"/>
      <c r="S11" s="303" t="str">
        <f t="shared" ref="S11" ca="1" si="1">IFERROR(INDEX($BB$19:$BI$19, $BJ21, MATCH($F11, $BB$17:$BI$17, 0)), "")</f>
        <v>►</v>
      </c>
      <c r="T11" s="304"/>
      <c r="U11" s="304"/>
      <c r="V11" s="304"/>
      <c r="W11" s="304"/>
      <c r="X11" s="305"/>
      <c r="Y11" s="11"/>
      <c r="Z11" s="11"/>
      <c r="AA11" s="309" t="str">
        <f t="shared" ref="AA11" ca="1" si="2">IFERROR(INDEX($BB$20:$BI$20, $BJ22, MATCH($F11, $BB$17:$BI$17, 0)), "")</f>
        <v/>
      </c>
      <c r="AB11" s="310"/>
      <c r="AC11" s="310"/>
      <c r="AD11" s="310"/>
      <c r="AE11" s="310"/>
      <c r="AF11" s="311"/>
      <c r="AG11" s="11"/>
      <c r="AH11" s="11"/>
      <c r="AI11" s="315" t="str">
        <f t="shared" ref="AI11" ca="1" si="3">IFERROR(INDEX($BB$21:$BI$21, $BJ23, MATCH($F11, $BB$17:$BI$17, 0)), "")</f>
        <v/>
      </c>
      <c r="AJ11" s="316"/>
      <c r="AK11" s="316"/>
      <c r="AL11" s="316"/>
      <c r="AM11" s="316"/>
      <c r="AN11" s="317"/>
      <c r="AO11" s="11"/>
      <c r="AP11" s="11"/>
      <c r="AQ11" s="11"/>
      <c r="AR11" s="11"/>
      <c r="AS11" s="11"/>
      <c r="AT11" s="11"/>
      <c r="BA11" s="35" t="s">
        <v>34</v>
      </c>
      <c r="BB11" s="23">
        <f ca="1">COUNTIF('Currency Market'!CZ$11:CZ$178, "&lt;4")</f>
        <v>0</v>
      </c>
      <c r="BC11" s="20">
        <f ca="1">COUNTIF('Currency Market'!DA$11:DA$178, "&lt;4")</f>
        <v>0</v>
      </c>
      <c r="BD11" s="20">
        <f ca="1">COUNTIF('Currency Market'!DB$11:DB$178, "&lt;4")</f>
        <v>0</v>
      </c>
      <c r="BE11" s="20">
        <f ca="1">COUNTIF('Currency Market'!DC$11:DC$178, "&lt;4")</f>
        <v>0</v>
      </c>
      <c r="BF11" s="20">
        <f ca="1">COUNTIF('Currency Market'!DD$11:DD$178, "&lt;4")</f>
        <v>0</v>
      </c>
      <c r="BG11" s="20">
        <f ca="1">COUNTIF('Currency Market'!DE$11:DE$178, "&lt;4")</f>
        <v>0</v>
      </c>
      <c r="BH11" s="20">
        <f ca="1">COUNTIF('Currency Market'!DF$11:DF$178, "&lt;4")</f>
        <v>0</v>
      </c>
      <c r="BI11" s="18">
        <f ca="1">COUNTIF('Currency Market'!DG$11:DG$178, "&lt;4")</f>
        <v>0</v>
      </c>
    </row>
    <row r="12" spans="1:63" x14ac:dyDescent="0.55000000000000004">
      <c r="A12" s="11"/>
      <c r="B12" s="233"/>
      <c r="C12" s="233"/>
      <c r="D12" s="233"/>
      <c r="E12" s="233"/>
      <c r="F12" s="240"/>
      <c r="G12" s="240"/>
      <c r="H12" s="240"/>
      <c r="I12" s="11"/>
      <c r="J12" s="11"/>
      <c r="K12" s="306"/>
      <c r="L12" s="307"/>
      <c r="M12" s="307"/>
      <c r="N12" s="307"/>
      <c r="O12" s="307"/>
      <c r="P12" s="308"/>
      <c r="Q12" s="11"/>
      <c r="R12" s="11"/>
      <c r="S12" s="306"/>
      <c r="T12" s="307"/>
      <c r="U12" s="307"/>
      <c r="V12" s="307"/>
      <c r="W12" s="307"/>
      <c r="X12" s="308"/>
      <c r="Y12" s="11"/>
      <c r="Z12" s="11"/>
      <c r="AA12" s="312"/>
      <c r="AB12" s="313"/>
      <c r="AC12" s="313"/>
      <c r="AD12" s="313"/>
      <c r="AE12" s="313"/>
      <c r="AF12" s="314"/>
      <c r="AG12" s="11"/>
      <c r="AH12" s="11"/>
      <c r="AI12" s="318"/>
      <c r="AJ12" s="319"/>
      <c r="AK12" s="319"/>
      <c r="AL12" s="319"/>
      <c r="AM12" s="319"/>
      <c r="AN12" s="320"/>
      <c r="AO12" s="11"/>
      <c r="AP12" s="11"/>
      <c r="AQ12" s="11"/>
      <c r="AR12" s="11"/>
      <c r="AS12" s="11"/>
      <c r="AT12" s="11"/>
      <c r="BA12" s="36" t="s">
        <v>37</v>
      </c>
      <c r="BB12" s="24">
        <f ca="1">COUNTIF('Currency Market'!CZ$11:CZ$178, "&gt;97")</f>
        <v>0</v>
      </c>
      <c r="BC12" s="25">
        <f ca="1">COUNTIF('Currency Market'!DA$11:DA$178, "&gt;97")</f>
        <v>0</v>
      </c>
      <c r="BD12" s="25">
        <f ca="1">COUNTIF('Currency Market'!DB$11:DB$178, "&gt;97")</f>
        <v>0</v>
      </c>
      <c r="BE12" s="25">
        <f ca="1">COUNTIF('Currency Market'!DC$11:DC$178, "&gt;97")</f>
        <v>0</v>
      </c>
      <c r="BF12" s="25">
        <f ca="1">COUNTIF('Currency Market'!DD$11:DD$178, "&gt;97")</f>
        <v>0</v>
      </c>
      <c r="BG12" s="25">
        <f ca="1">COUNTIF('Currency Market'!DE$11:DE$178, "&gt;97")</f>
        <v>0</v>
      </c>
      <c r="BH12" s="25">
        <f ca="1">COUNTIF('Currency Market'!DF$11:DF$178, "&gt;97")</f>
        <v>0</v>
      </c>
      <c r="BI12" s="19">
        <f ca="1">COUNTIF('Currency Market'!DG$11:DG$178, "&gt;97")</f>
        <v>0</v>
      </c>
    </row>
    <row r="13" spans="1:63" x14ac:dyDescent="0.55000000000000004">
      <c r="A13" s="11"/>
      <c r="B13" s="233"/>
      <c r="C13" s="233"/>
      <c r="D13" s="233"/>
      <c r="E13" s="233"/>
      <c r="F13" s="240" t="s">
        <v>5</v>
      </c>
      <c r="G13" s="240"/>
      <c r="H13" s="240"/>
      <c r="I13" s="11"/>
      <c r="J13" s="11"/>
      <c r="K13" s="303" t="str">
        <f t="shared" ref="K13" ca="1" si="4">IFERROR(INDEX($BB$18:$BI$18, $BJ22, MATCH($F13, $BB$17:$BI$17, 0)), "")</f>
        <v>►</v>
      </c>
      <c r="L13" s="304"/>
      <c r="M13" s="304"/>
      <c r="N13" s="304"/>
      <c r="O13" s="304"/>
      <c r="P13" s="305"/>
      <c r="Q13" s="11"/>
      <c r="R13" s="11"/>
      <c r="S13" s="303" t="str">
        <f t="shared" ref="S13" ca="1" si="5">IFERROR(INDEX($BB$19:$BI$19, $BJ23, MATCH($F13, $BB$17:$BI$17, 0)), "")</f>
        <v>►</v>
      </c>
      <c r="T13" s="304"/>
      <c r="U13" s="304"/>
      <c r="V13" s="304"/>
      <c r="W13" s="304"/>
      <c r="X13" s="305"/>
      <c r="Y13" s="11"/>
      <c r="Z13" s="11"/>
      <c r="AA13" s="309" t="str">
        <f t="shared" ref="AA13" ca="1" si="6">IFERROR(INDEX($BB$20:$BI$20, $BJ24, MATCH($F13, $BB$17:$BI$17, 0)), "")</f>
        <v/>
      </c>
      <c r="AB13" s="310"/>
      <c r="AC13" s="310"/>
      <c r="AD13" s="310"/>
      <c r="AE13" s="310"/>
      <c r="AF13" s="311"/>
      <c r="AG13" s="11"/>
      <c r="AH13" s="11"/>
      <c r="AI13" s="315" t="str">
        <f t="shared" ref="AI13" ca="1" si="7">IFERROR(INDEX($BB$21:$BI$21, $BJ25, MATCH($F13, $BB$17:$BI$17, 0)), "")</f>
        <v/>
      </c>
      <c r="AJ13" s="316"/>
      <c r="AK13" s="316"/>
      <c r="AL13" s="316"/>
      <c r="AM13" s="316"/>
      <c r="AN13" s="317"/>
      <c r="AO13" s="11"/>
      <c r="AP13" s="11"/>
      <c r="AQ13" s="11"/>
      <c r="AR13" s="11"/>
      <c r="AS13" s="11"/>
      <c r="AT13" s="11"/>
    </row>
    <row r="14" spans="1:63" x14ac:dyDescent="0.55000000000000004">
      <c r="A14" s="11"/>
      <c r="B14" s="233"/>
      <c r="C14" s="233"/>
      <c r="D14" s="233"/>
      <c r="E14" s="233"/>
      <c r="F14" s="240"/>
      <c r="G14" s="240"/>
      <c r="H14" s="240"/>
      <c r="I14" s="11"/>
      <c r="J14" s="11"/>
      <c r="K14" s="306"/>
      <c r="L14" s="307"/>
      <c r="M14" s="307"/>
      <c r="N14" s="307"/>
      <c r="O14" s="307"/>
      <c r="P14" s="308"/>
      <c r="Q14" s="11"/>
      <c r="R14" s="11"/>
      <c r="S14" s="306"/>
      <c r="T14" s="307"/>
      <c r="U14" s="307"/>
      <c r="V14" s="307"/>
      <c r="W14" s="307"/>
      <c r="X14" s="308"/>
      <c r="Y14" s="11"/>
      <c r="Z14" s="11"/>
      <c r="AA14" s="312"/>
      <c r="AB14" s="313"/>
      <c r="AC14" s="313"/>
      <c r="AD14" s="313"/>
      <c r="AE14" s="313"/>
      <c r="AF14" s="314"/>
      <c r="AG14" s="11"/>
      <c r="AH14" s="11"/>
      <c r="AI14" s="318"/>
      <c r="AJ14" s="319"/>
      <c r="AK14" s="319"/>
      <c r="AL14" s="319"/>
      <c r="AM14" s="319"/>
      <c r="AN14" s="320"/>
      <c r="AO14" s="11"/>
      <c r="AP14" s="11"/>
      <c r="AQ14" s="11"/>
      <c r="AR14" s="11"/>
      <c r="AS14" s="11"/>
      <c r="AT14" s="11"/>
    </row>
    <row r="15" spans="1:63" x14ac:dyDescent="0.55000000000000004">
      <c r="A15" s="11"/>
      <c r="B15" s="233"/>
      <c r="C15" s="233"/>
      <c r="D15" s="233"/>
      <c r="E15" s="233"/>
      <c r="F15" s="240" t="s">
        <v>4</v>
      </c>
      <c r="G15" s="240"/>
      <c r="H15" s="240"/>
      <c r="I15" s="11"/>
      <c r="J15" s="11"/>
      <c r="K15" s="303" t="str">
        <f t="shared" ref="K15" ca="1" si="8">IFERROR(INDEX($BB$18:$BI$18, $BJ24, MATCH($F15, $BB$17:$BI$17, 0)), "")</f>
        <v>►</v>
      </c>
      <c r="L15" s="304"/>
      <c r="M15" s="304"/>
      <c r="N15" s="304"/>
      <c r="O15" s="304"/>
      <c r="P15" s="305"/>
      <c r="Q15" s="11"/>
      <c r="R15" s="11"/>
      <c r="S15" s="303" t="str">
        <f t="shared" ref="S15" ca="1" si="9">IFERROR(INDEX($BB$19:$BI$19, $BJ25, MATCH($F15, $BB$17:$BI$17, 0)), "")</f>
        <v>►</v>
      </c>
      <c r="T15" s="304"/>
      <c r="U15" s="304"/>
      <c r="V15" s="304"/>
      <c r="W15" s="304"/>
      <c r="X15" s="305"/>
      <c r="Y15" s="11"/>
      <c r="Z15" s="11"/>
      <c r="AA15" s="309" t="str">
        <f t="shared" ref="AA15" ca="1" si="10">IFERROR(INDEX($BB$20:$BI$20, $BJ26, MATCH($F15, $BB$17:$BI$17, 0)), "")</f>
        <v/>
      </c>
      <c r="AB15" s="310"/>
      <c r="AC15" s="310"/>
      <c r="AD15" s="310"/>
      <c r="AE15" s="310"/>
      <c r="AF15" s="311"/>
      <c r="AG15" s="11"/>
      <c r="AH15" s="11"/>
      <c r="AI15" s="315" t="str">
        <f t="shared" ref="AI15" ca="1" si="11">IFERROR(INDEX($BB$21:$BI$21, $BJ27, MATCH($F15, $BB$17:$BI$17, 0)), "")</f>
        <v/>
      </c>
      <c r="AJ15" s="316"/>
      <c r="AK15" s="316"/>
      <c r="AL15" s="316"/>
      <c r="AM15" s="316"/>
      <c r="AN15" s="317"/>
      <c r="AO15" s="11"/>
      <c r="AP15" s="11"/>
      <c r="AQ15" s="11"/>
      <c r="AR15" s="11"/>
      <c r="AS15" s="11"/>
      <c r="AT15" s="11"/>
      <c r="BA15" s="6" t="s">
        <v>40</v>
      </c>
    </row>
    <row r="16" spans="1:63" x14ac:dyDescent="0.55000000000000004">
      <c r="A16" s="11"/>
      <c r="B16" s="233"/>
      <c r="C16" s="233"/>
      <c r="D16" s="233"/>
      <c r="E16" s="233"/>
      <c r="F16" s="240"/>
      <c r="G16" s="240"/>
      <c r="H16" s="240"/>
      <c r="I16" s="11"/>
      <c r="J16" s="11"/>
      <c r="K16" s="306"/>
      <c r="L16" s="307"/>
      <c r="M16" s="307"/>
      <c r="N16" s="307"/>
      <c r="O16" s="307"/>
      <c r="P16" s="308"/>
      <c r="Q16" s="11"/>
      <c r="R16" s="11"/>
      <c r="S16" s="306"/>
      <c r="T16" s="307"/>
      <c r="U16" s="307"/>
      <c r="V16" s="307"/>
      <c r="W16" s="307"/>
      <c r="X16" s="308"/>
      <c r="Y16" s="11"/>
      <c r="Z16" s="11"/>
      <c r="AA16" s="312"/>
      <c r="AB16" s="313"/>
      <c r="AC16" s="313"/>
      <c r="AD16" s="313"/>
      <c r="AE16" s="313"/>
      <c r="AF16" s="314"/>
      <c r="AG16" s="11"/>
      <c r="AH16" s="11"/>
      <c r="AI16" s="318"/>
      <c r="AJ16" s="319"/>
      <c r="AK16" s="319"/>
      <c r="AL16" s="319"/>
      <c r="AM16" s="319"/>
      <c r="AN16" s="320"/>
      <c r="AO16" s="11"/>
      <c r="AP16" s="11"/>
      <c r="AQ16" s="11"/>
      <c r="AR16" s="11"/>
      <c r="AS16" s="11"/>
      <c r="AT16" s="11"/>
      <c r="BA16" s="8" t="s">
        <v>41</v>
      </c>
    </row>
    <row r="17" spans="1:61" x14ac:dyDescent="0.55000000000000004">
      <c r="A17" s="11"/>
      <c r="B17" s="233"/>
      <c r="C17" s="233"/>
      <c r="D17" s="233"/>
      <c r="E17" s="233"/>
      <c r="F17" s="240" t="s">
        <v>0</v>
      </c>
      <c r="G17" s="240"/>
      <c r="H17" s="240"/>
      <c r="I17" s="11"/>
      <c r="J17" s="11"/>
      <c r="K17" s="303" t="str">
        <f t="shared" ref="K17" ca="1" si="12">IFERROR(INDEX($BB$18:$BI$18, $BJ26, MATCH($F17, $BB$17:$BI$17, 0)), "")</f>
        <v>►</v>
      </c>
      <c r="L17" s="304"/>
      <c r="M17" s="304"/>
      <c r="N17" s="304"/>
      <c r="O17" s="304"/>
      <c r="P17" s="305"/>
      <c r="Q17" s="11"/>
      <c r="R17" s="11"/>
      <c r="S17" s="303" t="str">
        <f t="shared" ref="S17" ca="1" si="13">IFERROR(INDEX($BB$19:$BI$19, $BJ27, MATCH($F17, $BB$17:$BI$17, 0)), "")</f>
        <v>►</v>
      </c>
      <c r="T17" s="304"/>
      <c r="U17" s="304"/>
      <c r="V17" s="304"/>
      <c r="W17" s="304"/>
      <c r="X17" s="305"/>
      <c r="Y17" s="11"/>
      <c r="Z17" s="11"/>
      <c r="AA17" s="309" t="str">
        <f t="shared" ref="AA17" ca="1" si="14">IFERROR(INDEX($BB$20:$BI$20, $BJ28, MATCH($F17, $BB$17:$BI$17, 0)), "")</f>
        <v/>
      </c>
      <c r="AB17" s="310"/>
      <c r="AC17" s="310"/>
      <c r="AD17" s="310"/>
      <c r="AE17" s="310"/>
      <c r="AF17" s="311"/>
      <c r="AG17" s="11"/>
      <c r="AH17" s="11"/>
      <c r="AI17" s="315" t="str">
        <f t="shared" ref="AI17" ca="1" si="15">IFERROR(INDEX($BB$21:$BI$21, $BJ29, MATCH($F17, $BB$17:$BI$17, 0)), "")</f>
        <v/>
      </c>
      <c r="AJ17" s="316"/>
      <c r="AK17" s="316"/>
      <c r="AL17" s="316"/>
      <c r="AM17" s="316"/>
      <c r="AN17" s="317"/>
      <c r="AO17" s="11"/>
      <c r="AP17" s="11"/>
      <c r="AQ17" s="11"/>
      <c r="AR17" s="11"/>
      <c r="AS17" s="11"/>
      <c r="AT17" s="11"/>
      <c r="BB17" s="9" t="str">
        <f>'Currency Market'!BN$9</f>
        <v>AUD</v>
      </c>
      <c r="BC17" s="9" t="str">
        <f>'Currency Market'!BO$9</f>
        <v>BRL</v>
      </c>
      <c r="BD17" s="9" t="str">
        <f>'Currency Market'!BP$9</f>
        <v>CAD</v>
      </c>
      <c r="BE17" s="9" t="str">
        <f>'Currency Market'!BQ$9</f>
        <v>EUR</v>
      </c>
      <c r="BF17" s="9" t="str">
        <f>'Currency Market'!BR$9</f>
        <v>GBP</v>
      </c>
      <c r="BG17" s="9" t="str">
        <f>'Currency Market'!BS$9</f>
        <v>JPY</v>
      </c>
      <c r="BH17" s="9" t="str">
        <f>'Currency Market'!BT$9</f>
        <v>USD</v>
      </c>
      <c r="BI17" s="9" t="str">
        <f>'Currency Market'!BU$9</f>
        <v>ZAR</v>
      </c>
    </row>
    <row r="18" spans="1:61" x14ac:dyDescent="0.55000000000000004">
      <c r="A18" s="11"/>
      <c r="B18" s="233"/>
      <c r="C18" s="233"/>
      <c r="D18" s="233"/>
      <c r="E18" s="233"/>
      <c r="F18" s="240"/>
      <c r="G18" s="240"/>
      <c r="H18" s="240"/>
      <c r="I18" s="11"/>
      <c r="J18" s="11"/>
      <c r="K18" s="306"/>
      <c r="L18" s="307"/>
      <c r="M18" s="307"/>
      <c r="N18" s="307"/>
      <c r="O18" s="307"/>
      <c r="P18" s="308"/>
      <c r="Q18" s="11"/>
      <c r="R18" s="11"/>
      <c r="S18" s="306"/>
      <c r="T18" s="307"/>
      <c r="U18" s="307"/>
      <c r="V18" s="307"/>
      <c r="W18" s="307"/>
      <c r="X18" s="308"/>
      <c r="Y18" s="11"/>
      <c r="Z18" s="11"/>
      <c r="AA18" s="312"/>
      <c r="AB18" s="313"/>
      <c r="AC18" s="313"/>
      <c r="AD18" s="313"/>
      <c r="AE18" s="313"/>
      <c r="AF18" s="314"/>
      <c r="AG18" s="11"/>
      <c r="AH18" s="11"/>
      <c r="AI18" s="318"/>
      <c r="AJ18" s="319"/>
      <c r="AK18" s="319"/>
      <c r="AL18" s="319"/>
      <c r="AM18" s="319"/>
      <c r="AN18" s="320"/>
      <c r="AO18" s="11"/>
      <c r="AP18" s="11"/>
      <c r="AQ18" s="11"/>
      <c r="AR18" s="11"/>
      <c r="AS18" s="11"/>
      <c r="AT18" s="11"/>
      <c r="BA18" s="34" t="s">
        <v>31</v>
      </c>
      <c r="BB18" s="21" t="str">
        <f ca="1">IF(BB7&gt;BB9, 'Your Money'!$BA$6, IF(BB9&gt;BB7, 'Your Money'!$BA$5, IF(BB7=BB9, 'Your Money'!$BA$7, "")))</f>
        <v>►</v>
      </c>
      <c r="BC18" s="22" t="str">
        <f ca="1">IF(BC7&gt;BC9, 'Your Money'!$BA$6, IF(BC9&gt;BC7, 'Your Money'!$BA$5, IF(BC7=BC9, 'Your Money'!$BA$7, "")))</f>
        <v>►</v>
      </c>
      <c r="BD18" s="22" t="str">
        <f ca="1">IF(BD7&gt;BD9, 'Your Money'!$BA$6, IF(BD9&gt;BD7, 'Your Money'!$BA$5, IF(BD7=BD9, 'Your Money'!$BA$7, "")))</f>
        <v>►</v>
      </c>
      <c r="BE18" s="22" t="str">
        <f ca="1">IF(BE7&gt;BE9, 'Your Money'!$BA$6, IF(BE9&gt;BE7, 'Your Money'!$BA$5, IF(BE7=BE9, 'Your Money'!$BA$7, "")))</f>
        <v>►</v>
      </c>
      <c r="BF18" s="22" t="str">
        <f ca="1">IF(BF7&gt;BF9, 'Your Money'!$BA$6, IF(BF9&gt;BF7, 'Your Money'!$BA$5, IF(BF7=BF9, 'Your Money'!$BA$7, "")))</f>
        <v>►</v>
      </c>
      <c r="BG18" s="22" t="str">
        <f ca="1">IF(BG7&gt;BG9, 'Your Money'!$BA$6, IF(BG9&gt;BG7, 'Your Money'!$BA$5, IF(BG7=BG9, 'Your Money'!$BA$7, "")))</f>
        <v>►</v>
      </c>
      <c r="BH18" s="22" t="str">
        <f ca="1">IF(BH7&gt;BH9, 'Your Money'!$BA$6, IF(BH9&gt;BH7, 'Your Money'!$BA$5, IF(BH7=BH9, 'Your Money'!$BA$7, "")))</f>
        <v>►</v>
      </c>
      <c r="BI18" s="17" t="str">
        <f ca="1">IF(BI7&gt;BI9, 'Your Money'!$BA$6, IF(BI9&gt;BI7, 'Your Money'!$BA$5, IF(BI7=BI9, 'Your Money'!$BA$7, "")))</f>
        <v>►</v>
      </c>
    </row>
    <row r="19" spans="1:61" x14ac:dyDescent="0.55000000000000004">
      <c r="A19" s="11"/>
      <c r="B19" s="233"/>
      <c r="C19" s="233"/>
      <c r="D19" s="233"/>
      <c r="E19" s="233"/>
      <c r="F19" s="240" t="s">
        <v>3</v>
      </c>
      <c r="G19" s="240"/>
      <c r="H19" s="240"/>
      <c r="I19" s="11"/>
      <c r="J19" s="11"/>
      <c r="K19" s="303" t="str">
        <f t="shared" ref="K19" ca="1" si="16">IFERROR(INDEX($BB$18:$BI$18, $BJ28, MATCH($F19, $BB$17:$BI$17, 0)), "")</f>
        <v>►</v>
      </c>
      <c r="L19" s="304"/>
      <c r="M19" s="304"/>
      <c r="N19" s="304"/>
      <c r="O19" s="304"/>
      <c r="P19" s="305"/>
      <c r="Q19" s="11"/>
      <c r="R19" s="11"/>
      <c r="S19" s="303" t="str">
        <f t="shared" ref="S19" ca="1" si="17">IFERROR(INDEX($BB$19:$BI$19, $BJ29, MATCH($F19, $BB$17:$BI$17, 0)), "")</f>
        <v>►</v>
      </c>
      <c r="T19" s="304"/>
      <c r="U19" s="304"/>
      <c r="V19" s="304"/>
      <c r="W19" s="304"/>
      <c r="X19" s="305"/>
      <c r="Y19" s="11"/>
      <c r="Z19" s="11"/>
      <c r="AA19" s="309" t="str">
        <f t="shared" ref="AA19" ca="1" si="18">IFERROR(INDEX($BB$20:$BI$20, $BJ30, MATCH($F19, $BB$17:$BI$17, 0)), "")</f>
        <v/>
      </c>
      <c r="AB19" s="310"/>
      <c r="AC19" s="310"/>
      <c r="AD19" s="310"/>
      <c r="AE19" s="310"/>
      <c r="AF19" s="311"/>
      <c r="AG19" s="11"/>
      <c r="AH19" s="11"/>
      <c r="AI19" s="315" t="str">
        <f t="shared" ref="AI19" ca="1" si="19">IFERROR(INDEX($BB$21:$BI$21, $BJ31, MATCH($F19, $BB$17:$BI$17, 0)), "")</f>
        <v/>
      </c>
      <c r="AJ19" s="316"/>
      <c r="AK19" s="316"/>
      <c r="AL19" s="316"/>
      <c r="AM19" s="316"/>
      <c r="AN19" s="317"/>
      <c r="AO19" s="11"/>
      <c r="AP19" s="11"/>
      <c r="AQ19" s="11"/>
      <c r="AR19" s="11"/>
      <c r="AS19" s="11"/>
      <c r="AT19" s="11"/>
      <c r="BA19" s="35" t="s">
        <v>36</v>
      </c>
      <c r="BB19" s="23" t="str">
        <f ca="1">IF(BB8&gt;BB10, 'Your Money'!$BA$6, IF(BB10&gt;BB8, 'Your Money'!$BA$5, IF(BB8=BB10, 'Your Money'!$BA$7, "")))</f>
        <v>►</v>
      </c>
      <c r="BC19" s="20" t="str">
        <f ca="1">IF(BC8&gt;BC10, 'Your Money'!$BA$6, IF(BC10&gt;BC8, 'Your Money'!$BA$5, IF(BC8=BC10, 'Your Money'!$BA$7, "")))</f>
        <v>►</v>
      </c>
      <c r="BD19" s="20" t="str">
        <f ca="1">IF(BD8&gt;BD10, 'Your Money'!$BA$6, IF(BD10&gt;BD8, 'Your Money'!$BA$5, IF(BD8=BD10, 'Your Money'!$BA$7, "")))</f>
        <v>►</v>
      </c>
      <c r="BE19" s="20" t="str">
        <f ca="1">IF(BE8&gt;BE10, 'Your Money'!$BA$6, IF(BE10&gt;BE8, 'Your Money'!$BA$5, IF(BE8=BE10, 'Your Money'!$BA$7, "")))</f>
        <v>►</v>
      </c>
      <c r="BF19" s="20" t="str">
        <f ca="1">IF(BF8&gt;BF10, 'Your Money'!$BA$6, IF(BF10&gt;BF8, 'Your Money'!$BA$5, IF(BF8=BF10, 'Your Money'!$BA$7, "")))</f>
        <v>►</v>
      </c>
      <c r="BG19" s="20" t="str">
        <f ca="1">IF(BG8&gt;BG10, 'Your Money'!$BA$6, IF(BG10&gt;BG8, 'Your Money'!$BA$5, IF(BG8=BG10, 'Your Money'!$BA$7, "")))</f>
        <v>►</v>
      </c>
      <c r="BH19" s="20" t="str">
        <f ca="1">IF(BH8&gt;BH10, 'Your Money'!$BA$6, IF(BH10&gt;BH8, 'Your Money'!$BA$5, IF(BH8=BH10, 'Your Money'!$BA$7, "")))</f>
        <v>►</v>
      </c>
      <c r="BI19" s="18" t="str">
        <f ca="1">IF(BI8&gt;BI10, 'Your Money'!$BA$6, IF(BI10&gt;BI8, 'Your Money'!$BA$5, IF(BI8=BI10, 'Your Money'!$BA$7, "")))</f>
        <v>►</v>
      </c>
    </row>
    <row r="20" spans="1:61" x14ac:dyDescent="0.55000000000000004">
      <c r="A20" s="11"/>
      <c r="B20" s="233"/>
      <c r="C20" s="233"/>
      <c r="D20" s="233"/>
      <c r="E20" s="233"/>
      <c r="F20" s="240"/>
      <c r="G20" s="240"/>
      <c r="H20" s="240"/>
      <c r="I20" s="11"/>
      <c r="J20" s="11"/>
      <c r="K20" s="306"/>
      <c r="L20" s="307"/>
      <c r="M20" s="307"/>
      <c r="N20" s="307"/>
      <c r="O20" s="307"/>
      <c r="P20" s="308"/>
      <c r="Q20" s="11"/>
      <c r="R20" s="11"/>
      <c r="S20" s="306"/>
      <c r="T20" s="307"/>
      <c r="U20" s="307"/>
      <c r="V20" s="307"/>
      <c r="W20" s="307"/>
      <c r="X20" s="308"/>
      <c r="Y20" s="11"/>
      <c r="Z20" s="11"/>
      <c r="AA20" s="312"/>
      <c r="AB20" s="313"/>
      <c r="AC20" s="313"/>
      <c r="AD20" s="313"/>
      <c r="AE20" s="313"/>
      <c r="AF20" s="314"/>
      <c r="AG20" s="11"/>
      <c r="AH20" s="11"/>
      <c r="AI20" s="318"/>
      <c r="AJ20" s="319"/>
      <c r="AK20" s="319"/>
      <c r="AL20" s="319"/>
      <c r="AM20" s="319"/>
      <c r="AN20" s="320"/>
      <c r="AO20" s="11"/>
      <c r="AP20" s="11"/>
      <c r="AQ20" s="11"/>
      <c r="AR20" s="11"/>
      <c r="AS20" s="11"/>
      <c r="AT20" s="11"/>
      <c r="BA20" s="35" t="s">
        <v>34</v>
      </c>
      <c r="BB20" s="23" t="str">
        <f ca="1">IF(BB11&gt;0, $BA$15, "")</f>
        <v/>
      </c>
      <c r="BC20" s="20" t="str">
        <f t="shared" ref="BC20:BI20" ca="1" si="20">IF(BC11&gt;0, $BA$15, "")</f>
        <v/>
      </c>
      <c r="BD20" s="20" t="str">
        <f t="shared" ca="1" si="20"/>
        <v/>
      </c>
      <c r="BE20" s="20" t="str">
        <f t="shared" ca="1" si="20"/>
        <v/>
      </c>
      <c r="BF20" s="20" t="str">
        <f t="shared" ca="1" si="20"/>
        <v/>
      </c>
      <c r="BG20" s="20" t="str">
        <f t="shared" ca="1" si="20"/>
        <v/>
      </c>
      <c r="BH20" s="20" t="str">
        <f t="shared" ca="1" si="20"/>
        <v/>
      </c>
      <c r="BI20" s="18" t="str">
        <f t="shared" ca="1" si="20"/>
        <v/>
      </c>
    </row>
    <row r="21" spans="1:61" x14ac:dyDescent="0.55000000000000004">
      <c r="A21" s="11"/>
      <c r="B21" s="233"/>
      <c r="C21" s="233"/>
      <c r="D21" s="233"/>
      <c r="E21" s="233"/>
      <c r="F21" s="240" t="s">
        <v>1</v>
      </c>
      <c r="G21" s="240"/>
      <c r="H21" s="240"/>
      <c r="I21" s="11"/>
      <c r="J21" s="11"/>
      <c r="K21" s="303" t="str">
        <f t="shared" ref="K21" ca="1" si="21">IFERROR(INDEX($BB$18:$BI$18, $BJ30, MATCH($F21, $BB$17:$BI$17, 0)), "")</f>
        <v>►</v>
      </c>
      <c r="L21" s="304"/>
      <c r="M21" s="304"/>
      <c r="N21" s="304"/>
      <c r="O21" s="304"/>
      <c r="P21" s="305"/>
      <c r="Q21" s="11"/>
      <c r="R21" s="11"/>
      <c r="S21" s="303" t="str">
        <f t="shared" ref="S21" ca="1" si="22">IFERROR(INDEX($BB$19:$BI$19, $BJ31, MATCH($F21, $BB$17:$BI$17, 0)), "")</f>
        <v>►</v>
      </c>
      <c r="T21" s="304"/>
      <c r="U21" s="304"/>
      <c r="V21" s="304"/>
      <c r="W21" s="304"/>
      <c r="X21" s="305"/>
      <c r="Y21" s="11"/>
      <c r="Z21" s="11"/>
      <c r="AA21" s="309" t="str">
        <f t="shared" ref="AA21" ca="1" si="23">IFERROR(INDEX($BB$20:$BI$20, $BJ32, MATCH($F21, $BB$17:$BI$17, 0)), "")</f>
        <v/>
      </c>
      <c r="AB21" s="310"/>
      <c r="AC21" s="310"/>
      <c r="AD21" s="310"/>
      <c r="AE21" s="310"/>
      <c r="AF21" s="311"/>
      <c r="AG21" s="11"/>
      <c r="AH21" s="11"/>
      <c r="AI21" s="315" t="str">
        <f t="shared" ref="AI21" ca="1" si="24">IFERROR(INDEX($BB$21:$BI$21, $BJ33, MATCH($F21, $BB$17:$BI$17, 0)), "")</f>
        <v/>
      </c>
      <c r="AJ21" s="316"/>
      <c r="AK21" s="316"/>
      <c r="AL21" s="316"/>
      <c r="AM21" s="316"/>
      <c r="AN21" s="317"/>
      <c r="AO21" s="11"/>
      <c r="AP21" s="11"/>
      <c r="AQ21" s="11"/>
      <c r="AR21" s="11"/>
      <c r="AS21" s="11"/>
      <c r="AT21" s="11"/>
      <c r="BA21" s="36" t="s">
        <v>37</v>
      </c>
      <c r="BB21" s="24" t="str">
        <f ca="1">IF(BB12&gt;0, $BA$16, "")</f>
        <v/>
      </c>
      <c r="BC21" s="25" t="str">
        <f t="shared" ref="BC21:BI21" ca="1" si="25">IF(BC12&gt;0, $BA$16, "")</f>
        <v/>
      </c>
      <c r="BD21" s="25" t="str">
        <f t="shared" ca="1" si="25"/>
        <v/>
      </c>
      <c r="BE21" s="25" t="str">
        <f t="shared" ca="1" si="25"/>
        <v/>
      </c>
      <c r="BF21" s="25" t="str">
        <f t="shared" ca="1" si="25"/>
        <v/>
      </c>
      <c r="BG21" s="25" t="str">
        <f t="shared" ca="1" si="25"/>
        <v/>
      </c>
      <c r="BH21" s="25" t="str">
        <f t="shared" ca="1" si="25"/>
        <v/>
      </c>
      <c r="BI21" s="19" t="str">
        <f t="shared" ca="1" si="25"/>
        <v/>
      </c>
    </row>
    <row r="22" spans="1:61" x14ac:dyDescent="0.55000000000000004">
      <c r="A22" s="11"/>
      <c r="B22" s="233"/>
      <c r="C22" s="233"/>
      <c r="D22" s="233"/>
      <c r="E22" s="233"/>
      <c r="F22" s="240"/>
      <c r="G22" s="240"/>
      <c r="H22" s="240"/>
      <c r="I22" s="11"/>
      <c r="J22" s="11"/>
      <c r="K22" s="306"/>
      <c r="L22" s="307"/>
      <c r="M22" s="307"/>
      <c r="N22" s="307"/>
      <c r="O22" s="307"/>
      <c r="P22" s="308"/>
      <c r="Q22" s="11"/>
      <c r="R22" s="11"/>
      <c r="S22" s="306"/>
      <c r="T22" s="307"/>
      <c r="U22" s="307"/>
      <c r="V22" s="307"/>
      <c r="W22" s="307"/>
      <c r="X22" s="308"/>
      <c r="Y22" s="11"/>
      <c r="Z22" s="11"/>
      <c r="AA22" s="312"/>
      <c r="AB22" s="313"/>
      <c r="AC22" s="313"/>
      <c r="AD22" s="313"/>
      <c r="AE22" s="313"/>
      <c r="AF22" s="314"/>
      <c r="AG22" s="11"/>
      <c r="AH22" s="11"/>
      <c r="AI22" s="318"/>
      <c r="AJ22" s="319"/>
      <c r="AK22" s="319"/>
      <c r="AL22" s="319"/>
      <c r="AM22" s="319"/>
      <c r="AN22" s="320"/>
      <c r="AO22" s="11"/>
      <c r="AP22" s="11"/>
      <c r="AQ22" s="11"/>
      <c r="AR22" s="11"/>
      <c r="AS22" s="11"/>
      <c r="AT22" s="11"/>
    </row>
    <row r="23" spans="1:61" x14ac:dyDescent="0.55000000000000004">
      <c r="A23" s="11"/>
      <c r="B23" s="233"/>
      <c r="C23" s="233"/>
      <c r="D23" s="233"/>
      <c r="E23" s="233"/>
      <c r="F23" s="240" t="s">
        <v>2</v>
      </c>
      <c r="G23" s="240"/>
      <c r="H23" s="240"/>
      <c r="I23" s="11"/>
      <c r="J23" s="11"/>
      <c r="K23" s="303" t="str">
        <f t="shared" ref="K23" ca="1" si="26">IFERROR(INDEX($BB$18:$BI$18, $BJ32, MATCH($F23, $BB$17:$BI$17, 0)), "")</f>
        <v>►</v>
      </c>
      <c r="L23" s="304"/>
      <c r="M23" s="304"/>
      <c r="N23" s="304"/>
      <c r="O23" s="304"/>
      <c r="P23" s="305"/>
      <c r="Q23" s="11"/>
      <c r="R23" s="11"/>
      <c r="S23" s="303" t="str">
        <f t="shared" ref="S23" ca="1" si="27">IFERROR(INDEX($BB$19:$BI$19, $BJ33, MATCH($F23, $BB$17:$BI$17, 0)), "")</f>
        <v>►</v>
      </c>
      <c r="T23" s="304"/>
      <c r="U23" s="304"/>
      <c r="V23" s="304"/>
      <c r="W23" s="304"/>
      <c r="X23" s="305"/>
      <c r="Y23" s="11"/>
      <c r="Z23" s="11"/>
      <c r="AA23" s="309" t="str">
        <f t="shared" ref="AA23" ca="1" si="28">IFERROR(INDEX($BB$20:$BI$20, $BJ34, MATCH($F23, $BB$17:$BI$17, 0)), "")</f>
        <v/>
      </c>
      <c r="AB23" s="310"/>
      <c r="AC23" s="310"/>
      <c r="AD23" s="310"/>
      <c r="AE23" s="310"/>
      <c r="AF23" s="311"/>
      <c r="AG23" s="11"/>
      <c r="AH23" s="11"/>
      <c r="AI23" s="315" t="str">
        <f t="shared" ref="AI23" ca="1" si="29">IFERROR(INDEX($BB$21:$BI$21, $BJ35, MATCH($F23, $BB$17:$BI$17, 0)), "")</f>
        <v/>
      </c>
      <c r="AJ23" s="316"/>
      <c r="AK23" s="316"/>
      <c r="AL23" s="316"/>
      <c r="AM23" s="316"/>
      <c r="AN23" s="317"/>
      <c r="AO23" s="11"/>
      <c r="AP23" s="11"/>
      <c r="AQ23" s="11"/>
      <c r="AR23" s="11"/>
      <c r="AS23" s="11"/>
      <c r="AT23" s="11"/>
    </row>
    <row r="24" spans="1:61" x14ac:dyDescent="0.55000000000000004">
      <c r="A24" s="11"/>
      <c r="B24" s="233"/>
      <c r="C24" s="233"/>
      <c r="D24" s="233"/>
      <c r="E24" s="233"/>
      <c r="F24" s="240"/>
      <c r="G24" s="240"/>
      <c r="H24" s="240"/>
      <c r="I24" s="11"/>
      <c r="J24" s="11"/>
      <c r="K24" s="306"/>
      <c r="L24" s="307"/>
      <c r="M24" s="307"/>
      <c r="N24" s="307"/>
      <c r="O24" s="307"/>
      <c r="P24" s="308"/>
      <c r="Q24" s="11"/>
      <c r="R24" s="11"/>
      <c r="S24" s="306"/>
      <c r="T24" s="307"/>
      <c r="U24" s="307"/>
      <c r="V24" s="307"/>
      <c r="W24" s="307"/>
      <c r="X24" s="308"/>
      <c r="Y24" s="11"/>
      <c r="Z24" s="11"/>
      <c r="AA24" s="312"/>
      <c r="AB24" s="313"/>
      <c r="AC24" s="313"/>
      <c r="AD24" s="313"/>
      <c r="AE24" s="313"/>
      <c r="AF24" s="314"/>
      <c r="AG24" s="11"/>
      <c r="AH24" s="11"/>
      <c r="AI24" s="318"/>
      <c r="AJ24" s="319"/>
      <c r="AK24" s="319"/>
      <c r="AL24" s="319"/>
      <c r="AM24" s="319"/>
      <c r="AN24" s="320"/>
      <c r="AO24" s="11"/>
      <c r="AP24" s="11"/>
      <c r="AQ24" s="11"/>
      <c r="AR24" s="11"/>
      <c r="AS24" s="11"/>
      <c r="AT24" s="11"/>
    </row>
    <row r="25" spans="1:61" x14ac:dyDescent="0.55000000000000004">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row>
    <row r="26" spans="1:61" x14ac:dyDescent="0.55000000000000004">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row>
    <row r="27" spans="1:61" x14ac:dyDescent="0.55000000000000004">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row>
    <row r="28" spans="1:61" x14ac:dyDescent="0.55000000000000004">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row>
    <row r="29" spans="1:61" x14ac:dyDescent="0.55000000000000004">
      <c r="A29" s="11"/>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1"/>
    </row>
    <row r="30" spans="1:61" x14ac:dyDescent="0.55000000000000004">
      <c r="A30" s="11"/>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1"/>
    </row>
    <row r="31" spans="1:61" x14ac:dyDescent="0.55000000000000004">
      <c r="A31" s="11"/>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1"/>
    </row>
    <row r="32" spans="1:61" x14ac:dyDescent="0.55000000000000004">
      <c r="A32" s="11"/>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AT32" s="11"/>
    </row>
    <row r="33" spans="1:46" x14ac:dyDescent="0.55000000000000004">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row>
  </sheetData>
  <sheetProtection algorithmName="SHA-512" hashValue="anvjIaaa0JYtAjaf90PpSq2gsHytHKPL+q5o4ES/dTZpEbTkT5p1Q0LGKJ7rliJhy1VI11R8VUAPTfJfNkv4HQ==" saltValue="EhoNVOkrGFs0rElqjffwRA==" spinCount="100000" sheet="1" objects="1" scenarios="1"/>
  <mergeCells count="59">
    <mergeCell ref="F9:H10"/>
    <mergeCell ref="B11:E12"/>
    <mergeCell ref="F11:H12"/>
    <mergeCell ref="K6:P7"/>
    <mergeCell ref="K5:P5"/>
    <mergeCell ref="B6:H7"/>
    <mergeCell ref="B21:E22"/>
    <mergeCell ref="F21:H22"/>
    <mergeCell ref="B23:E24"/>
    <mergeCell ref="F23:H24"/>
    <mergeCell ref="K9:P10"/>
    <mergeCell ref="B15:E16"/>
    <mergeCell ref="F15:H16"/>
    <mergeCell ref="B17:E18"/>
    <mergeCell ref="F17:H18"/>
    <mergeCell ref="B19:E20"/>
    <mergeCell ref="F19:H20"/>
    <mergeCell ref="B13:E14"/>
    <mergeCell ref="F13:H14"/>
    <mergeCell ref="K13:P14"/>
    <mergeCell ref="K17:P18"/>
    <mergeCell ref="K21:P22"/>
    <mergeCell ref="S5:X5"/>
    <mergeCell ref="AA5:AF5"/>
    <mergeCell ref="AI5:AN5"/>
    <mergeCell ref="P2:AN3"/>
    <mergeCell ref="K11:P12"/>
    <mergeCell ref="S11:X12"/>
    <mergeCell ref="AA11:AF12"/>
    <mergeCell ref="AI11:AN12"/>
    <mergeCell ref="S6:X7"/>
    <mergeCell ref="S9:X10"/>
    <mergeCell ref="AA6:AF7"/>
    <mergeCell ref="AI6:AN7"/>
    <mergeCell ref="AA9:AF10"/>
    <mergeCell ref="AI9:AN10"/>
    <mergeCell ref="B2:M3"/>
    <mergeCell ref="B9:E10"/>
    <mergeCell ref="S13:X14"/>
    <mergeCell ref="AA13:AF14"/>
    <mergeCell ref="AI13:AN14"/>
    <mergeCell ref="K15:P16"/>
    <mergeCell ref="S15:X16"/>
    <mergeCell ref="AA15:AF16"/>
    <mergeCell ref="AI15:AN16"/>
    <mergeCell ref="S17:X18"/>
    <mergeCell ref="AA17:AF18"/>
    <mergeCell ref="AI17:AN18"/>
    <mergeCell ref="K19:P20"/>
    <mergeCell ref="S19:X20"/>
    <mergeCell ref="AA19:AF20"/>
    <mergeCell ref="AI19:AN20"/>
    <mergeCell ref="S21:X22"/>
    <mergeCell ref="AA21:AF22"/>
    <mergeCell ref="AI21:AN22"/>
    <mergeCell ref="K23:P24"/>
    <mergeCell ref="S23:X24"/>
    <mergeCell ref="AA23:AF24"/>
    <mergeCell ref="AI23:AN24"/>
  </mergeCells>
  <pageMargins left="0.7" right="0.7" top="0.75" bottom="0.75" header="0.3" footer="0.3"/>
  <pageSetup paperSize="9" orientation="landscape"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1" id="{DCE69FDD-BA85-4F9A-8053-932E68C2E7A0}">
            <xm:f>K9='Your Money'!$BA$7</xm:f>
            <x14:dxf>
              <font>
                <color rgb="FFFFC000"/>
              </font>
            </x14:dxf>
          </x14:cfRule>
          <x14:cfRule type="expression" priority="2" id="{70007082-28F0-40FF-99FF-CB4B838780B3}">
            <xm:f>K9='Your Money'!$BA$6</xm:f>
            <x14:dxf>
              <font>
                <color rgb="FFFF0000"/>
              </font>
            </x14:dxf>
          </x14:cfRule>
          <x14:cfRule type="expression" priority="3" id="{DED51B0B-127A-42E2-9870-74644012D66A}">
            <xm:f>K9='Your Money'!$BA$5</xm:f>
            <x14:dxf>
              <font>
                <color rgb="FF00B050"/>
              </font>
            </x14:dxf>
          </x14:cfRule>
          <xm:sqref>K9:P24 S9:X24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2B26D-D2E2-457A-94C4-84575DFB80E6}">
  <sheetPr>
    <tabColor rgb="FF002060"/>
  </sheetPr>
  <dimension ref="A1:BC132"/>
  <sheetViews>
    <sheetView zoomScaleNormal="100" workbookViewId="0">
      <pane ySplit="6" topLeftCell="A7" activePane="bottomLeft" state="frozen"/>
      <selection pane="bottomLeft"/>
    </sheetView>
  </sheetViews>
  <sheetFormatPr defaultColWidth="0" defaultRowHeight="14.4" zeroHeight="1" x14ac:dyDescent="0.55000000000000004"/>
  <cols>
    <col min="1" max="46" width="2.83984375" style="1" customWidth="1"/>
    <col min="47" max="47" width="2.83984375" style="1" hidden="1" customWidth="1"/>
    <col min="48" max="51" width="14.26171875" style="1" hidden="1" customWidth="1"/>
    <col min="52" max="52" width="2.83984375" style="1" hidden="1" customWidth="1"/>
    <col min="53" max="53" width="8.578125" style="1" hidden="1" customWidth="1"/>
    <col min="54" max="54" width="2.83984375" style="1" hidden="1" customWidth="1"/>
    <col min="55" max="55" width="8.578125" style="1" hidden="1" customWidth="1"/>
    <col min="56" max="16384" width="2.83984375" style="1" hidden="1"/>
  </cols>
  <sheetData>
    <row r="1" spans="1:55" x14ac:dyDescent="0.55000000000000004">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row>
    <row r="2" spans="1:55" x14ac:dyDescent="0.55000000000000004">
      <c r="A2" s="11"/>
      <c r="B2" s="329" t="s">
        <v>70</v>
      </c>
      <c r="C2" s="330"/>
      <c r="D2" s="330"/>
      <c r="E2" s="330"/>
      <c r="F2" s="330"/>
      <c r="G2" s="330"/>
      <c r="H2" s="330"/>
      <c r="I2" s="330"/>
      <c r="J2" s="330"/>
      <c r="K2" s="330"/>
      <c r="L2" s="330"/>
      <c r="M2" s="331"/>
      <c r="N2" s="11"/>
      <c r="O2" s="11"/>
      <c r="P2" s="11"/>
      <c r="Q2" s="11"/>
      <c r="R2" s="11"/>
      <c r="S2" s="211" t="s">
        <v>109</v>
      </c>
      <c r="T2" s="212"/>
      <c r="U2" s="212"/>
      <c r="V2" s="212"/>
      <c r="W2" s="212"/>
      <c r="X2" s="212"/>
      <c r="Y2" s="212"/>
      <c r="Z2" s="212"/>
      <c r="AA2" s="212"/>
      <c r="AB2" s="212"/>
      <c r="AC2" s="212"/>
      <c r="AD2" s="212"/>
      <c r="AE2" s="212"/>
      <c r="AF2" s="212"/>
      <c r="AG2" s="212"/>
      <c r="AH2" s="212"/>
      <c r="AI2" s="212"/>
      <c r="AJ2" s="213"/>
      <c r="AK2" s="11"/>
      <c r="AL2" s="120" t="s">
        <v>83</v>
      </c>
      <c r="AM2" s="121"/>
      <c r="AN2" s="121"/>
      <c r="AO2" s="121"/>
      <c r="AP2" s="121"/>
      <c r="AQ2" s="121"/>
      <c r="AR2" s="121"/>
      <c r="AS2" s="122"/>
      <c r="AT2" s="11"/>
      <c r="AV2" s="9" t="s">
        <v>77</v>
      </c>
      <c r="AW2" s="9" t="s">
        <v>79</v>
      </c>
      <c r="AX2" s="9" t="s">
        <v>80</v>
      </c>
      <c r="AY2" s="9" t="s">
        <v>82</v>
      </c>
    </row>
    <row r="3" spans="1:55" x14ac:dyDescent="0.55000000000000004">
      <c r="A3" s="11"/>
      <c r="B3" s="332"/>
      <c r="C3" s="333"/>
      <c r="D3" s="333"/>
      <c r="E3" s="333"/>
      <c r="F3" s="333"/>
      <c r="G3" s="333"/>
      <c r="H3" s="333"/>
      <c r="I3" s="333"/>
      <c r="J3" s="333"/>
      <c r="K3" s="333"/>
      <c r="L3" s="333"/>
      <c r="M3" s="334"/>
      <c r="N3" s="11"/>
      <c r="O3" s="11"/>
      <c r="P3" s="11"/>
      <c r="Q3" s="11"/>
      <c r="R3" s="11"/>
      <c r="S3" s="255"/>
      <c r="T3" s="256"/>
      <c r="U3" s="256"/>
      <c r="V3" s="256"/>
      <c r="W3" s="256"/>
      <c r="X3" s="256"/>
      <c r="Y3" s="256"/>
      <c r="Z3" s="256"/>
      <c r="AA3" s="256"/>
      <c r="AB3" s="256"/>
      <c r="AC3" s="256"/>
      <c r="AD3" s="256"/>
      <c r="AE3" s="256"/>
      <c r="AF3" s="256"/>
      <c r="AG3" s="256"/>
      <c r="AH3" s="256"/>
      <c r="AI3" s="256"/>
      <c r="AJ3" s="257"/>
      <c r="AK3" s="11"/>
      <c r="AL3" s="343">
        <f>MAX($AL$7:$AO$131)</f>
        <v>0</v>
      </c>
      <c r="AM3" s="171"/>
      <c r="AN3" s="171"/>
      <c r="AO3" s="171"/>
      <c r="AP3" s="171"/>
      <c r="AQ3" s="171"/>
      <c r="AR3" s="171"/>
      <c r="AS3" s="344"/>
      <c r="AT3" s="11"/>
      <c r="AV3" s="70" t="e">
        <f ca="1">IF($AW$3="", "", IF(COUNTIF($AY$7:$AY$131, $AW$3)&gt;0, "", "X"))</f>
        <v>#VALUE!</v>
      </c>
      <c r="AW3" s="10" t="e">
        <f ca="1">IF($AX$3="", "", 'Currency Market'!$BB$178)</f>
        <v>#VALUE!</v>
      </c>
      <c r="AX3" s="70" t="e">
        <f ca="1">IF('Currency Market'!$BA$4&gt;'Currency Market'!$BA$178, "X", "")</f>
        <v>#VALUE!</v>
      </c>
      <c r="AY3" s="74">
        <f>'Your Money'!$V$25</f>
        <v>4000</v>
      </c>
    </row>
    <row r="4" spans="1:55" x14ac:dyDescent="0.55000000000000004">
      <c r="A4" s="11"/>
      <c r="B4" s="11"/>
      <c r="C4" s="11"/>
      <c r="D4" s="11"/>
      <c r="E4" s="11"/>
      <c r="F4" s="11"/>
      <c r="G4" s="11"/>
      <c r="H4" s="11"/>
      <c r="I4" s="11"/>
      <c r="J4" s="11"/>
      <c r="K4" s="11"/>
      <c r="L4" s="11"/>
      <c r="M4" s="11"/>
      <c r="N4" s="11"/>
      <c r="O4" s="11"/>
      <c r="P4" s="11"/>
      <c r="Q4" s="11"/>
      <c r="R4" s="11"/>
      <c r="S4" s="214"/>
      <c r="T4" s="215"/>
      <c r="U4" s="215"/>
      <c r="V4" s="215"/>
      <c r="W4" s="215"/>
      <c r="X4" s="215"/>
      <c r="Y4" s="215"/>
      <c r="Z4" s="215"/>
      <c r="AA4" s="215"/>
      <c r="AB4" s="215"/>
      <c r="AC4" s="215"/>
      <c r="AD4" s="215"/>
      <c r="AE4" s="215"/>
      <c r="AF4" s="215"/>
      <c r="AG4" s="215"/>
      <c r="AH4" s="215"/>
      <c r="AI4" s="215"/>
      <c r="AJ4" s="216"/>
      <c r="AK4" s="11"/>
      <c r="AL4" s="11"/>
      <c r="AM4" s="11"/>
      <c r="AN4" s="11"/>
      <c r="AO4" s="11"/>
      <c r="AP4" s="11"/>
      <c r="AQ4" s="11"/>
      <c r="AR4" s="11"/>
      <c r="AS4" s="11"/>
      <c r="AT4" s="11"/>
    </row>
    <row r="5" spans="1:55" x14ac:dyDescent="0.55000000000000004">
      <c r="A5" s="11"/>
      <c r="B5" s="345" t="s">
        <v>76</v>
      </c>
      <c r="C5" s="345"/>
      <c r="D5" s="345"/>
      <c r="E5" s="345"/>
      <c r="F5" s="345"/>
      <c r="G5" s="345"/>
      <c r="H5" s="345" t="s">
        <v>76</v>
      </c>
      <c r="I5" s="345"/>
      <c r="J5" s="345"/>
      <c r="K5" s="345"/>
      <c r="L5" s="345"/>
      <c r="M5" s="345"/>
      <c r="N5" s="345" t="s">
        <v>76</v>
      </c>
      <c r="O5" s="345"/>
      <c r="P5" s="345"/>
      <c r="Q5" s="345"/>
      <c r="R5" s="11"/>
      <c r="S5" s="11"/>
      <c r="T5" s="11"/>
      <c r="U5" s="11"/>
      <c r="V5" s="11"/>
      <c r="W5" s="11"/>
      <c r="X5" s="11"/>
      <c r="Y5" s="11"/>
      <c r="Z5" s="11"/>
      <c r="AA5" s="11"/>
      <c r="AB5" s="11"/>
      <c r="AC5" s="11"/>
      <c r="AD5" s="11"/>
      <c r="AE5" s="11"/>
      <c r="AF5" s="11"/>
      <c r="AG5" s="11"/>
      <c r="AH5" s="11"/>
      <c r="AI5" s="11"/>
      <c r="AJ5" s="11"/>
      <c r="AK5" s="11"/>
      <c r="AL5" s="328" t="s">
        <v>74</v>
      </c>
      <c r="AM5" s="328"/>
      <c r="AN5" s="328"/>
      <c r="AO5" s="328"/>
      <c r="AP5" s="328" t="s">
        <v>74</v>
      </c>
      <c r="AQ5" s="328"/>
      <c r="AR5" s="328"/>
      <c r="AS5" s="328"/>
      <c r="AT5" s="11"/>
    </row>
    <row r="6" spans="1:55" x14ac:dyDescent="0.55000000000000004">
      <c r="A6" s="11"/>
      <c r="B6" s="249" t="s">
        <v>16</v>
      </c>
      <c r="C6" s="249"/>
      <c r="D6" s="249"/>
      <c r="E6" s="249"/>
      <c r="F6" s="249"/>
      <c r="G6" s="249"/>
      <c r="H6" s="249" t="s">
        <v>72</v>
      </c>
      <c r="I6" s="249"/>
      <c r="J6" s="249"/>
      <c r="K6" s="249"/>
      <c r="L6" s="249"/>
      <c r="M6" s="249"/>
      <c r="N6" s="249" t="s">
        <v>73</v>
      </c>
      <c r="O6" s="249"/>
      <c r="P6" s="249"/>
      <c r="Q6" s="249"/>
      <c r="R6" s="11"/>
      <c r="S6" s="327" t="s">
        <v>16</v>
      </c>
      <c r="T6" s="327"/>
      <c r="U6" s="327"/>
      <c r="V6" s="327"/>
      <c r="W6" s="327"/>
      <c r="X6" s="327"/>
      <c r="Y6" s="327" t="s">
        <v>14</v>
      </c>
      <c r="Z6" s="327"/>
      <c r="AA6" s="327"/>
      <c r="AB6" s="327"/>
      <c r="AC6" s="327"/>
      <c r="AD6" s="327"/>
      <c r="AE6" s="327" t="s">
        <v>71</v>
      </c>
      <c r="AF6" s="327"/>
      <c r="AG6" s="327"/>
      <c r="AH6" s="327"/>
      <c r="AI6" s="327"/>
      <c r="AJ6" s="327"/>
      <c r="AK6" s="11"/>
      <c r="AL6" s="327" t="s">
        <v>75</v>
      </c>
      <c r="AM6" s="327"/>
      <c r="AN6" s="327"/>
      <c r="AO6" s="327"/>
      <c r="AP6" s="327" t="s">
        <v>72</v>
      </c>
      <c r="AQ6" s="327"/>
      <c r="AR6" s="327"/>
      <c r="AS6" s="327"/>
      <c r="AT6" s="11"/>
      <c r="AV6" s="9" t="s">
        <v>16</v>
      </c>
      <c r="AW6" s="9" t="s">
        <v>72</v>
      </c>
      <c r="AX6" s="9" t="s">
        <v>73</v>
      </c>
      <c r="AY6" s="9" t="s">
        <v>78</v>
      </c>
      <c r="BA6" s="9" t="s">
        <v>81</v>
      </c>
      <c r="BC6" s="9" t="s">
        <v>51</v>
      </c>
    </row>
    <row r="7" spans="1:55" x14ac:dyDescent="0.55000000000000004">
      <c r="A7" s="11"/>
      <c r="B7" s="289"/>
      <c r="C7" s="290"/>
      <c r="D7" s="290"/>
      <c r="E7" s="290"/>
      <c r="F7" s="290"/>
      <c r="G7" s="290"/>
      <c r="H7" s="339"/>
      <c r="I7" s="339"/>
      <c r="J7" s="339"/>
      <c r="K7" s="339"/>
      <c r="L7" s="339"/>
      <c r="M7" s="339"/>
      <c r="N7" s="290"/>
      <c r="O7" s="290"/>
      <c r="P7" s="290"/>
      <c r="Q7" s="291"/>
      <c r="R7" s="11"/>
      <c r="S7" s="172" t="str">
        <f>IF($B7="", "", $B7)</f>
        <v/>
      </c>
      <c r="T7" s="173"/>
      <c r="U7" s="173"/>
      <c r="V7" s="173"/>
      <c r="W7" s="173"/>
      <c r="X7" s="173"/>
      <c r="Y7" s="342" t="str">
        <f>IF($H7="", "", $AY$3)</f>
        <v/>
      </c>
      <c r="Z7" s="342"/>
      <c r="AA7" s="342"/>
      <c r="AB7" s="342"/>
      <c r="AC7" s="342"/>
      <c r="AD7" s="342"/>
      <c r="AE7" s="340" t="str">
        <f>IF($H7="", "", H7+Y7)</f>
        <v/>
      </c>
      <c r="AF7" s="340"/>
      <c r="AG7" s="340"/>
      <c r="AH7" s="340"/>
      <c r="AI7" s="340"/>
      <c r="AJ7" s="341"/>
      <c r="AK7" s="11"/>
      <c r="AL7" s="172" t="str">
        <f>IF($N7="", "", COUNTIF($N$7:$N$131, "&lt;"&amp;$N7)+1+COUNTIF($N$7:$N7, $N7)-1)</f>
        <v/>
      </c>
      <c r="AM7" s="173"/>
      <c r="AN7" s="173"/>
      <c r="AO7" s="173"/>
      <c r="AP7" s="173" t="str">
        <f>IF($H7="", "", COUNTIF($H$7:$H$131, "&gt;"&amp;$H7)+1+COUNTIF($H$7:$H7, $H7)-1)</f>
        <v/>
      </c>
      <c r="AQ7" s="173"/>
      <c r="AR7" s="173"/>
      <c r="AS7" s="174"/>
      <c r="AT7" s="11"/>
      <c r="AV7" s="6" t="e">
        <f ca="1">IF($BA7="X", IF($AV$3="X", 'Currency Market'!$BB$178, ""), "")</f>
        <v>#VALUE!</v>
      </c>
      <c r="AW7" s="71" t="e">
        <f ca="1">IF($BA7="X", IF($AV$3="X", 'Your Money'!$V$27, ""), "")</f>
        <v>#VALUE!</v>
      </c>
      <c r="AX7" s="6" t="e">
        <f ca="1">IF($BA7="X", IF($AV$3="X", COUNTIF('Bureau de Change'!$B$13:$E$1012, 'Bureau de Change'!$BF$4), ""), "")</f>
        <v>#VALUE!</v>
      </c>
      <c r="AY7" s="6" t="str">
        <f>IF(AND(NOT($B7=""), NOT($H7=""), NOT($N7="")), $S7, "")</f>
        <v/>
      </c>
      <c r="BA7" s="6" t="str">
        <f>IF(AND(OR($B7="", $H7="", $N7=""), NOT($B6=""), NOT($H6=""), NOT($N6="")), "X", "")</f>
        <v>X</v>
      </c>
      <c r="BC7" s="6" t="e">
        <f ca="1">IF($BA7="", "", IF(AND(AV7="", AW7="", AX7=""), "", "X"))</f>
        <v>#VALUE!</v>
      </c>
    </row>
    <row r="8" spans="1:55" x14ac:dyDescent="0.55000000000000004">
      <c r="A8" s="11"/>
      <c r="B8" s="269"/>
      <c r="C8" s="270"/>
      <c r="D8" s="270"/>
      <c r="E8" s="270"/>
      <c r="F8" s="270"/>
      <c r="G8" s="270"/>
      <c r="H8" s="338"/>
      <c r="I8" s="338"/>
      <c r="J8" s="338"/>
      <c r="K8" s="338"/>
      <c r="L8" s="338"/>
      <c r="M8" s="338"/>
      <c r="N8" s="270"/>
      <c r="O8" s="270"/>
      <c r="P8" s="270"/>
      <c r="Q8" s="273"/>
      <c r="R8" s="11"/>
      <c r="S8" s="175" t="str">
        <f t="shared" ref="S8:S71" si="0">IF($B8="", "", $B8)</f>
        <v/>
      </c>
      <c r="T8" s="176"/>
      <c r="U8" s="176"/>
      <c r="V8" s="176"/>
      <c r="W8" s="176"/>
      <c r="X8" s="176"/>
      <c r="Y8" s="335" t="str">
        <f t="shared" ref="Y8:Y71" si="1">IF($H8="", "", $AY$3)</f>
        <v/>
      </c>
      <c r="Z8" s="335"/>
      <c r="AA8" s="335"/>
      <c r="AB8" s="335"/>
      <c r="AC8" s="335"/>
      <c r="AD8" s="335"/>
      <c r="AE8" s="336" t="str">
        <f t="shared" ref="AE8:AE71" si="2">IF($H8="", "", H8+Y8)</f>
        <v/>
      </c>
      <c r="AF8" s="336"/>
      <c r="AG8" s="336"/>
      <c r="AH8" s="336"/>
      <c r="AI8" s="336"/>
      <c r="AJ8" s="337"/>
      <c r="AK8" s="11"/>
      <c r="AL8" s="175" t="str">
        <f>IF($N8="", "", COUNTIF($N$7:$N$131, "&lt;"&amp;$N8)+1+COUNTIF($N$7:$N8, $N8)-1)</f>
        <v/>
      </c>
      <c r="AM8" s="176"/>
      <c r="AN8" s="176"/>
      <c r="AO8" s="176"/>
      <c r="AP8" s="176" t="str">
        <f>IF($H8="", "", COUNTIF($H$7:$H$131, "&gt;"&amp;$H8)+1+COUNTIF($H$7:$H8, $H8)-1)</f>
        <v/>
      </c>
      <c r="AQ8" s="176"/>
      <c r="AR8" s="176"/>
      <c r="AS8" s="177"/>
      <c r="AT8" s="11"/>
      <c r="AV8" s="7" t="str">
        <f>IF($BA8="X", IF($AV$3="X", 'Currency Market'!$BB$178, ""), "")</f>
        <v/>
      </c>
      <c r="AW8" s="72" t="str">
        <f>IF($BA8="X", IF($AV$3="X", 'Your Money'!$V$27, ""), "")</f>
        <v/>
      </c>
      <c r="AX8" s="7" t="str">
        <f>IF($BA8="X", IF($AV$3="X", COUNTIF('Bureau de Change'!$B$13:$E$1012, 'Bureau de Change'!$BF$4), ""), "")</f>
        <v/>
      </c>
      <c r="AY8" s="7" t="str">
        <f t="shared" ref="AY8:AY71" si="3">IF(AND(NOT($B8=""), NOT($H8=""), NOT($N8="")), $S8, "")</f>
        <v/>
      </c>
      <c r="BA8" s="7" t="str">
        <f t="shared" ref="BA8:BA71" si="4">IF(AND(OR($B8="", $H8="", $N8=""), NOT($B7=""), NOT($H7=""), NOT($N7="")), "X", "")</f>
        <v/>
      </c>
      <c r="BC8" s="7" t="str">
        <f t="shared" ref="BC8:BC71" si="5">IF($BA8="", "", IF(AND(AV8="", AW8="", AX8=""), "", "X"))</f>
        <v/>
      </c>
    </row>
    <row r="9" spans="1:55" x14ac:dyDescent="0.55000000000000004">
      <c r="A9" s="11"/>
      <c r="B9" s="269"/>
      <c r="C9" s="270"/>
      <c r="D9" s="270"/>
      <c r="E9" s="270"/>
      <c r="F9" s="270"/>
      <c r="G9" s="270"/>
      <c r="H9" s="338"/>
      <c r="I9" s="338"/>
      <c r="J9" s="338"/>
      <c r="K9" s="338"/>
      <c r="L9" s="338"/>
      <c r="M9" s="338"/>
      <c r="N9" s="270"/>
      <c r="O9" s="270"/>
      <c r="P9" s="270"/>
      <c r="Q9" s="273"/>
      <c r="R9" s="11"/>
      <c r="S9" s="175" t="str">
        <f t="shared" si="0"/>
        <v/>
      </c>
      <c r="T9" s="176"/>
      <c r="U9" s="176"/>
      <c r="V9" s="176"/>
      <c r="W9" s="176"/>
      <c r="X9" s="176"/>
      <c r="Y9" s="335" t="str">
        <f t="shared" si="1"/>
        <v/>
      </c>
      <c r="Z9" s="335"/>
      <c r="AA9" s="335"/>
      <c r="AB9" s="335"/>
      <c r="AC9" s="335"/>
      <c r="AD9" s="335"/>
      <c r="AE9" s="336" t="str">
        <f t="shared" si="2"/>
        <v/>
      </c>
      <c r="AF9" s="336"/>
      <c r="AG9" s="336"/>
      <c r="AH9" s="336"/>
      <c r="AI9" s="336"/>
      <c r="AJ9" s="337"/>
      <c r="AK9" s="11"/>
      <c r="AL9" s="175" t="str">
        <f>IF($N9="", "", COUNTIF($N$7:$N$131, "&lt;"&amp;$N9)+1+COUNTIF($N$7:$N9, $N9)-1)</f>
        <v/>
      </c>
      <c r="AM9" s="176"/>
      <c r="AN9" s="176"/>
      <c r="AO9" s="176"/>
      <c r="AP9" s="176" t="str">
        <f>IF($H9="", "", COUNTIF($H$7:$H$131, "&gt;"&amp;$H9)+1+COUNTIF($H$7:$H9, $H9)-1)</f>
        <v/>
      </c>
      <c r="AQ9" s="176"/>
      <c r="AR9" s="176"/>
      <c r="AS9" s="177"/>
      <c r="AT9" s="11"/>
      <c r="AV9" s="7" t="str">
        <f>IF($BA9="X", IF($AV$3="X", 'Currency Market'!$BB$178, ""), "")</f>
        <v/>
      </c>
      <c r="AW9" s="72" t="str">
        <f>IF($BA9="X", IF($AV$3="X", 'Your Money'!$V$27, ""), "")</f>
        <v/>
      </c>
      <c r="AX9" s="7" t="str">
        <f>IF($BA9="X", IF($AV$3="X", COUNTIF('Bureau de Change'!$B$13:$E$1012, 'Bureau de Change'!$BF$4), ""), "")</f>
        <v/>
      </c>
      <c r="AY9" s="7" t="str">
        <f t="shared" si="3"/>
        <v/>
      </c>
      <c r="BA9" s="7" t="str">
        <f t="shared" si="4"/>
        <v/>
      </c>
      <c r="BC9" s="7" t="str">
        <f t="shared" si="5"/>
        <v/>
      </c>
    </row>
    <row r="10" spans="1:55" x14ac:dyDescent="0.55000000000000004">
      <c r="A10" s="11"/>
      <c r="B10" s="269"/>
      <c r="C10" s="270"/>
      <c r="D10" s="270"/>
      <c r="E10" s="270"/>
      <c r="F10" s="270"/>
      <c r="G10" s="270"/>
      <c r="H10" s="338"/>
      <c r="I10" s="338"/>
      <c r="J10" s="338"/>
      <c r="K10" s="338"/>
      <c r="L10" s="338"/>
      <c r="M10" s="338"/>
      <c r="N10" s="270"/>
      <c r="O10" s="270"/>
      <c r="P10" s="270"/>
      <c r="Q10" s="273"/>
      <c r="R10" s="11"/>
      <c r="S10" s="175" t="str">
        <f t="shared" si="0"/>
        <v/>
      </c>
      <c r="T10" s="176"/>
      <c r="U10" s="176"/>
      <c r="V10" s="176"/>
      <c r="W10" s="176"/>
      <c r="X10" s="176"/>
      <c r="Y10" s="335" t="str">
        <f t="shared" si="1"/>
        <v/>
      </c>
      <c r="Z10" s="335"/>
      <c r="AA10" s="335"/>
      <c r="AB10" s="335"/>
      <c r="AC10" s="335"/>
      <c r="AD10" s="335"/>
      <c r="AE10" s="336" t="str">
        <f t="shared" si="2"/>
        <v/>
      </c>
      <c r="AF10" s="336"/>
      <c r="AG10" s="336"/>
      <c r="AH10" s="336"/>
      <c r="AI10" s="336"/>
      <c r="AJ10" s="337"/>
      <c r="AK10" s="11"/>
      <c r="AL10" s="175" t="str">
        <f>IF($N10="", "", COUNTIF($N$7:$N$131, "&lt;"&amp;$N10)+1+COUNTIF($N$7:$N10, $N10)-1)</f>
        <v/>
      </c>
      <c r="AM10" s="176"/>
      <c r="AN10" s="176"/>
      <c r="AO10" s="176"/>
      <c r="AP10" s="176" t="str">
        <f>IF($H10="", "", COUNTIF($H$7:$H$131, "&gt;"&amp;$H10)+1+COUNTIF($H$7:$H10, $H10)-1)</f>
        <v/>
      </c>
      <c r="AQ10" s="176"/>
      <c r="AR10" s="176"/>
      <c r="AS10" s="177"/>
      <c r="AT10" s="11"/>
      <c r="AV10" s="7" t="str">
        <f>IF($BA10="X", IF($AV$3="X", 'Currency Market'!$BB$178, ""), "")</f>
        <v/>
      </c>
      <c r="AW10" s="72" t="str">
        <f>IF($BA10="X", IF($AV$3="X", 'Your Money'!$V$27, ""), "")</f>
        <v/>
      </c>
      <c r="AX10" s="7" t="str">
        <f>IF($BA10="X", IF($AV$3="X", COUNTIF('Bureau de Change'!$B$13:$E$1012, 'Bureau de Change'!$BF$4), ""), "")</f>
        <v/>
      </c>
      <c r="AY10" s="7" t="str">
        <f t="shared" si="3"/>
        <v/>
      </c>
      <c r="BA10" s="7" t="str">
        <f t="shared" si="4"/>
        <v/>
      </c>
      <c r="BC10" s="7" t="str">
        <f t="shared" si="5"/>
        <v/>
      </c>
    </row>
    <row r="11" spans="1:55" x14ac:dyDescent="0.55000000000000004">
      <c r="A11" s="11"/>
      <c r="B11" s="269"/>
      <c r="C11" s="270"/>
      <c r="D11" s="270"/>
      <c r="E11" s="270"/>
      <c r="F11" s="270"/>
      <c r="G11" s="270"/>
      <c r="H11" s="338"/>
      <c r="I11" s="338"/>
      <c r="J11" s="338"/>
      <c r="K11" s="338"/>
      <c r="L11" s="338"/>
      <c r="M11" s="338"/>
      <c r="N11" s="270"/>
      <c r="O11" s="270"/>
      <c r="P11" s="270"/>
      <c r="Q11" s="273"/>
      <c r="R11" s="11"/>
      <c r="S11" s="175" t="str">
        <f t="shared" si="0"/>
        <v/>
      </c>
      <c r="T11" s="176"/>
      <c r="U11" s="176"/>
      <c r="V11" s="176"/>
      <c r="W11" s="176"/>
      <c r="X11" s="176"/>
      <c r="Y11" s="335" t="str">
        <f t="shared" si="1"/>
        <v/>
      </c>
      <c r="Z11" s="335"/>
      <c r="AA11" s="335"/>
      <c r="AB11" s="335"/>
      <c r="AC11" s="335"/>
      <c r="AD11" s="335"/>
      <c r="AE11" s="336" t="str">
        <f t="shared" si="2"/>
        <v/>
      </c>
      <c r="AF11" s="336"/>
      <c r="AG11" s="336"/>
      <c r="AH11" s="336"/>
      <c r="AI11" s="336"/>
      <c r="AJ11" s="337"/>
      <c r="AK11" s="11"/>
      <c r="AL11" s="175" t="str">
        <f>IF($N11="", "", COUNTIF($N$7:$N$131, "&lt;"&amp;$N11)+1+COUNTIF($N$7:$N11, $N11)-1)</f>
        <v/>
      </c>
      <c r="AM11" s="176"/>
      <c r="AN11" s="176"/>
      <c r="AO11" s="176"/>
      <c r="AP11" s="176" t="str">
        <f>IF($H11="", "", COUNTIF($H$7:$H$131, "&gt;"&amp;$H11)+1+COUNTIF($H$7:$H11, $H11)-1)</f>
        <v/>
      </c>
      <c r="AQ11" s="176"/>
      <c r="AR11" s="176"/>
      <c r="AS11" s="177"/>
      <c r="AT11" s="11"/>
      <c r="AV11" s="7" t="str">
        <f>IF($BA11="X", IF($AV$3="X", 'Currency Market'!$BB$178, ""), "")</f>
        <v/>
      </c>
      <c r="AW11" s="72" t="str">
        <f>IF($BA11="X", IF($AV$3="X", 'Your Money'!$V$27, ""), "")</f>
        <v/>
      </c>
      <c r="AX11" s="7" t="str">
        <f>IF($BA11="X", IF($AV$3="X", COUNTIF('Bureau de Change'!$B$13:$E$1012, 'Bureau de Change'!$BF$4), ""), "")</f>
        <v/>
      </c>
      <c r="AY11" s="7" t="str">
        <f t="shared" si="3"/>
        <v/>
      </c>
      <c r="BA11" s="7" t="str">
        <f t="shared" si="4"/>
        <v/>
      </c>
      <c r="BC11" s="7" t="str">
        <f t="shared" si="5"/>
        <v/>
      </c>
    </row>
    <row r="12" spans="1:55" x14ac:dyDescent="0.55000000000000004">
      <c r="A12" s="11"/>
      <c r="B12" s="269"/>
      <c r="C12" s="270"/>
      <c r="D12" s="270"/>
      <c r="E12" s="270"/>
      <c r="F12" s="270"/>
      <c r="G12" s="270"/>
      <c r="H12" s="338"/>
      <c r="I12" s="338"/>
      <c r="J12" s="338"/>
      <c r="K12" s="338"/>
      <c r="L12" s="338"/>
      <c r="M12" s="338"/>
      <c r="N12" s="270"/>
      <c r="O12" s="270"/>
      <c r="P12" s="270"/>
      <c r="Q12" s="273"/>
      <c r="R12" s="11"/>
      <c r="S12" s="175" t="str">
        <f t="shared" si="0"/>
        <v/>
      </c>
      <c r="T12" s="176"/>
      <c r="U12" s="176"/>
      <c r="V12" s="176"/>
      <c r="W12" s="176"/>
      <c r="X12" s="176"/>
      <c r="Y12" s="335" t="str">
        <f t="shared" si="1"/>
        <v/>
      </c>
      <c r="Z12" s="335"/>
      <c r="AA12" s="335"/>
      <c r="AB12" s="335"/>
      <c r="AC12" s="335"/>
      <c r="AD12" s="335"/>
      <c r="AE12" s="336" t="str">
        <f t="shared" si="2"/>
        <v/>
      </c>
      <c r="AF12" s="336"/>
      <c r="AG12" s="336"/>
      <c r="AH12" s="336"/>
      <c r="AI12" s="336"/>
      <c r="AJ12" s="337"/>
      <c r="AK12" s="11"/>
      <c r="AL12" s="175" t="str">
        <f>IF($N12="", "", COUNTIF($N$7:$N$131, "&lt;"&amp;$N12)+1+COUNTIF($N$7:$N12, $N12)-1)</f>
        <v/>
      </c>
      <c r="AM12" s="176"/>
      <c r="AN12" s="176"/>
      <c r="AO12" s="176"/>
      <c r="AP12" s="176" t="str">
        <f>IF($H12="", "", COUNTIF($H$7:$H$131, "&gt;"&amp;$H12)+1+COUNTIF($H$7:$H12, $H12)-1)</f>
        <v/>
      </c>
      <c r="AQ12" s="176"/>
      <c r="AR12" s="176"/>
      <c r="AS12" s="177"/>
      <c r="AT12" s="11"/>
      <c r="AV12" s="7" t="str">
        <f>IF($BA12="X", IF($AV$3="X", 'Currency Market'!$BB$178, ""), "")</f>
        <v/>
      </c>
      <c r="AW12" s="72" t="str">
        <f>IF($BA12="X", IF($AV$3="X", 'Your Money'!$V$27, ""), "")</f>
        <v/>
      </c>
      <c r="AX12" s="7" t="str">
        <f>IF($BA12="X", IF($AV$3="X", COUNTIF('Bureau de Change'!$B$13:$E$1012, 'Bureau de Change'!$BF$4), ""), "")</f>
        <v/>
      </c>
      <c r="AY12" s="7" t="str">
        <f t="shared" si="3"/>
        <v/>
      </c>
      <c r="BA12" s="7" t="str">
        <f t="shared" si="4"/>
        <v/>
      </c>
      <c r="BC12" s="7" t="str">
        <f t="shared" si="5"/>
        <v/>
      </c>
    </row>
    <row r="13" spans="1:55" x14ac:dyDescent="0.55000000000000004">
      <c r="A13" s="11"/>
      <c r="B13" s="269"/>
      <c r="C13" s="270"/>
      <c r="D13" s="270"/>
      <c r="E13" s="270"/>
      <c r="F13" s="270"/>
      <c r="G13" s="270"/>
      <c r="H13" s="338"/>
      <c r="I13" s="338"/>
      <c r="J13" s="338"/>
      <c r="K13" s="338"/>
      <c r="L13" s="338"/>
      <c r="M13" s="338"/>
      <c r="N13" s="270"/>
      <c r="O13" s="270"/>
      <c r="P13" s="270"/>
      <c r="Q13" s="273"/>
      <c r="R13" s="11"/>
      <c r="S13" s="175" t="str">
        <f t="shared" si="0"/>
        <v/>
      </c>
      <c r="T13" s="176"/>
      <c r="U13" s="176"/>
      <c r="V13" s="176"/>
      <c r="W13" s="176"/>
      <c r="X13" s="176"/>
      <c r="Y13" s="335" t="str">
        <f t="shared" si="1"/>
        <v/>
      </c>
      <c r="Z13" s="335"/>
      <c r="AA13" s="335"/>
      <c r="AB13" s="335"/>
      <c r="AC13" s="335"/>
      <c r="AD13" s="335"/>
      <c r="AE13" s="336" t="str">
        <f t="shared" si="2"/>
        <v/>
      </c>
      <c r="AF13" s="336"/>
      <c r="AG13" s="336"/>
      <c r="AH13" s="336"/>
      <c r="AI13" s="336"/>
      <c r="AJ13" s="337"/>
      <c r="AK13" s="11"/>
      <c r="AL13" s="175" t="str">
        <f>IF($N13="", "", COUNTIF($N$7:$N$131, "&lt;"&amp;$N13)+1+COUNTIF($N$7:$N13, $N13)-1)</f>
        <v/>
      </c>
      <c r="AM13" s="176"/>
      <c r="AN13" s="176"/>
      <c r="AO13" s="176"/>
      <c r="AP13" s="176" t="str">
        <f>IF($H13="", "", COUNTIF($H$7:$H$131, "&gt;"&amp;$H13)+1+COUNTIF($H$7:$H13, $H13)-1)</f>
        <v/>
      </c>
      <c r="AQ13" s="176"/>
      <c r="AR13" s="176"/>
      <c r="AS13" s="177"/>
      <c r="AT13" s="11"/>
      <c r="AV13" s="7" t="str">
        <f>IF($BA13="X", IF($AV$3="X", 'Currency Market'!$BB$178, ""), "")</f>
        <v/>
      </c>
      <c r="AW13" s="72" t="str">
        <f>IF($BA13="X", IF($AV$3="X", 'Your Money'!$V$27, ""), "")</f>
        <v/>
      </c>
      <c r="AX13" s="7" t="str">
        <f>IF($BA13="X", IF($AV$3="X", COUNTIF('Bureau de Change'!$B$13:$E$1012, 'Bureau de Change'!$BF$4), ""), "")</f>
        <v/>
      </c>
      <c r="AY13" s="7" t="str">
        <f t="shared" si="3"/>
        <v/>
      </c>
      <c r="BA13" s="7" t="str">
        <f t="shared" si="4"/>
        <v/>
      </c>
      <c r="BC13" s="7" t="str">
        <f t="shared" si="5"/>
        <v/>
      </c>
    </row>
    <row r="14" spans="1:55" x14ac:dyDescent="0.55000000000000004">
      <c r="A14" s="11"/>
      <c r="B14" s="269"/>
      <c r="C14" s="270"/>
      <c r="D14" s="270"/>
      <c r="E14" s="270"/>
      <c r="F14" s="270"/>
      <c r="G14" s="270"/>
      <c r="H14" s="338"/>
      <c r="I14" s="338"/>
      <c r="J14" s="338"/>
      <c r="K14" s="338"/>
      <c r="L14" s="338"/>
      <c r="M14" s="338"/>
      <c r="N14" s="270"/>
      <c r="O14" s="270"/>
      <c r="P14" s="270"/>
      <c r="Q14" s="273"/>
      <c r="R14" s="11"/>
      <c r="S14" s="175" t="str">
        <f t="shared" si="0"/>
        <v/>
      </c>
      <c r="T14" s="176"/>
      <c r="U14" s="176"/>
      <c r="V14" s="176"/>
      <c r="W14" s="176"/>
      <c r="X14" s="176"/>
      <c r="Y14" s="335" t="str">
        <f t="shared" si="1"/>
        <v/>
      </c>
      <c r="Z14" s="335"/>
      <c r="AA14" s="335"/>
      <c r="AB14" s="335"/>
      <c r="AC14" s="335"/>
      <c r="AD14" s="335"/>
      <c r="AE14" s="336" t="str">
        <f t="shared" si="2"/>
        <v/>
      </c>
      <c r="AF14" s="336"/>
      <c r="AG14" s="336"/>
      <c r="AH14" s="336"/>
      <c r="AI14" s="336"/>
      <c r="AJ14" s="337"/>
      <c r="AK14" s="11"/>
      <c r="AL14" s="175" t="str">
        <f>IF($N14="", "", COUNTIF($N$7:$N$131, "&lt;"&amp;$N14)+1+COUNTIF($N$7:$N14, $N14)-1)</f>
        <v/>
      </c>
      <c r="AM14" s="176"/>
      <c r="AN14" s="176"/>
      <c r="AO14" s="176"/>
      <c r="AP14" s="176" t="str">
        <f>IF($H14="", "", COUNTIF($H$7:$H$131, "&gt;"&amp;$H14)+1+COUNTIF($H$7:$H14, $H14)-1)</f>
        <v/>
      </c>
      <c r="AQ14" s="176"/>
      <c r="AR14" s="176"/>
      <c r="AS14" s="177"/>
      <c r="AT14" s="11"/>
      <c r="AV14" s="7" t="str">
        <f>IF($BA14="X", IF($AV$3="X", 'Currency Market'!$BB$178, ""), "")</f>
        <v/>
      </c>
      <c r="AW14" s="72" t="str">
        <f>IF($BA14="X", IF($AV$3="X", 'Your Money'!$V$27, ""), "")</f>
        <v/>
      </c>
      <c r="AX14" s="7" t="str">
        <f>IF($BA14="X", IF($AV$3="X", COUNTIF('Bureau de Change'!$B$13:$E$1012, 'Bureau de Change'!$BF$4), ""), "")</f>
        <v/>
      </c>
      <c r="AY14" s="7" t="str">
        <f t="shared" si="3"/>
        <v/>
      </c>
      <c r="BA14" s="7" t="str">
        <f t="shared" si="4"/>
        <v/>
      </c>
      <c r="BC14" s="7" t="str">
        <f t="shared" si="5"/>
        <v/>
      </c>
    </row>
    <row r="15" spans="1:55" x14ac:dyDescent="0.55000000000000004">
      <c r="A15" s="11"/>
      <c r="B15" s="269"/>
      <c r="C15" s="270"/>
      <c r="D15" s="270"/>
      <c r="E15" s="270"/>
      <c r="F15" s="270"/>
      <c r="G15" s="270"/>
      <c r="H15" s="338"/>
      <c r="I15" s="338"/>
      <c r="J15" s="338"/>
      <c r="K15" s="338"/>
      <c r="L15" s="338"/>
      <c r="M15" s="338"/>
      <c r="N15" s="270"/>
      <c r="O15" s="270"/>
      <c r="P15" s="270"/>
      <c r="Q15" s="273"/>
      <c r="R15" s="11"/>
      <c r="S15" s="175" t="str">
        <f t="shared" si="0"/>
        <v/>
      </c>
      <c r="T15" s="176"/>
      <c r="U15" s="176"/>
      <c r="V15" s="176"/>
      <c r="W15" s="176"/>
      <c r="X15" s="176"/>
      <c r="Y15" s="335" t="str">
        <f t="shared" si="1"/>
        <v/>
      </c>
      <c r="Z15" s="335"/>
      <c r="AA15" s="335"/>
      <c r="AB15" s="335"/>
      <c r="AC15" s="335"/>
      <c r="AD15" s="335"/>
      <c r="AE15" s="336" t="str">
        <f t="shared" si="2"/>
        <v/>
      </c>
      <c r="AF15" s="336"/>
      <c r="AG15" s="336"/>
      <c r="AH15" s="336"/>
      <c r="AI15" s="336"/>
      <c r="AJ15" s="337"/>
      <c r="AK15" s="11"/>
      <c r="AL15" s="175" t="str">
        <f>IF($N15="", "", COUNTIF($N$7:$N$131, "&lt;"&amp;$N15)+1+COUNTIF($N$7:$N15, $N15)-1)</f>
        <v/>
      </c>
      <c r="AM15" s="176"/>
      <c r="AN15" s="176"/>
      <c r="AO15" s="176"/>
      <c r="AP15" s="176" t="str">
        <f>IF($H15="", "", COUNTIF($H$7:$H$131, "&gt;"&amp;$H15)+1+COUNTIF($H$7:$H15, $H15)-1)</f>
        <v/>
      </c>
      <c r="AQ15" s="176"/>
      <c r="AR15" s="176"/>
      <c r="AS15" s="177"/>
      <c r="AT15" s="11"/>
      <c r="AV15" s="7" t="str">
        <f>IF($BA15="X", IF($AV$3="X", 'Currency Market'!$BB$178, ""), "")</f>
        <v/>
      </c>
      <c r="AW15" s="72" t="str">
        <f>IF($BA15="X", IF($AV$3="X", 'Your Money'!$V$27, ""), "")</f>
        <v/>
      </c>
      <c r="AX15" s="7" t="str">
        <f>IF($BA15="X", IF($AV$3="X", COUNTIF('Bureau de Change'!$B$13:$E$1012, 'Bureau de Change'!$BF$4), ""), "")</f>
        <v/>
      </c>
      <c r="AY15" s="7" t="str">
        <f t="shared" si="3"/>
        <v/>
      </c>
      <c r="BA15" s="7" t="str">
        <f t="shared" si="4"/>
        <v/>
      </c>
      <c r="BC15" s="7" t="str">
        <f t="shared" si="5"/>
        <v/>
      </c>
    </row>
    <row r="16" spans="1:55" x14ac:dyDescent="0.55000000000000004">
      <c r="A16" s="11"/>
      <c r="B16" s="269"/>
      <c r="C16" s="270"/>
      <c r="D16" s="270"/>
      <c r="E16" s="270"/>
      <c r="F16" s="270"/>
      <c r="G16" s="270"/>
      <c r="H16" s="338"/>
      <c r="I16" s="338"/>
      <c r="J16" s="338"/>
      <c r="K16" s="338"/>
      <c r="L16" s="338"/>
      <c r="M16" s="338"/>
      <c r="N16" s="270"/>
      <c r="O16" s="270"/>
      <c r="P16" s="270"/>
      <c r="Q16" s="273"/>
      <c r="R16" s="11"/>
      <c r="S16" s="175" t="str">
        <f t="shared" si="0"/>
        <v/>
      </c>
      <c r="T16" s="176"/>
      <c r="U16" s="176"/>
      <c r="V16" s="176"/>
      <c r="W16" s="176"/>
      <c r="X16" s="176"/>
      <c r="Y16" s="335" t="str">
        <f t="shared" si="1"/>
        <v/>
      </c>
      <c r="Z16" s="335"/>
      <c r="AA16" s="335"/>
      <c r="AB16" s="335"/>
      <c r="AC16" s="335"/>
      <c r="AD16" s="335"/>
      <c r="AE16" s="336" t="str">
        <f t="shared" si="2"/>
        <v/>
      </c>
      <c r="AF16" s="336"/>
      <c r="AG16" s="336"/>
      <c r="AH16" s="336"/>
      <c r="AI16" s="336"/>
      <c r="AJ16" s="337"/>
      <c r="AK16" s="11"/>
      <c r="AL16" s="175" t="str">
        <f>IF($N16="", "", COUNTIF($N$7:$N$131, "&lt;"&amp;$N16)+1+COUNTIF($N$7:$N16, $N16)-1)</f>
        <v/>
      </c>
      <c r="AM16" s="176"/>
      <c r="AN16" s="176"/>
      <c r="AO16" s="176"/>
      <c r="AP16" s="176" t="str">
        <f>IF($H16="", "", COUNTIF($H$7:$H$131, "&gt;"&amp;$H16)+1+COUNTIF($H$7:$H16, $H16)-1)</f>
        <v/>
      </c>
      <c r="AQ16" s="176"/>
      <c r="AR16" s="176"/>
      <c r="AS16" s="177"/>
      <c r="AT16" s="11"/>
      <c r="AV16" s="7" t="str">
        <f>IF($BA16="X", IF($AV$3="X", 'Currency Market'!$BB$178, ""), "")</f>
        <v/>
      </c>
      <c r="AW16" s="72" t="str">
        <f>IF($BA16="X", IF($AV$3="X", 'Your Money'!$V$27, ""), "")</f>
        <v/>
      </c>
      <c r="AX16" s="7" t="str">
        <f>IF($BA16="X", IF($AV$3="X", COUNTIF('Bureau de Change'!$B$13:$E$1012, 'Bureau de Change'!$BF$4), ""), "")</f>
        <v/>
      </c>
      <c r="AY16" s="7" t="str">
        <f t="shared" si="3"/>
        <v/>
      </c>
      <c r="BA16" s="7" t="str">
        <f t="shared" si="4"/>
        <v/>
      </c>
      <c r="BC16" s="7" t="str">
        <f t="shared" si="5"/>
        <v/>
      </c>
    </row>
    <row r="17" spans="1:55" x14ac:dyDescent="0.55000000000000004">
      <c r="A17" s="11"/>
      <c r="B17" s="269"/>
      <c r="C17" s="270"/>
      <c r="D17" s="270"/>
      <c r="E17" s="270"/>
      <c r="F17" s="270"/>
      <c r="G17" s="270"/>
      <c r="H17" s="338"/>
      <c r="I17" s="338"/>
      <c r="J17" s="338"/>
      <c r="K17" s="338"/>
      <c r="L17" s="338"/>
      <c r="M17" s="338"/>
      <c r="N17" s="270"/>
      <c r="O17" s="270"/>
      <c r="P17" s="270"/>
      <c r="Q17" s="273"/>
      <c r="R17" s="11"/>
      <c r="S17" s="175" t="str">
        <f t="shared" si="0"/>
        <v/>
      </c>
      <c r="T17" s="176"/>
      <c r="U17" s="176"/>
      <c r="V17" s="176"/>
      <c r="W17" s="176"/>
      <c r="X17" s="176"/>
      <c r="Y17" s="335" t="str">
        <f t="shared" si="1"/>
        <v/>
      </c>
      <c r="Z17" s="335"/>
      <c r="AA17" s="335"/>
      <c r="AB17" s="335"/>
      <c r="AC17" s="335"/>
      <c r="AD17" s="335"/>
      <c r="AE17" s="336" t="str">
        <f t="shared" si="2"/>
        <v/>
      </c>
      <c r="AF17" s="336"/>
      <c r="AG17" s="336"/>
      <c r="AH17" s="336"/>
      <c r="AI17" s="336"/>
      <c r="AJ17" s="337"/>
      <c r="AK17" s="11"/>
      <c r="AL17" s="175" t="str">
        <f>IF($N17="", "", COUNTIF($N$7:$N$131, "&lt;"&amp;$N17)+1+COUNTIF($N$7:$N17, $N17)-1)</f>
        <v/>
      </c>
      <c r="AM17" s="176"/>
      <c r="AN17" s="176"/>
      <c r="AO17" s="176"/>
      <c r="AP17" s="176" t="str">
        <f>IF($H17="", "", COUNTIF($H$7:$H$131, "&gt;"&amp;$H17)+1+COUNTIF($H$7:$H17, $H17)-1)</f>
        <v/>
      </c>
      <c r="AQ17" s="176"/>
      <c r="AR17" s="176"/>
      <c r="AS17" s="177"/>
      <c r="AT17" s="11"/>
      <c r="AV17" s="7" t="str">
        <f>IF($BA17="X", IF($AV$3="X", 'Currency Market'!$BB$178, ""), "")</f>
        <v/>
      </c>
      <c r="AW17" s="72" t="str">
        <f>IF($BA17="X", IF($AV$3="X", 'Your Money'!$V$27, ""), "")</f>
        <v/>
      </c>
      <c r="AX17" s="7" t="str">
        <f>IF($BA17="X", IF($AV$3="X", COUNTIF('Bureau de Change'!$B$13:$E$1012, 'Bureau de Change'!$BF$4), ""), "")</f>
        <v/>
      </c>
      <c r="AY17" s="7" t="str">
        <f t="shared" si="3"/>
        <v/>
      </c>
      <c r="BA17" s="7" t="str">
        <f t="shared" si="4"/>
        <v/>
      </c>
      <c r="BC17" s="7" t="str">
        <f t="shared" si="5"/>
        <v/>
      </c>
    </row>
    <row r="18" spans="1:55" x14ac:dyDescent="0.55000000000000004">
      <c r="A18" s="11"/>
      <c r="B18" s="269"/>
      <c r="C18" s="270"/>
      <c r="D18" s="270"/>
      <c r="E18" s="270"/>
      <c r="F18" s="270"/>
      <c r="G18" s="270"/>
      <c r="H18" s="338"/>
      <c r="I18" s="338"/>
      <c r="J18" s="338"/>
      <c r="K18" s="338"/>
      <c r="L18" s="338"/>
      <c r="M18" s="338"/>
      <c r="N18" s="270"/>
      <c r="O18" s="270"/>
      <c r="P18" s="270"/>
      <c r="Q18" s="273"/>
      <c r="R18" s="11"/>
      <c r="S18" s="175" t="str">
        <f t="shared" si="0"/>
        <v/>
      </c>
      <c r="T18" s="176"/>
      <c r="U18" s="176"/>
      <c r="V18" s="176"/>
      <c r="W18" s="176"/>
      <c r="X18" s="176"/>
      <c r="Y18" s="335" t="str">
        <f t="shared" si="1"/>
        <v/>
      </c>
      <c r="Z18" s="335"/>
      <c r="AA18" s="335"/>
      <c r="AB18" s="335"/>
      <c r="AC18" s="335"/>
      <c r="AD18" s="335"/>
      <c r="AE18" s="336" t="str">
        <f t="shared" si="2"/>
        <v/>
      </c>
      <c r="AF18" s="336"/>
      <c r="AG18" s="336"/>
      <c r="AH18" s="336"/>
      <c r="AI18" s="336"/>
      <c r="AJ18" s="337"/>
      <c r="AK18" s="11"/>
      <c r="AL18" s="175" t="str">
        <f>IF($N18="", "", COUNTIF($N$7:$N$131, "&lt;"&amp;$N18)+1+COUNTIF($N$7:$N18, $N18)-1)</f>
        <v/>
      </c>
      <c r="AM18" s="176"/>
      <c r="AN18" s="176"/>
      <c r="AO18" s="176"/>
      <c r="AP18" s="176" t="str">
        <f>IF($H18="", "", COUNTIF($H$7:$H$131, "&gt;"&amp;$H18)+1+COUNTIF($H$7:$H18, $H18)-1)</f>
        <v/>
      </c>
      <c r="AQ18" s="176"/>
      <c r="AR18" s="176"/>
      <c r="AS18" s="177"/>
      <c r="AT18" s="11"/>
      <c r="AV18" s="7" t="str">
        <f>IF($BA18="X", IF($AV$3="X", 'Currency Market'!$BB$178, ""), "")</f>
        <v/>
      </c>
      <c r="AW18" s="72" t="str">
        <f>IF($BA18="X", IF($AV$3="X", 'Your Money'!$V$27, ""), "")</f>
        <v/>
      </c>
      <c r="AX18" s="7" t="str">
        <f>IF($BA18="X", IF($AV$3="X", COUNTIF('Bureau de Change'!$B$13:$E$1012, 'Bureau de Change'!$BF$4), ""), "")</f>
        <v/>
      </c>
      <c r="AY18" s="7" t="str">
        <f t="shared" si="3"/>
        <v/>
      </c>
      <c r="BA18" s="7" t="str">
        <f t="shared" si="4"/>
        <v/>
      </c>
      <c r="BC18" s="7" t="str">
        <f t="shared" si="5"/>
        <v/>
      </c>
    </row>
    <row r="19" spans="1:55" x14ac:dyDescent="0.55000000000000004">
      <c r="A19" s="11"/>
      <c r="B19" s="269"/>
      <c r="C19" s="270"/>
      <c r="D19" s="270"/>
      <c r="E19" s="270"/>
      <c r="F19" s="270"/>
      <c r="G19" s="270"/>
      <c r="H19" s="338"/>
      <c r="I19" s="338"/>
      <c r="J19" s="338"/>
      <c r="K19" s="338"/>
      <c r="L19" s="338"/>
      <c r="M19" s="338"/>
      <c r="N19" s="270"/>
      <c r="O19" s="270"/>
      <c r="P19" s="270"/>
      <c r="Q19" s="273"/>
      <c r="R19" s="11"/>
      <c r="S19" s="175" t="str">
        <f t="shared" si="0"/>
        <v/>
      </c>
      <c r="T19" s="176"/>
      <c r="U19" s="176"/>
      <c r="V19" s="176"/>
      <c r="W19" s="176"/>
      <c r="X19" s="176"/>
      <c r="Y19" s="335" t="str">
        <f t="shared" si="1"/>
        <v/>
      </c>
      <c r="Z19" s="335"/>
      <c r="AA19" s="335"/>
      <c r="AB19" s="335"/>
      <c r="AC19" s="335"/>
      <c r="AD19" s="335"/>
      <c r="AE19" s="336" t="str">
        <f t="shared" si="2"/>
        <v/>
      </c>
      <c r="AF19" s="336"/>
      <c r="AG19" s="336"/>
      <c r="AH19" s="336"/>
      <c r="AI19" s="336"/>
      <c r="AJ19" s="337"/>
      <c r="AK19" s="11"/>
      <c r="AL19" s="175" t="str">
        <f>IF($N19="", "", COUNTIF($N$7:$N$131, "&lt;"&amp;$N19)+1+COUNTIF($N$7:$N19, $N19)-1)</f>
        <v/>
      </c>
      <c r="AM19" s="176"/>
      <c r="AN19" s="176"/>
      <c r="AO19" s="176"/>
      <c r="AP19" s="176" t="str">
        <f>IF($H19="", "", COUNTIF($H$7:$H$131, "&gt;"&amp;$H19)+1+COUNTIF($H$7:$H19, $H19)-1)</f>
        <v/>
      </c>
      <c r="AQ19" s="176"/>
      <c r="AR19" s="176"/>
      <c r="AS19" s="177"/>
      <c r="AT19" s="11"/>
      <c r="AV19" s="7" t="str">
        <f>IF($BA19="X", IF($AV$3="X", 'Currency Market'!$BB$178, ""), "")</f>
        <v/>
      </c>
      <c r="AW19" s="72" t="str">
        <f>IF($BA19="X", IF($AV$3="X", 'Your Money'!$V$27, ""), "")</f>
        <v/>
      </c>
      <c r="AX19" s="7" t="str">
        <f>IF($BA19="X", IF($AV$3="X", COUNTIF('Bureau de Change'!$B$13:$E$1012, 'Bureau de Change'!$BF$4), ""), "")</f>
        <v/>
      </c>
      <c r="AY19" s="7" t="str">
        <f t="shared" si="3"/>
        <v/>
      </c>
      <c r="BA19" s="7" t="str">
        <f t="shared" si="4"/>
        <v/>
      </c>
      <c r="BC19" s="7" t="str">
        <f t="shared" si="5"/>
        <v/>
      </c>
    </row>
    <row r="20" spans="1:55" x14ac:dyDescent="0.55000000000000004">
      <c r="A20" s="11"/>
      <c r="B20" s="269"/>
      <c r="C20" s="270"/>
      <c r="D20" s="270"/>
      <c r="E20" s="270"/>
      <c r="F20" s="270"/>
      <c r="G20" s="270"/>
      <c r="H20" s="338"/>
      <c r="I20" s="338"/>
      <c r="J20" s="338"/>
      <c r="K20" s="338"/>
      <c r="L20" s="338"/>
      <c r="M20" s="338"/>
      <c r="N20" s="270"/>
      <c r="O20" s="270"/>
      <c r="P20" s="270"/>
      <c r="Q20" s="273"/>
      <c r="R20" s="11"/>
      <c r="S20" s="175" t="str">
        <f t="shared" si="0"/>
        <v/>
      </c>
      <c r="T20" s="176"/>
      <c r="U20" s="176"/>
      <c r="V20" s="176"/>
      <c r="W20" s="176"/>
      <c r="X20" s="176"/>
      <c r="Y20" s="335" t="str">
        <f t="shared" si="1"/>
        <v/>
      </c>
      <c r="Z20" s="335"/>
      <c r="AA20" s="335"/>
      <c r="AB20" s="335"/>
      <c r="AC20" s="335"/>
      <c r="AD20" s="335"/>
      <c r="AE20" s="336" t="str">
        <f t="shared" si="2"/>
        <v/>
      </c>
      <c r="AF20" s="336"/>
      <c r="AG20" s="336"/>
      <c r="AH20" s="336"/>
      <c r="AI20" s="336"/>
      <c r="AJ20" s="337"/>
      <c r="AK20" s="11"/>
      <c r="AL20" s="175" t="str">
        <f>IF($N20="", "", COUNTIF($N$7:$N$131, "&lt;"&amp;$N20)+1+COUNTIF($N$7:$N20, $N20)-1)</f>
        <v/>
      </c>
      <c r="AM20" s="176"/>
      <c r="AN20" s="176"/>
      <c r="AO20" s="176"/>
      <c r="AP20" s="176" t="str">
        <f>IF($H20="", "", COUNTIF($H$7:$H$131, "&gt;"&amp;$H20)+1+COUNTIF($H$7:$H20, $H20)-1)</f>
        <v/>
      </c>
      <c r="AQ20" s="176"/>
      <c r="AR20" s="176"/>
      <c r="AS20" s="177"/>
      <c r="AT20" s="11"/>
      <c r="AV20" s="7" t="str">
        <f>IF($BA20="X", IF($AV$3="X", 'Currency Market'!$BB$178, ""), "")</f>
        <v/>
      </c>
      <c r="AW20" s="72" t="str">
        <f>IF($BA20="X", IF($AV$3="X", 'Your Money'!$V$27, ""), "")</f>
        <v/>
      </c>
      <c r="AX20" s="7" t="str">
        <f>IF($BA20="X", IF($AV$3="X", COUNTIF('Bureau de Change'!$B$13:$E$1012, 'Bureau de Change'!$BF$4), ""), "")</f>
        <v/>
      </c>
      <c r="AY20" s="7" t="str">
        <f t="shared" si="3"/>
        <v/>
      </c>
      <c r="BA20" s="7" t="str">
        <f t="shared" si="4"/>
        <v/>
      </c>
      <c r="BC20" s="7" t="str">
        <f t="shared" si="5"/>
        <v/>
      </c>
    </row>
    <row r="21" spans="1:55" x14ac:dyDescent="0.55000000000000004">
      <c r="A21" s="11"/>
      <c r="B21" s="269"/>
      <c r="C21" s="270"/>
      <c r="D21" s="270"/>
      <c r="E21" s="270"/>
      <c r="F21" s="270"/>
      <c r="G21" s="270"/>
      <c r="H21" s="338"/>
      <c r="I21" s="338"/>
      <c r="J21" s="338"/>
      <c r="K21" s="338"/>
      <c r="L21" s="338"/>
      <c r="M21" s="338"/>
      <c r="N21" s="270"/>
      <c r="O21" s="270"/>
      <c r="P21" s="270"/>
      <c r="Q21" s="273"/>
      <c r="R21" s="11"/>
      <c r="S21" s="175" t="str">
        <f t="shared" si="0"/>
        <v/>
      </c>
      <c r="T21" s="176"/>
      <c r="U21" s="176"/>
      <c r="V21" s="176"/>
      <c r="W21" s="176"/>
      <c r="X21" s="176"/>
      <c r="Y21" s="335" t="str">
        <f t="shared" si="1"/>
        <v/>
      </c>
      <c r="Z21" s="335"/>
      <c r="AA21" s="335"/>
      <c r="AB21" s="335"/>
      <c r="AC21" s="335"/>
      <c r="AD21" s="335"/>
      <c r="AE21" s="336" t="str">
        <f t="shared" si="2"/>
        <v/>
      </c>
      <c r="AF21" s="336"/>
      <c r="AG21" s="336"/>
      <c r="AH21" s="336"/>
      <c r="AI21" s="336"/>
      <c r="AJ21" s="337"/>
      <c r="AK21" s="11"/>
      <c r="AL21" s="175" t="str">
        <f>IF($N21="", "", COUNTIF($N$7:$N$131, "&lt;"&amp;$N21)+1+COUNTIF($N$7:$N21, $N21)-1)</f>
        <v/>
      </c>
      <c r="AM21" s="176"/>
      <c r="AN21" s="176"/>
      <c r="AO21" s="176"/>
      <c r="AP21" s="176" t="str">
        <f>IF($H21="", "", COUNTIF($H$7:$H$131, "&gt;"&amp;$H21)+1+COUNTIF($H$7:$H21, $H21)-1)</f>
        <v/>
      </c>
      <c r="AQ21" s="176"/>
      <c r="AR21" s="176"/>
      <c r="AS21" s="177"/>
      <c r="AT21" s="11"/>
      <c r="AV21" s="7" t="str">
        <f>IF($BA21="X", IF($AV$3="X", 'Currency Market'!$BB$178, ""), "")</f>
        <v/>
      </c>
      <c r="AW21" s="72" t="str">
        <f>IF($BA21="X", IF($AV$3="X", 'Your Money'!$V$27, ""), "")</f>
        <v/>
      </c>
      <c r="AX21" s="7" t="str">
        <f>IF($BA21="X", IF($AV$3="X", COUNTIF('Bureau de Change'!$B$13:$E$1012, 'Bureau de Change'!$BF$4), ""), "")</f>
        <v/>
      </c>
      <c r="AY21" s="7" t="str">
        <f t="shared" si="3"/>
        <v/>
      </c>
      <c r="BA21" s="7" t="str">
        <f t="shared" si="4"/>
        <v/>
      </c>
      <c r="BC21" s="7" t="str">
        <f t="shared" si="5"/>
        <v/>
      </c>
    </row>
    <row r="22" spans="1:55" x14ac:dyDescent="0.55000000000000004">
      <c r="A22" s="11"/>
      <c r="B22" s="269"/>
      <c r="C22" s="270"/>
      <c r="D22" s="270"/>
      <c r="E22" s="270"/>
      <c r="F22" s="270"/>
      <c r="G22" s="270"/>
      <c r="H22" s="338"/>
      <c r="I22" s="338"/>
      <c r="J22" s="338"/>
      <c r="K22" s="338"/>
      <c r="L22" s="338"/>
      <c r="M22" s="338"/>
      <c r="N22" s="270"/>
      <c r="O22" s="270"/>
      <c r="P22" s="270"/>
      <c r="Q22" s="273"/>
      <c r="R22" s="11"/>
      <c r="S22" s="175" t="str">
        <f t="shared" si="0"/>
        <v/>
      </c>
      <c r="T22" s="176"/>
      <c r="U22" s="176"/>
      <c r="V22" s="176"/>
      <c r="W22" s="176"/>
      <c r="X22" s="176"/>
      <c r="Y22" s="335" t="str">
        <f t="shared" si="1"/>
        <v/>
      </c>
      <c r="Z22" s="335"/>
      <c r="AA22" s="335"/>
      <c r="AB22" s="335"/>
      <c r="AC22" s="335"/>
      <c r="AD22" s="335"/>
      <c r="AE22" s="336" t="str">
        <f t="shared" si="2"/>
        <v/>
      </c>
      <c r="AF22" s="336"/>
      <c r="AG22" s="336"/>
      <c r="AH22" s="336"/>
      <c r="AI22" s="336"/>
      <c r="AJ22" s="337"/>
      <c r="AK22" s="11"/>
      <c r="AL22" s="175" t="str">
        <f>IF($N22="", "", COUNTIF($N$7:$N$131, "&lt;"&amp;$N22)+1+COUNTIF($N$7:$N22, $N22)-1)</f>
        <v/>
      </c>
      <c r="AM22" s="176"/>
      <c r="AN22" s="176"/>
      <c r="AO22" s="176"/>
      <c r="AP22" s="176" t="str">
        <f>IF($H22="", "", COUNTIF($H$7:$H$131, "&gt;"&amp;$H22)+1+COUNTIF($H$7:$H22, $H22)-1)</f>
        <v/>
      </c>
      <c r="AQ22" s="176"/>
      <c r="AR22" s="176"/>
      <c r="AS22" s="177"/>
      <c r="AT22" s="11"/>
      <c r="AV22" s="7" t="str">
        <f>IF($BA22="X", IF($AV$3="X", 'Currency Market'!$BB$178, ""), "")</f>
        <v/>
      </c>
      <c r="AW22" s="72" t="str">
        <f>IF($BA22="X", IF($AV$3="X", 'Your Money'!$V$27, ""), "")</f>
        <v/>
      </c>
      <c r="AX22" s="7" t="str">
        <f>IF($BA22="X", IF($AV$3="X", COUNTIF('Bureau de Change'!$B$13:$E$1012, 'Bureau de Change'!$BF$4), ""), "")</f>
        <v/>
      </c>
      <c r="AY22" s="7" t="str">
        <f t="shared" si="3"/>
        <v/>
      </c>
      <c r="BA22" s="7" t="str">
        <f t="shared" si="4"/>
        <v/>
      </c>
      <c r="BC22" s="7" t="str">
        <f t="shared" si="5"/>
        <v/>
      </c>
    </row>
    <row r="23" spans="1:55" x14ac:dyDescent="0.55000000000000004">
      <c r="A23" s="11"/>
      <c r="B23" s="269"/>
      <c r="C23" s="270"/>
      <c r="D23" s="270"/>
      <c r="E23" s="270"/>
      <c r="F23" s="270"/>
      <c r="G23" s="270"/>
      <c r="H23" s="338"/>
      <c r="I23" s="338"/>
      <c r="J23" s="338"/>
      <c r="K23" s="338"/>
      <c r="L23" s="338"/>
      <c r="M23" s="338"/>
      <c r="N23" s="270"/>
      <c r="O23" s="270"/>
      <c r="P23" s="270"/>
      <c r="Q23" s="273"/>
      <c r="R23" s="11"/>
      <c r="S23" s="175" t="str">
        <f t="shared" si="0"/>
        <v/>
      </c>
      <c r="T23" s="176"/>
      <c r="U23" s="176"/>
      <c r="V23" s="176"/>
      <c r="W23" s="176"/>
      <c r="X23" s="176"/>
      <c r="Y23" s="335" t="str">
        <f t="shared" si="1"/>
        <v/>
      </c>
      <c r="Z23" s="335"/>
      <c r="AA23" s="335"/>
      <c r="AB23" s="335"/>
      <c r="AC23" s="335"/>
      <c r="AD23" s="335"/>
      <c r="AE23" s="336" t="str">
        <f t="shared" si="2"/>
        <v/>
      </c>
      <c r="AF23" s="336"/>
      <c r="AG23" s="336"/>
      <c r="AH23" s="336"/>
      <c r="AI23" s="336"/>
      <c r="AJ23" s="337"/>
      <c r="AK23" s="11"/>
      <c r="AL23" s="175" t="str">
        <f>IF($N23="", "", COUNTIF($N$7:$N$131, "&lt;"&amp;$N23)+1+COUNTIF($N$7:$N23, $N23)-1)</f>
        <v/>
      </c>
      <c r="AM23" s="176"/>
      <c r="AN23" s="176"/>
      <c r="AO23" s="176"/>
      <c r="AP23" s="176" t="str">
        <f>IF($H23="", "", COUNTIF($H$7:$H$131, "&gt;"&amp;$H23)+1+COUNTIF($H$7:$H23, $H23)-1)</f>
        <v/>
      </c>
      <c r="AQ23" s="176"/>
      <c r="AR23" s="176"/>
      <c r="AS23" s="177"/>
      <c r="AT23" s="11"/>
      <c r="AV23" s="7" t="str">
        <f>IF($BA23="X", IF($AV$3="X", 'Currency Market'!$BB$178, ""), "")</f>
        <v/>
      </c>
      <c r="AW23" s="72" t="str">
        <f>IF($BA23="X", IF($AV$3="X", 'Your Money'!$V$27, ""), "")</f>
        <v/>
      </c>
      <c r="AX23" s="7" t="str">
        <f>IF($BA23="X", IF($AV$3="X", COUNTIF('Bureau de Change'!$B$13:$E$1012, 'Bureau de Change'!$BF$4), ""), "")</f>
        <v/>
      </c>
      <c r="AY23" s="7" t="str">
        <f t="shared" si="3"/>
        <v/>
      </c>
      <c r="BA23" s="7" t="str">
        <f t="shared" si="4"/>
        <v/>
      </c>
      <c r="BC23" s="7" t="str">
        <f t="shared" si="5"/>
        <v/>
      </c>
    </row>
    <row r="24" spans="1:55" x14ac:dyDescent="0.55000000000000004">
      <c r="A24" s="11"/>
      <c r="B24" s="269"/>
      <c r="C24" s="270"/>
      <c r="D24" s="270"/>
      <c r="E24" s="270"/>
      <c r="F24" s="270"/>
      <c r="G24" s="270"/>
      <c r="H24" s="338"/>
      <c r="I24" s="338"/>
      <c r="J24" s="338"/>
      <c r="K24" s="338"/>
      <c r="L24" s="338"/>
      <c r="M24" s="338"/>
      <c r="N24" s="270"/>
      <c r="O24" s="270"/>
      <c r="P24" s="270"/>
      <c r="Q24" s="273"/>
      <c r="R24" s="11"/>
      <c r="S24" s="175" t="str">
        <f t="shared" si="0"/>
        <v/>
      </c>
      <c r="T24" s="176"/>
      <c r="U24" s="176"/>
      <c r="V24" s="176"/>
      <c r="W24" s="176"/>
      <c r="X24" s="176"/>
      <c r="Y24" s="335" t="str">
        <f t="shared" si="1"/>
        <v/>
      </c>
      <c r="Z24" s="335"/>
      <c r="AA24" s="335"/>
      <c r="AB24" s="335"/>
      <c r="AC24" s="335"/>
      <c r="AD24" s="335"/>
      <c r="AE24" s="336" t="str">
        <f t="shared" si="2"/>
        <v/>
      </c>
      <c r="AF24" s="336"/>
      <c r="AG24" s="336"/>
      <c r="AH24" s="336"/>
      <c r="AI24" s="336"/>
      <c r="AJ24" s="337"/>
      <c r="AK24" s="11"/>
      <c r="AL24" s="175" t="str">
        <f>IF($N24="", "", COUNTIF($N$7:$N$131, "&lt;"&amp;$N24)+1+COUNTIF($N$7:$N24, $N24)-1)</f>
        <v/>
      </c>
      <c r="AM24" s="176"/>
      <c r="AN24" s="176"/>
      <c r="AO24" s="176"/>
      <c r="AP24" s="176" t="str">
        <f>IF($H24="", "", COUNTIF($H$7:$H$131, "&gt;"&amp;$H24)+1+COUNTIF($H$7:$H24, $H24)-1)</f>
        <v/>
      </c>
      <c r="AQ24" s="176"/>
      <c r="AR24" s="176"/>
      <c r="AS24" s="177"/>
      <c r="AT24" s="11"/>
      <c r="AV24" s="7" t="str">
        <f>IF($BA24="X", IF($AV$3="X", 'Currency Market'!$BB$178, ""), "")</f>
        <v/>
      </c>
      <c r="AW24" s="72" t="str">
        <f>IF($BA24="X", IF($AV$3="X", 'Your Money'!$V$27, ""), "")</f>
        <v/>
      </c>
      <c r="AX24" s="7" t="str">
        <f>IF($BA24="X", IF($AV$3="X", COUNTIF('Bureau de Change'!$B$13:$E$1012, 'Bureau de Change'!$BF$4), ""), "")</f>
        <v/>
      </c>
      <c r="AY24" s="7" t="str">
        <f t="shared" si="3"/>
        <v/>
      </c>
      <c r="BA24" s="7" t="str">
        <f t="shared" si="4"/>
        <v/>
      </c>
      <c r="BC24" s="7" t="str">
        <f t="shared" si="5"/>
        <v/>
      </c>
    </row>
    <row r="25" spans="1:55" x14ac:dyDescent="0.55000000000000004">
      <c r="A25" s="11"/>
      <c r="B25" s="269"/>
      <c r="C25" s="270"/>
      <c r="D25" s="270"/>
      <c r="E25" s="270"/>
      <c r="F25" s="270"/>
      <c r="G25" s="270"/>
      <c r="H25" s="338"/>
      <c r="I25" s="338"/>
      <c r="J25" s="338"/>
      <c r="K25" s="338"/>
      <c r="L25" s="338"/>
      <c r="M25" s="338"/>
      <c r="N25" s="270"/>
      <c r="O25" s="270"/>
      <c r="P25" s="270"/>
      <c r="Q25" s="273"/>
      <c r="R25" s="11"/>
      <c r="S25" s="175" t="str">
        <f t="shared" si="0"/>
        <v/>
      </c>
      <c r="T25" s="176"/>
      <c r="U25" s="176"/>
      <c r="V25" s="176"/>
      <c r="W25" s="176"/>
      <c r="X25" s="176"/>
      <c r="Y25" s="335" t="str">
        <f t="shared" si="1"/>
        <v/>
      </c>
      <c r="Z25" s="335"/>
      <c r="AA25" s="335"/>
      <c r="AB25" s="335"/>
      <c r="AC25" s="335"/>
      <c r="AD25" s="335"/>
      <c r="AE25" s="336" t="str">
        <f t="shared" si="2"/>
        <v/>
      </c>
      <c r="AF25" s="336"/>
      <c r="AG25" s="336"/>
      <c r="AH25" s="336"/>
      <c r="AI25" s="336"/>
      <c r="AJ25" s="337"/>
      <c r="AK25" s="11"/>
      <c r="AL25" s="175" t="str">
        <f>IF($N25="", "", COUNTIF($N$7:$N$131, "&lt;"&amp;$N25)+1+COUNTIF($N$7:$N25, $N25)-1)</f>
        <v/>
      </c>
      <c r="AM25" s="176"/>
      <c r="AN25" s="176"/>
      <c r="AO25" s="176"/>
      <c r="AP25" s="176" t="str">
        <f>IF($H25="", "", COUNTIF($H$7:$H$131, "&gt;"&amp;$H25)+1+COUNTIF($H$7:$H25, $H25)-1)</f>
        <v/>
      </c>
      <c r="AQ25" s="176"/>
      <c r="AR25" s="176"/>
      <c r="AS25" s="177"/>
      <c r="AT25" s="11"/>
      <c r="AV25" s="7" t="str">
        <f>IF($BA25="X", IF($AV$3="X", 'Currency Market'!$BB$178, ""), "")</f>
        <v/>
      </c>
      <c r="AW25" s="72" t="str">
        <f>IF($BA25="X", IF($AV$3="X", 'Your Money'!$V$27, ""), "")</f>
        <v/>
      </c>
      <c r="AX25" s="7" t="str">
        <f>IF($BA25="X", IF($AV$3="X", COUNTIF('Bureau de Change'!$B$13:$E$1012, 'Bureau de Change'!$BF$4), ""), "")</f>
        <v/>
      </c>
      <c r="AY25" s="7" t="str">
        <f t="shared" si="3"/>
        <v/>
      </c>
      <c r="BA25" s="7" t="str">
        <f t="shared" si="4"/>
        <v/>
      </c>
      <c r="BC25" s="7" t="str">
        <f t="shared" si="5"/>
        <v/>
      </c>
    </row>
    <row r="26" spans="1:55" x14ac:dyDescent="0.55000000000000004">
      <c r="A26" s="11"/>
      <c r="B26" s="269"/>
      <c r="C26" s="270"/>
      <c r="D26" s="270"/>
      <c r="E26" s="270"/>
      <c r="F26" s="270"/>
      <c r="G26" s="270"/>
      <c r="H26" s="338"/>
      <c r="I26" s="338"/>
      <c r="J26" s="338"/>
      <c r="K26" s="338"/>
      <c r="L26" s="338"/>
      <c r="M26" s="338"/>
      <c r="N26" s="270"/>
      <c r="O26" s="270"/>
      <c r="P26" s="270"/>
      <c r="Q26" s="273"/>
      <c r="R26" s="11"/>
      <c r="S26" s="175" t="str">
        <f t="shared" si="0"/>
        <v/>
      </c>
      <c r="T26" s="176"/>
      <c r="U26" s="176"/>
      <c r="V26" s="176"/>
      <c r="W26" s="176"/>
      <c r="X26" s="176"/>
      <c r="Y26" s="335" t="str">
        <f t="shared" si="1"/>
        <v/>
      </c>
      <c r="Z26" s="335"/>
      <c r="AA26" s="335"/>
      <c r="AB26" s="335"/>
      <c r="AC26" s="335"/>
      <c r="AD26" s="335"/>
      <c r="AE26" s="336" t="str">
        <f t="shared" si="2"/>
        <v/>
      </c>
      <c r="AF26" s="336"/>
      <c r="AG26" s="336"/>
      <c r="AH26" s="336"/>
      <c r="AI26" s="336"/>
      <c r="AJ26" s="337"/>
      <c r="AK26" s="11"/>
      <c r="AL26" s="175" t="str">
        <f>IF($N26="", "", COUNTIF($N$7:$N$131, "&lt;"&amp;$N26)+1+COUNTIF($N$7:$N26, $N26)-1)</f>
        <v/>
      </c>
      <c r="AM26" s="176"/>
      <c r="AN26" s="176"/>
      <c r="AO26" s="176"/>
      <c r="AP26" s="176" t="str">
        <f>IF($H26="", "", COUNTIF($H$7:$H$131, "&gt;"&amp;$H26)+1+COUNTIF($H$7:$H26, $H26)-1)</f>
        <v/>
      </c>
      <c r="AQ26" s="176"/>
      <c r="AR26" s="176"/>
      <c r="AS26" s="177"/>
      <c r="AT26" s="11"/>
      <c r="AV26" s="7" t="str">
        <f>IF($BA26="X", IF($AV$3="X", 'Currency Market'!$BB$178, ""), "")</f>
        <v/>
      </c>
      <c r="AW26" s="72" t="str">
        <f>IF($BA26="X", IF($AV$3="X", 'Your Money'!$V$27, ""), "")</f>
        <v/>
      </c>
      <c r="AX26" s="7" t="str">
        <f>IF($BA26="X", IF($AV$3="X", COUNTIF('Bureau de Change'!$B$13:$E$1012, 'Bureau de Change'!$BF$4), ""), "")</f>
        <v/>
      </c>
      <c r="AY26" s="7" t="str">
        <f t="shared" si="3"/>
        <v/>
      </c>
      <c r="BA26" s="7" t="str">
        <f t="shared" si="4"/>
        <v/>
      </c>
      <c r="BC26" s="7" t="str">
        <f t="shared" si="5"/>
        <v/>
      </c>
    </row>
    <row r="27" spans="1:55" x14ac:dyDescent="0.55000000000000004">
      <c r="A27" s="11"/>
      <c r="B27" s="269"/>
      <c r="C27" s="270"/>
      <c r="D27" s="270"/>
      <c r="E27" s="270"/>
      <c r="F27" s="270"/>
      <c r="G27" s="270"/>
      <c r="H27" s="338"/>
      <c r="I27" s="338"/>
      <c r="J27" s="338"/>
      <c r="K27" s="338"/>
      <c r="L27" s="338"/>
      <c r="M27" s="338"/>
      <c r="N27" s="270"/>
      <c r="O27" s="270"/>
      <c r="P27" s="270"/>
      <c r="Q27" s="273"/>
      <c r="R27" s="11"/>
      <c r="S27" s="175" t="str">
        <f t="shared" si="0"/>
        <v/>
      </c>
      <c r="T27" s="176"/>
      <c r="U27" s="176"/>
      <c r="V27" s="176"/>
      <c r="W27" s="176"/>
      <c r="X27" s="176"/>
      <c r="Y27" s="335" t="str">
        <f t="shared" si="1"/>
        <v/>
      </c>
      <c r="Z27" s="335"/>
      <c r="AA27" s="335"/>
      <c r="AB27" s="335"/>
      <c r="AC27" s="335"/>
      <c r="AD27" s="335"/>
      <c r="AE27" s="336" t="str">
        <f t="shared" si="2"/>
        <v/>
      </c>
      <c r="AF27" s="336"/>
      <c r="AG27" s="336"/>
      <c r="AH27" s="336"/>
      <c r="AI27" s="336"/>
      <c r="AJ27" s="337"/>
      <c r="AK27" s="11"/>
      <c r="AL27" s="175" t="str">
        <f>IF($N27="", "", COUNTIF($N$7:$N$131, "&lt;"&amp;$N27)+1+COUNTIF($N$7:$N27, $N27)-1)</f>
        <v/>
      </c>
      <c r="AM27" s="176"/>
      <c r="AN27" s="176"/>
      <c r="AO27" s="176"/>
      <c r="AP27" s="176" t="str">
        <f>IF($H27="", "", COUNTIF($H$7:$H$131, "&gt;"&amp;$H27)+1+COUNTIF($H$7:$H27, $H27)-1)</f>
        <v/>
      </c>
      <c r="AQ27" s="176"/>
      <c r="AR27" s="176"/>
      <c r="AS27" s="177"/>
      <c r="AT27" s="11"/>
      <c r="AV27" s="7" t="str">
        <f>IF($BA27="X", IF($AV$3="X", 'Currency Market'!$BB$178, ""), "")</f>
        <v/>
      </c>
      <c r="AW27" s="72" t="str">
        <f>IF($BA27="X", IF($AV$3="X", 'Your Money'!$V$27, ""), "")</f>
        <v/>
      </c>
      <c r="AX27" s="7" t="str">
        <f>IF($BA27="X", IF($AV$3="X", COUNTIF('Bureau de Change'!$B$13:$E$1012, 'Bureau de Change'!$BF$4), ""), "")</f>
        <v/>
      </c>
      <c r="AY27" s="7" t="str">
        <f t="shared" si="3"/>
        <v/>
      </c>
      <c r="BA27" s="7" t="str">
        <f t="shared" si="4"/>
        <v/>
      </c>
      <c r="BC27" s="7" t="str">
        <f t="shared" si="5"/>
        <v/>
      </c>
    </row>
    <row r="28" spans="1:55" x14ac:dyDescent="0.55000000000000004">
      <c r="A28" s="11"/>
      <c r="B28" s="269"/>
      <c r="C28" s="270"/>
      <c r="D28" s="270"/>
      <c r="E28" s="270"/>
      <c r="F28" s="270"/>
      <c r="G28" s="270"/>
      <c r="H28" s="338"/>
      <c r="I28" s="338"/>
      <c r="J28" s="338"/>
      <c r="K28" s="338"/>
      <c r="L28" s="338"/>
      <c r="M28" s="338"/>
      <c r="N28" s="270"/>
      <c r="O28" s="270"/>
      <c r="P28" s="270"/>
      <c r="Q28" s="273"/>
      <c r="R28" s="11"/>
      <c r="S28" s="175" t="str">
        <f t="shared" si="0"/>
        <v/>
      </c>
      <c r="T28" s="176"/>
      <c r="U28" s="176"/>
      <c r="V28" s="176"/>
      <c r="W28" s="176"/>
      <c r="X28" s="176"/>
      <c r="Y28" s="335" t="str">
        <f t="shared" si="1"/>
        <v/>
      </c>
      <c r="Z28" s="335"/>
      <c r="AA28" s="335"/>
      <c r="AB28" s="335"/>
      <c r="AC28" s="335"/>
      <c r="AD28" s="335"/>
      <c r="AE28" s="336" t="str">
        <f t="shared" si="2"/>
        <v/>
      </c>
      <c r="AF28" s="336"/>
      <c r="AG28" s="336"/>
      <c r="AH28" s="336"/>
      <c r="AI28" s="336"/>
      <c r="AJ28" s="337"/>
      <c r="AK28" s="11"/>
      <c r="AL28" s="175" t="str">
        <f>IF($N28="", "", COUNTIF($N$7:$N$131, "&lt;"&amp;$N28)+1+COUNTIF($N$7:$N28, $N28)-1)</f>
        <v/>
      </c>
      <c r="AM28" s="176"/>
      <c r="AN28" s="176"/>
      <c r="AO28" s="176"/>
      <c r="AP28" s="176" t="str">
        <f>IF($H28="", "", COUNTIF($H$7:$H$131, "&gt;"&amp;$H28)+1+COUNTIF($H$7:$H28, $H28)-1)</f>
        <v/>
      </c>
      <c r="AQ28" s="176"/>
      <c r="AR28" s="176"/>
      <c r="AS28" s="177"/>
      <c r="AT28" s="11"/>
      <c r="AV28" s="7" t="str">
        <f>IF($BA28="X", IF($AV$3="X", 'Currency Market'!$BB$178, ""), "")</f>
        <v/>
      </c>
      <c r="AW28" s="72" t="str">
        <f>IF($BA28="X", IF($AV$3="X", 'Your Money'!$V$27, ""), "")</f>
        <v/>
      </c>
      <c r="AX28" s="7" t="str">
        <f>IF($BA28="X", IF($AV$3="X", COUNTIF('Bureau de Change'!$B$13:$E$1012, 'Bureau de Change'!$BF$4), ""), "")</f>
        <v/>
      </c>
      <c r="AY28" s="7" t="str">
        <f t="shared" si="3"/>
        <v/>
      </c>
      <c r="BA28" s="7" t="str">
        <f t="shared" si="4"/>
        <v/>
      </c>
      <c r="BC28" s="7" t="str">
        <f t="shared" si="5"/>
        <v/>
      </c>
    </row>
    <row r="29" spans="1:55" x14ac:dyDescent="0.55000000000000004">
      <c r="A29" s="11"/>
      <c r="B29" s="269"/>
      <c r="C29" s="270"/>
      <c r="D29" s="270"/>
      <c r="E29" s="270"/>
      <c r="F29" s="270"/>
      <c r="G29" s="270"/>
      <c r="H29" s="338"/>
      <c r="I29" s="338"/>
      <c r="J29" s="338"/>
      <c r="K29" s="338"/>
      <c r="L29" s="338"/>
      <c r="M29" s="338"/>
      <c r="N29" s="270"/>
      <c r="O29" s="270"/>
      <c r="P29" s="270"/>
      <c r="Q29" s="273"/>
      <c r="R29" s="11"/>
      <c r="S29" s="175" t="str">
        <f t="shared" si="0"/>
        <v/>
      </c>
      <c r="T29" s="176"/>
      <c r="U29" s="176"/>
      <c r="V29" s="176"/>
      <c r="W29" s="176"/>
      <c r="X29" s="176"/>
      <c r="Y29" s="335" t="str">
        <f t="shared" si="1"/>
        <v/>
      </c>
      <c r="Z29" s="335"/>
      <c r="AA29" s="335"/>
      <c r="AB29" s="335"/>
      <c r="AC29" s="335"/>
      <c r="AD29" s="335"/>
      <c r="AE29" s="336" t="str">
        <f t="shared" si="2"/>
        <v/>
      </c>
      <c r="AF29" s="336"/>
      <c r="AG29" s="336"/>
      <c r="AH29" s="336"/>
      <c r="AI29" s="336"/>
      <c r="AJ29" s="337"/>
      <c r="AK29" s="11"/>
      <c r="AL29" s="175" t="str">
        <f>IF($N29="", "", COUNTIF($N$7:$N$131, "&lt;"&amp;$N29)+1+COUNTIF($N$7:$N29, $N29)-1)</f>
        <v/>
      </c>
      <c r="AM29" s="176"/>
      <c r="AN29" s="176"/>
      <c r="AO29" s="176"/>
      <c r="AP29" s="176" t="str">
        <f>IF($H29="", "", COUNTIF($H$7:$H$131, "&gt;"&amp;$H29)+1+COUNTIF($H$7:$H29, $H29)-1)</f>
        <v/>
      </c>
      <c r="AQ29" s="176"/>
      <c r="AR29" s="176"/>
      <c r="AS29" s="177"/>
      <c r="AT29" s="11"/>
      <c r="AV29" s="7" t="str">
        <f>IF($BA29="X", IF($AV$3="X", 'Currency Market'!$BB$178, ""), "")</f>
        <v/>
      </c>
      <c r="AW29" s="72" t="str">
        <f>IF($BA29="X", IF($AV$3="X", 'Your Money'!$V$27, ""), "")</f>
        <v/>
      </c>
      <c r="AX29" s="7" t="str">
        <f>IF($BA29="X", IF($AV$3="X", COUNTIF('Bureau de Change'!$B$13:$E$1012, 'Bureau de Change'!$BF$4), ""), "")</f>
        <v/>
      </c>
      <c r="AY29" s="7" t="str">
        <f t="shared" si="3"/>
        <v/>
      </c>
      <c r="BA29" s="7" t="str">
        <f t="shared" si="4"/>
        <v/>
      </c>
      <c r="BC29" s="7" t="str">
        <f t="shared" si="5"/>
        <v/>
      </c>
    </row>
    <row r="30" spans="1:55" x14ac:dyDescent="0.55000000000000004">
      <c r="A30" s="11"/>
      <c r="B30" s="269"/>
      <c r="C30" s="270"/>
      <c r="D30" s="270"/>
      <c r="E30" s="270"/>
      <c r="F30" s="270"/>
      <c r="G30" s="270"/>
      <c r="H30" s="338"/>
      <c r="I30" s="338"/>
      <c r="J30" s="338"/>
      <c r="K30" s="338"/>
      <c r="L30" s="338"/>
      <c r="M30" s="338"/>
      <c r="N30" s="270"/>
      <c r="O30" s="270"/>
      <c r="P30" s="270"/>
      <c r="Q30" s="273"/>
      <c r="R30" s="11"/>
      <c r="S30" s="175" t="str">
        <f t="shared" si="0"/>
        <v/>
      </c>
      <c r="T30" s="176"/>
      <c r="U30" s="176"/>
      <c r="V30" s="176"/>
      <c r="W30" s="176"/>
      <c r="X30" s="176"/>
      <c r="Y30" s="335" t="str">
        <f t="shared" si="1"/>
        <v/>
      </c>
      <c r="Z30" s="335"/>
      <c r="AA30" s="335"/>
      <c r="AB30" s="335"/>
      <c r="AC30" s="335"/>
      <c r="AD30" s="335"/>
      <c r="AE30" s="336" t="str">
        <f t="shared" si="2"/>
        <v/>
      </c>
      <c r="AF30" s="336"/>
      <c r="AG30" s="336"/>
      <c r="AH30" s="336"/>
      <c r="AI30" s="336"/>
      <c r="AJ30" s="337"/>
      <c r="AK30" s="11"/>
      <c r="AL30" s="175" t="str">
        <f>IF($N30="", "", COUNTIF($N$7:$N$131, "&lt;"&amp;$N30)+1+COUNTIF($N$7:$N30, $N30)-1)</f>
        <v/>
      </c>
      <c r="AM30" s="176"/>
      <c r="AN30" s="176"/>
      <c r="AO30" s="176"/>
      <c r="AP30" s="176" t="str">
        <f>IF($H30="", "", COUNTIF($H$7:$H$131, "&gt;"&amp;$H30)+1+COUNTIF($H$7:$H30, $H30)-1)</f>
        <v/>
      </c>
      <c r="AQ30" s="176"/>
      <c r="AR30" s="176"/>
      <c r="AS30" s="177"/>
      <c r="AT30" s="11"/>
      <c r="AV30" s="7" t="str">
        <f>IF($BA30="X", IF($AV$3="X", 'Currency Market'!$BB$178, ""), "")</f>
        <v/>
      </c>
      <c r="AW30" s="72" t="str">
        <f>IF($BA30="X", IF($AV$3="X", 'Your Money'!$V$27, ""), "")</f>
        <v/>
      </c>
      <c r="AX30" s="7" t="str">
        <f>IF($BA30="X", IF($AV$3="X", COUNTIF('Bureau de Change'!$B$13:$E$1012, 'Bureau de Change'!$BF$4), ""), "")</f>
        <v/>
      </c>
      <c r="AY30" s="7" t="str">
        <f t="shared" si="3"/>
        <v/>
      </c>
      <c r="BA30" s="7" t="str">
        <f t="shared" si="4"/>
        <v/>
      </c>
      <c r="BC30" s="7" t="str">
        <f t="shared" si="5"/>
        <v/>
      </c>
    </row>
    <row r="31" spans="1:55" x14ac:dyDescent="0.55000000000000004">
      <c r="A31" s="11"/>
      <c r="B31" s="269"/>
      <c r="C31" s="270"/>
      <c r="D31" s="270"/>
      <c r="E31" s="270"/>
      <c r="F31" s="270"/>
      <c r="G31" s="270"/>
      <c r="H31" s="338"/>
      <c r="I31" s="338"/>
      <c r="J31" s="338"/>
      <c r="K31" s="338"/>
      <c r="L31" s="338"/>
      <c r="M31" s="338"/>
      <c r="N31" s="270"/>
      <c r="O31" s="270"/>
      <c r="P31" s="270"/>
      <c r="Q31" s="273"/>
      <c r="R31" s="11"/>
      <c r="S31" s="175" t="str">
        <f t="shared" si="0"/>
        <v/>
      </c>
      <c r="T31" s="176"/>
      <c r="U31" s="176"/>
      <c r="V31" s="176"/>
      <c r="W31" s="176"/>
      <c r="X31" s="176"/>
      <c r="Y31" s="335" t="str">
        <f t="shared" si="1"/>
        <v/>
      </c>
      <c r="Z31" s="335"/>
      <c r="AA31" s="335"/>
      <c r="AB31" s="335"/>
      <c r="AC31" s="335"/>
      <c r="AD31" s="335"/>
      <c r="AE31" s="336" t="str">
        <f t="shared" si="2"/>
        <v/>
      </c>
      <c r="AF31" s="336"/>
      <c r="AG31" s="336"/>
      <c r="AH31" s="336"/>
      <c r="AI31" s="336"/>
      <c r="AJ31" s="337"/>
      <c r="AK31" s="11"/>
      <c r="AL31" s="175" t="str">
        <f>IF($N31="", "", COUNTIF($N$7:$N$131, "&lt;"&amp;$N31)+1+COUNTIF($N$7:$N31, $N31)-1)</f>
        <v/>
      </c>
      <c r="AM31" s="176"/>
      <c r="AN31" s="176"/>
      <c r="AO31" s="176"/>
      <c r="AP31" s="176" t="str">
        <f>IF($H31="", "", COUNTIF($H$7:$H$131, "&gt;"&amp;$H31)+1+COUNTIF($H$7:$H31, $H31)-1)</f>
        <v/>
      </c>
      <c r="AQ31" s="176"/>
      <c r="AR31" s="176"/>
      <c r="AS31" s="177"/>
      <c r="AT31" s="11"/>
      <c r="AV31" s="7" t="str">
        <f>IF($BA31="X", IF($AV$3="X", 'Currency Market'!$BB$178, ""), "")</f>
        <v/>
      </c>
      <c r="AW31" s="72" t="str">
        <f>IF($BA31="X", IF($AV$3="X", 'Your Money'!$V$27, ""), "")</f>
        <v/>
      </c>
      <c r="AX31" s="7" t="str">
        <f>IF($BA31="X", IF($AV$3="X", COUNTIF('Bureau de Change'!$B$13:$E$1012, 'Bureau de Change'!$BF$4), ""), "")</f>
        <v/>
      </c>
      <c r="AY31" s="7" t="str">
        <f t="shared" si="3"/>
        <v/>
      </c>
      <c r="BA31" s="7" t="str">
        <f t="shared" si="4"/>
        <v/>
      </c>
      <c r="BC31" s="7" t="str">
        <f t="shared" si="5"/>
        <v/>
      </c>
    </row>
    <row r="32" spans="1:55" x14ac:dyDescent="0.55000000000000004">
      <c r="A32" s="11"/>
      <c r="B32" s="269"/>
      <c r="C32" s="270"/>
      <c r="D32" s="270"/>
      <c r="E32" s="270"/>
      <c r="F32" s="270"/>
      <c r="G32" s="270"/>
      <c r="H32" s="338"/>
      <c r="I32" s="338"/>
      <c r="J32" s="338"/>
      <c r="K32" s="338"/>
      <c r="L32" s="338"/>
      <c r="M32" s="338"/>
      <c r="N32" s="270"/>
      <c r="O32" s="270"/>
      <c r="P32" s="270"/>
      <c r="Q32" s="273"/>
      <c r="R32" s="11"/>
      <c r="S32" s="175" t="str">
        <f t="shared" si="0"/>
        <v/>
      </c>
      <c r="T32" s="176"/>
      <c r="U32" s="176"/>
      <c r="V32" s="176"/>
      <c r="W32" s="176"/>
      <c r="X32" s="176"/>
      <c r="Y32" s="335" t="str">
        <f t="shared" si="1"/>
        <v/>
      </c>
      <c r="Z32" s="335"/>
      <c r="AA32" s="335"/>
      <c r="AB32" s="335"/>
      <c r="AC32" s="335"/>
      <c r="AD32" s="335"/>
      <c r="AE32" s="336" t="str">
        <f t="shared" si="2"/>
        <v/>
      </c>
      <c r="AF32" s="336"/>
      <c r="AG32" s="336"/>
      <c r="AH32" s="336"/>
      <c r="AI32" s="336"/>
      <c r="AJ32" s="337"/>
      <c r="AK32" s="11"/>
      <c r="AL32" s="175" t="str">
        <f>IF($N32="", "", COUNTIF($N$7:$N$131, "&lt;"&amp;$N32)+1+COUNTIF($N$7:$N32, $N32)-1)</f>
        <v/>
      </c>
      <c r="AM32" s="176"/>
      <c r="AN32" s="176"/>
      <c r="AO32" s="176"/>
      <c r="AP32" s="176" t="str">
        <f>IF($H32="", "", COUNTIF($H$7:$H$131, "&gt;"&amp;$H32)+1+COUNTIF($H$7:$H32, $H32)-1)</f>
        <v/>
      </c>
      <c r="AQ32" s="176"/>
      <c r="AR32" s="176"/>
      <c r="AS32" s="177"/>
      <c r="AT32" s="11"/>
      <c r="AV32" s="7" t="str">
        <f>IF($BA32="X", IF($AV$3="X", 'Currency Market'!$BB$178, ""), "")</f>
        <v/>
      </c>
      <c r="AW32" s="72" t="str">
        <f>IF($BA32="X", IF($AV$3="X", 'Your Money'!$V$27, ""), "")</f>
        <v/>
      </c>
      <c r="AX32" s="7" t="str">
        <f>IF($BA32="X", IF($AV$3="X", COUNTIF('Bureau de Change'!$B$13:$E$1012, 'Bureau de Change'!$BF$4), ""), "")</f>
        <v/>
      </c>
      <c r="AY32" s="7" t="str">
        <f t="shared" si="3"/>
        <v/>
      </c>
      <c r="BA32" s="7" t="str">
        <f t="shared" si="4"/>
        <v/>
      </c>
      <c r="BC32" s="7" t="str">
        <f t="shared" si="5"/>
        <v/>
      </c>
    </row>
    <row r="33" spans="1:55" x14ac:dyDescent="0.55000000000000004">
      <c r="A33" s="11"/>
      <c r="B33" s="269"/>
      <c r="C33" s="270"/>
      <c r="D33" s="270"/>
      <c r="E33" s="270"/>
      <c r="F33" s="270"/>
      <c r="G33" s="270"/>
      <c r="H33" s="338"/>
      <c r="I33" s="338"/>
      <c r="J33" s="338"/>
      <c r="K33" s="338"/>
      <c r="L33" s="338"/>
      <c r="M33" s="338"/>
      <c r="N33" s="270"/>
      <c r="O33" s="270"/>
      <c r="P33" s="270"/>
      <c r="Q33" s="273"/>
      <c r="R33" s="11"/>
      <c r="S33" s="175" t="str">
        <f t="shared" si="0"/>
        <v/>
      </c>
      <c r="T33" s="176"/>
      <c r="U33" s="176"/>
      <c r="V33" s="176"/>
      <c r="W33" s="176"/>
      <c r="X33" s="176"/>
      <c r="Y33" s="335" t="str">
        <f t="shared" si="1"/>
        <v/>
      </c>
      <c r="Z33" s="335"/>
      <c r="AA33" s="335"/>
      <c r="AB33" s="335"/>
      <c r="AC33" s="335"/>
      <c r="AD33" s="335"/>
      <c r="AE33" s="336" t="str">
        <f t="shared" si="2"/>
        <v/>
      </c>
      <c r="AF33" s="336"/>
      <c r="AG33" s="336"/>
      <c r="AH33" s="336"/>
      <c r="AI33" s="336"/>
      <c r="AJ33" s="337"/>
      <c r="AK33" s="11"/>
      <c r="AL33" s="175" t="str">
        <f>IF($N33="", "", COUNTIF($N$7:$N$131, "&lt;"&amp;$N33)+1+COUNTIF($N$7:$N33, $N33)-1)</f>
        <v/>
      </c>
      <c r="AM33" s="176"/>
      <c r="AN33" s="176"/>
      <c r="AO33" s="176"/>
      <c r="AP33" s="176" t="str">
        <f>IF($H33="", "", COUNTIF($H$7:$H$131, "&gt;"&amp;$H33)+1+COUNTIF($H$7:$H33, $H33)-1)</f>
        <v/>
      </c>
      <c r="AQ33" s="176"/>
      <c r="AR33" s="176"/>
      <c r="AS33" s="177"/>
      <c r="AT33" s="11"/>
      <c r="AV33" s="7" t="str">
        <f>IF($BA33="X", IF($AV$3="X", 'Currency Market'!$BB$178, ""), "")</f>
        <v/>
      </c>
      <c r="AW33" s="72" t="str">
        <f>IF($BA33="X", IF($AV$3="X", 'Your Money'!$V$27, ""), "")</f>
        <v/>
      </c>
      <c r="AX33" s="7" t="str">
        <f>IF($BA33="X", IF($AV$3="X", COUNTIF('Bureau de Change'!$B$13:$E$1012, 'Bureau de Change'!$BF$4), ""), "")</f>
        <v/>
      </c>
      <c r="AY33" s="7" t="str">
        <f t="shared" si="3"/>
        <v/>
      </c>
      <c r="BA33" s="7" t="str">
        <f t="shared" si="4"/>
        <v/>
      </c>
      <c r="BC33" s="7" t="str">
        <f t="shared" si="5"/>
        <v/>
      </c>
    </row>
    <row r="34" spans="1:55" x14ac:dyDescent="0.55000000000000004">
      <c r="A34" s="11"/>
      <c r="B34" s="269"/>
      <c r="C34" s="270"/>
      <c r="D34" s="270"/>
      <c r="E34" s="270"/>
      <c r="F34" s="270"/>
      <c r="G34" s="270"/>
      <c r="H34" s="338"/>
      <c r="I34" s="338"/>
      <c r="J34" s="338"/>
      <c r="K34" s="338"/>
      <c r="L34" s="338"/>
      <c r="M34" s="338"/>
      <c r="N34" s="270"/>
      <c r="O34" s="270"/>
      <c r="P34" s="270"/>
      <c r="Q34" s="273"/>
      <c r="R34" s="11"/>
      <c r="S34" s="175" t="str">
        <f t="shared" si="0"/>
        <v/>
      </c>
      <c r="T34" s="176"/>
      <c r="U34" s="176"/>
      <c r="V34" s="176"/>
      <c r="W34" s="176"/>
      <c r="X34" s="176"/>
      <c r="Y34" s="335" t="str">
        <f t="shared" si="1"/>
        <v/>
      </c>
      <c r="Z34" s="335"/>
      <c r="AA34" s="335"/>
      <c r="AB34" s="335"/>
      <c r="AC34" s="335"/>
      <c r="AD34" s="335"/>
      <c r="AE34" s="336" t="str">
        <f t="shared" si="2"/>
        <v/>
      </c>
      <c r="AF34" s="336"/>
      <c r="AG34" s="336"/>
      <c r="AH34" s="336"/>
      <c r="AI34" s="336"/>
      <c r="AJ34" s="337"/>
      <c r="AK34" s="11"/>
      <c r="AL34" s="175" t="str">
        <f>IF($N34="", "", COUNTIF($N$7:$N$131, "&lt;"&amp;$N34)+1+COUNTIF($N$7:$N34, $N34)-1)</f>
        <v/>
      </c>
      <c r="AM34" s="176"/>
      <c r="AN34" s="176"/>
      <c r="AO34" s="176"/>
      <c r="AP34" s="176" t="str">
        <f>IF($H34="", "", COUNTIF($H$7:$H$131, "&gt;"&amp;$H34)+1+COUNTIF($H$7:$H34, $H34)-1)</f>
        <v/>
      </c>
      <c r="AQ34" s="176"/>
      <c r="AR34" s="176"/>
      <c r="AS34" s="177"/>
      <c r="AT34" s="11"/>
      <c r="AV34" s="7" t="str">
        <f>IF($BA34="X", IF($AV$3="X", 'Currency Market'!$BB$178, ""), "")</f>
        <v/>
      </c>
      <c r="AW34" s="72" t="str">
        <f>IF($BA34="X", IF($AV$3="X", 'Your Money'!$V$27, ""), "")</f>
        <v/>
      </c>
      <c r="AX34" s="7" t="str">
        <f>IF($BA34="X", IF($AV$3="X", COUNTIF('Bureau de Change'!$B$13:$E$1012, 'Bureau de Change'!$BF$4), ""), "")</f>
        <v/>
      </c>
      <c r="AY34" s="7" t="str">
        <f t="shared" si="3"/>
        <v/>
      </c>
      <c r="BA34" s="7" t="str">
        <f t="shared" si="4"/>
        <v/>
      </c>
      <c r="BC34" s="7" t="str">
        <f t="shared" si="5"/>
        <v/>
      </c>
    </row>
    <row r="35" spans="1:55" x14ac:dyDescent="0.55000000000000004">
      <c r="A35" s="11"/>
      <c r="B35" s="269"/>
      <c r="C35" s="270"/>
      <c r="D35" s="270"/>
      <c r="E35" s="270"/>
      <c r="F35" s="270"/>
      <c r="G35" s="270"/>
      <c r="H35" s="338"/>
      <c r="I35" s="338"/>
      <c r="J35" s="338"/>
      <c r="K35" s="338"/>
      <c r="L35" s="338"/>
      <c r="M35" s="338"/>
      <c r="N35" s="270"/>
      <c r="O35" s="270"/>
      <c r="P35" s="270"/>
      <c r="Q35" s="273"/>
      <c r="R35" s="11"/>
      <c r="S35" s="175" t="str">
        <f t="shared" si="0"/>
        <v/>
      </c>
      <c r="T35" s="176"/>
      <c r="U35" s="176"/>
      <c r="V35" s="176"/>
      <c r="W35" s="176"/>
      <c r="X35" s="176"/>
      <c r="Y35" s="335" t="str">
        <f t="shared" si="1"/>
        <v/>
      </c>
      <c r="Z35" s="335"/>
      <c r="AA35" s="335"/>
      <c r="AB35" s="335"/>
      <c r="AC35" s="335"/>
      <c r="AD35" s="335"/>
      <c r="AE35" s="336" t="str">
        <f t="shared" si="2"/>
        <v/>
      </c>
      <c r="AF35" s="336"/>
      <c r="AG35" s="336"/>
      <c r="AH35" s="336"/>
      <c r="AI35" s="336"/>
      <c r="AJ35" s="337"/>
      <c r="AK35" s="11"/>
      <c r="AL35" s="175" t="str">
        <f>IF($N35="", "", COUNTIF($N$7:$N$131, "&lt;"&amp;$N35)+1+COUNTIF($N$7:$N35, $N35)-1)</f>
        <v/>
      </c>
      <c r="AM35" s="176"/>
      <c r="AN35" s="176"/>
      <c r="AO35" s="176"/>
      <c r="AP35" s="176" t="str">
        <f>IF($H35="", "", COUNTIF($H$7:$H$131, "&gt;"&amp;$H35)+1+COUNTIF($H$7:$H35, $H35)-1)</f>
        <v/>
      </c>
      <c r="AQ35" s="176"/>
      <c r="AR35" s="176"/>
      <c r="AS35" s="177"/>
      <c r="AT35" s="11"/>
      <c r="AV35" s="7" t="str">
        <f>IF($BA35="X", IF($AV$3="X", 'Currency Market'!$BB$178, ""), "")</f>
        <v/>
      </c>
      <c r="AW35" s="72" t="str">
        <f>IF($BA35="X", IF($AV$3="X", 'Your Money'!$V$27, ""), "")</f>
        <v/>
      </c>
      <c r="AX35" s="7" t="str">
        <f>IF($BA35="X", IF($AV$3="X", COUNTIF('Bureau de Change'!$B$13:$E$1012, 'Bureau de Change'!$BF$4), ""), "")</f>
        <v/>
      </c>
      <c r="AY35" s="7" t="str">
        <f t="shared" si="3"/>
        <v/>
      </c>
      <c r="BA35" s="7" t="str">
        <f t="shared" si="4"/>
        <v/>
      </c>
      <c r="BC35" s="7" t="str">
        <f t="shared" si="5"/>
        <v/>
      </c>
    </row>
    <row r="36" spans="1:55" x14ac:dyDescent="0.55000000000000004">
      <c r="A36" s="11"/>
      <c r="B36" s="269"/>
      <c r="C36" s="270"/>
      <c r="D36" s="270"/>
      <c r="E36" s="270"/>
      <c r="F36" s="270"/>
      <c r="G36" s="270"/>
      <c r="H36" s="338"/>
      <c r="I36" s="338"/>
      <c r="J36" s="338"/>
      <c r="K36" s="338"/>
      <c r="L36" s="338"/>
      <c r="M36" s="338"/>
      <c r="N36" s="270"/>
      <c r="O36" s="270"/>
      <c r="P36" s="270"/>
      <c r="Q36" s="273"/>
      <c r="R36" s="11"/>
      <c r="S36" s="175" t="str">
        <f t="shared" si="0"/>
        <v/>
      </c>
      <c r="T36" s="176"/>
      <c r="U36" s="176"/>
      <c r="V36" s="176"/>
      <c r="W36" s="176"/>
      <c r="X36" s="176"/>
      <c r="Y36" s="335" t="str">
        <f t="shared" si="1"/>
        <v/>
      </c>
      <c r="Z36" s="335"/>
      <c r="AA36" s="335"/>
      <c r="AB36" s="335"/>
      <c r="AC36" s="335"/>
      <c r="AD36" s="335"/>
      <c r="AE36" s="336" t="str">
        <f t="shared" si="2"/>
        <v/>
      </c>
      <c r="AF36" s="336"/>
      <c r="AG36" s="336"/>
      <c r="AH36" s="336"/>
      <c r="AI36" s="336"/>
      <c r="AJ36" s="337"/>
      <c r="AK36" s="11"/>
      <c r="AL36" s="175" t="str">
        <f>IF($N36="", "", COUNTIF($N$7:$N$131, "&lt;"&amp;$N36)+1+COUNTIF($N$7:$N36, $N36)-1)</f>
        <v/>
      </c>
      <c r="AM36" s="176"/>
      <c r="AN36" s="176"/>
      <c r="AO36" s="176"/>
      <c r="AP36" s="176" t="str">
        <f>IF($H36="", "", COUNTIF($H$7:$H$131, "&gt;"&amp;$H36)+1+COUNTIF($H$7:$H36, $H36)-1)</f>
        <v/>
      </c>
      <c r="AQ36" s="176"/>
      <c r="AR36" s="176"/>
      <c r="AS36" s="177"/>
      <c r="AT36" s="11"/>
      <c r="AV36" s="7" t="str">
        <f>IF($BA36="X", IF($AV$3="X", 'Currency Market'!$BB$178, ""), "")</f>
        <v/>
      </c>
      <c r="AW36" s="72" t="str">
        <f>IF($BA36="X", IF($AV$3="X", 'Your Money'!$V$27, ""), "")</f>
        <v/>
      </c>
      <c r="AX36" s="7" t="str">
        <f>IF($BA36="X", IF($AV$3="X", COUNTIF('Bureau de Change'!$B$13:$E$1012, 'Bureau de Change'!$BF$4), ""), "")</f>
        <v/>
      </c>
      <c r="AY36" s="7" t="str">
        <f t="shared" si="3"/>
        <v/>
      </c>
      <c r="BA36" s="7" t="str">
        <f t="shared" si="4"/>
        <v/>
      </c>
      <c r="BC36" s="7" t="str">
        <f t="shared" si="5"/>
        <v/>
      </c>
    </row>
    <row r="37" spans="1:55" x14ac:dyDescent="0.55000000000000004">
      <c r="A37" s="11"/>
      <c r="B37" s="269"/>
      <c r="C37" s="270"/>
      <c r="D37" s="270"/>
      <c r="E37" s="270"/>
      <c r="F37" s="270"/>
      <c r="G37" s="270"/>
      <c r="H37" s="338"/>
      <c r="I37" s="338"/>
      <c r="J37" s="338"/>
      <c r="K37" s="338"/>
      <c r="L37" s="338"/>
      <c r="M37" s="338"/>
      <c r="N37" s="270"/>
      <c r="O37" s="270"/>
      <c r="P37" s="270"/>
      <c r="Q37" s="273"/>
      <c r="R37" s="11"/>
      <c r="S37" s="175" t="str">
        <f t="shared" si="0"/>
        <v/>
      </c>
      <c r="T37" s="176"/>
      <c r="U37" s="176"/>
      <c r="V37" s="176"/>
      <c r="W37" s="176"/>
      <c r="X37" s="176"/>
      <c r="Y37" s="335" t="str">
        <f t="shared" si="1"/>
        <v/>
      </c>
      <c r="Z37" s="335"/>
      <c r="AA37" s="335"/>
      <c r="AB37" s="335"/>
      <c r="AC37" s="335"/>
      <c r="AD37" s="335"/>
      <c r="AE37" s="336" t="str">
        <f t="shared" si="2"/>
        <v/>
      </c>
      <c r="AF37" s="336"/>
      <c r="AG37" s="336"/>
      <c r="AH37" s="336"/>
      <c r="AI37" s="336"/>
      <c r="AJ37" s="337"/>
      <c r="AK37" s="11"/>
      <c r="AL37" s="175" t="str">
        <f>IF($N37="", "", COUNTIF($N$7:$N$131, "&lt;"&amp;$N37)+1+COUNTIF($N$7:$N37, $N37)-1)</f>
        <v/>
      </c>
      <c r="AM37" s="176"/>
      <c r="AN37" s="176"/>
      <c r="AO37" s="176"/>
      <c r="AP37" s="176" t="str">
        <f>IF($H37="", "", COUNTIF($H$7:$H$131, "&gt;"&amp;$H37)+1+COUNTIF($H$7:$H37, $H37)-1)</f>
        <v/>
      </c>
      <c r="AQ37" s="176"/>
      <c r="AR37" s="176"/>
      <c r="AS37" s="177"/>
      <c r="AT37" s="11"/>
      <c r="AV37" s="7" t="str">
        <f>IF($BA37="X", IF($AV$3="X", 'Currency Market'!$BB$178, ""), "")</f>
        <v/>
      </c>
      <c r="AW37" s="72" t="str">
        <f>IF($BA37="X", IF($AV$3="X", 'Your Money'!$V$27, ""), "")</f>
        <v/>
      </c>
      <c r="AX37" s="7" t="str">
        <f>IF($BA37="X", IF($AV$3="X", COUNTIF('Bureau de Change'!$B$13:$E$1012, 'Bureau de Change'!$BF$4), ""), "")</f>
        <v/>
      </c>
      <c r="AY37" s="7" t="str">
        <f t="shared" si="3"/>
        <v/>
      </c>
      <c r="BA37" s="7" t="str">
        <f t="shared" si="4"/>
        <v/>
      </c>
      <c r="BC37" s="7" t="str">
        <f t="shared" si="5"/>
        <v/>
      </c>
    </row>
    <row r="38" spans="1:55" x14ac:dyDescent="0.55000000000000004">
      <c r="A38" s="11"/>
      <c r="B38" s="269"/>
      <c r="C38" s="270"/>
      <c r="D38" s="270"/>
      <c r="E38" s="270"/>
      <c r="F38" s="270"/>
      <c r="G38" s="270"/>
      <c r="H38" s="338"/>
      <c r="I38" s="338"/>
      <c r="J38" s="338"/>
      <c r="K38" s="338"/>
      <c r="L38" s="338"/>
      <c r="M38" s="338"/>
      <c r="N38" s="270"/>
      <c r="O38" s="270"/>
      <c r="P38" s="270"/>
      <c r="Q38" s="273"/>
      <c r="R38" s="11"/>
      <c r="S38" s="175" t="str">
        <f t="shared" si="0"/>
        <v/>
      </c>
      <c r="T38" s="176"/>
      <c r="U38" s="176"/>
      <c r="V38" s="176"/>
      <c r="W38" s="176"/>
      <c r="X38" s="176"/>
      <c r="Y38" s="335" t="str">
        <f t="shared" si="1"/>
        <v/>
      </c>
      <c r="Z38" s="335"/>
      <c r="AA38" s="335"/>
      <c r="AB38" s="335"/>
      <c r="AC38" s="335"/>
      <c r="AD38" s="335"/>
      <c r="AE38" s="336" t="str">
        <f t="shared" si="2"/>
        <v/>
      </c>
      <c r="AF38" s="336"/>
      <c r="AG38" s="336"/>
      <c r="AH38" s="336"/>
      <c r="AI38" s="336"/>
      <c r="AJ38" s="337"/>
      <c r="AK38" s="11"/>
      <c r="AL38" s="175" t="str">
        <f>IF($N38="", "", COUNTIF($N$7:$N$131, "&lt;"&amp;$N38)+1+COUNTIF($N$7:$N38, $N38)-1)</f>
        <v/>
      </c>
      <c r="AM38" s="176"/>
      <c r="AN38" s="176"/>
      <c r="AO38" s="176"/>
      <c r="AP38" s="176" t="str">
        <f>IF($H38="", "", COUNTIF($H$7:$H$131, "&gt;"&amp;$H38)+1+COUNTIF($H$7:$H38, $H38)-1)</f>
        <v/>
      </c>
      <c r="AQ38" s="176"/>
      <c r="AR38" s="176"/>
      <c r="AS38" s="177"/>
      <c r="AT38" s="11"/>
      <c r="AV38" s="7" t="str">
        <f>IF($BA38="X", IF($AV$3="X", 'Currency Market'!$BB$178, ""), "")</f>
        <v/>
      </c>
      <c r="AW38" s="72" t="str">
        <f>IF($BA38="X", IF($AV$3="X", 'Your Money'!$V$27, ""), "")</f>
        <v/>
      </c>
      <c r="AX38" s="7" t="str">
        <f>IF($BA38="X", IF($AV$3="X", COUNTIF('Bureau de Change'!$B$13:$E$1012, 'Bureau de Change'!$BF$4), ""), "")</f>
        <v/>
      </c>
      <c r="AY38" s="7" t="str">
        <f t="shared" si="3"/>
        <v/>
      </c>
      <c r="BA38" s="7" t="str">
        <f t="shared" si="4"/>
        <v/>
      </c>
      <c r="BC38" s="7" t="str">
        <f t="shared" si="5"/>
        <v/>
      </c>
    </row>
    <row r="39" spans="1:55" x14ac:dyDescent="0.55000000000000004">
      <c r="A39" s="11"/>
      <c r="B39" s="269"/>
      <c r="C39" s="270"/>
      <c r="D39" s="270"/>
      <c r="E39" s="270"/>
      <c r="F39" s="270"/>
      <c r="G39" s="270"/>
      <c r="H39" s="338"/>
      <c r="I39" s="338"/>
      <c r="J39" s="338"/>
      <c r="K39" s="338"/>
      <c r="L39" s="338"/>
      <c r="M39" s="338"/>
      <c r="N39" s="270"/>
      <c r="O39" s="270"/>
      <c r="P39" s="270"/>
      <c r="Q39" s="273"/>
      <c r="R39" s="11"/>
      <c r="S39" s="175" t="str">
        <f t="shared" si="0"/>
        <v/>
      </c>
      <c r="T39" s="176"/>
      <c r="U39" s="176"/>
      <c r="V39" s="176"/>
      <c r="W39" s="176"/>
      <c r="X39" s="176"/>
      <c r="Y39" s="335" t="str">
        <f t="shared" si="1"/>
        <v/>
      </c>
      <c r="Z39" s="335"/>
      <c r="AA39" s="335"/>
      <c r="AB39" s="335"/>
      <c r="AC39" s="335"/>
      <c r="AD39" s="335"/>
      <c r="AE39" s="336" t="str">
        <f t="shared" si="2"/>
        <v/>
      </c>
      <c r="AF39" s="336"/>
      <c r="AG39" s="336"/>
      <c r="AH39" s="336"/>
      <c r="AI39" s="336"/>
      <c r="AJ39" s="337"/>
      <c r="AK39" s="11"/>
      <c r="AL39" s="175" t="str">
        <f>IF($N39="", "", COUNTIF($N$7:$N$131, "&lt;"&amp;$N39)+1+COUNTIF($N$7:$N39, $N39)-1)</f>
        <v/>
      </c>
      <c r="AM39" s="176"/>
      <c r="AN39" s="176"/>
      <c r="AO39" s="176"/>
      <c r="AP39" s="176" t="str">
        <f>IF($H39="", "", COUNTIF($H$7:$H$131, "&gt;"&amp;$H39)+1+COUNTIF($H$7:$H39, $H39)-1)</f>
        <v/>
      </c>
      <c r="AQ39" s="176"/>
      <c r="AR39" s="176"/>
      <c r="AS39" s="177"/>
      <c r="AT39" s="11"/>
      <c r="AV39" s="7" t="str">
        <f>IF($BA39="X", IF($AV$3="X", 'Currency Market'!$BB$178, ""), "")</f>
        <v/>
      </c>
      <c r="AW39" s="72" t="str">
        <f>IF($BA39="X", IF($AV$3="X", 'Your Money'!$V$27, ""), "")</f>
        <v/>
      </c>
      <c r="AX39" s="7" t="str">
        <f>IF($BA39="X", IF($AV$3="X", COUNTIF('Bureau de Change'!$B$13:$E$1012, 'Bureau de Change'!$BF$4), ""), "")</f>
        <v/>
      </c>
      <c r="AY39" s="7" t="str">
        <f t="shared" si="3"/>
        <v/>
      </c>
      <c r="BA39" s="7" t="str">
        <f t="shared" si="4"/>
        <v/>
      </c>
      <c r="BC39" s="7" t="str">
        <f t="shared" si="5"/>
        <v/>
      </c>
    </row>
    <row r="40" spans="1:55" x14ac:dyDescent="0.55000000000000004">
      <c r="A40" s="11"/>
      <c r="B40" s="269"/>
      <c r="C40" s="270"/>
      <c r="D40" s="270"/>
      <c r="E40" s="270"/>
      <c r="F40" s="270"/>
      <c r="G40" s="270"/>
      <c r="H40" s="338"/>
      <c r="I40" s="338"/>
      <c r="J40" s="338"/>
      <c r="K40" s="338"/>
      <c r="L40" s="338"/>
      <c r="M40" s="338"/>
      <c r="N40" s="270"/>
      <c r="O40" s="270"/>
      <c r="P40" s="270"/>
      <c r="Q40" s="273"/>
      <c r="R40" s="11"/>
      <c r="S40" s="175" t="str">
        <f t="shared" si="0"/>
        <v/>
      </c>
      <c r="T40" s="176"/>
      <c r="U40" s="176"/>
      <c r="V40" s="176"/>
      <c r="W40" s="176"/>
      <c r="X40" s="176"/>
      <c r="Y40" s="335" t="str">
        <f t="shared" si="1"/>
        <v/>
      </c>
      <c r="Z40" s="335"/>
      <c r="AA40" s="335"/>
      <c r="AB40" s="335"/>
      <c r="AC40" s="335"/>
      <c r="AD40" s="335"/>
      <c r="AE40" s="336" t="str">
        <f t="shared" si="2"/>
        <v/>
      </c>
      <c r="AF40" s="336"/>
      <c r="AG40" s="336"/>
      <c r="AH40" s="336"/>
      <c r="AI40" s="336"/>
      <c r="AJ40" s="337"/>
      <c r="AK40" s="11"/>
      <c r="AL40" s="175" t="str">
        <f>IF($N40="", "", COUNTIF($N$7:$N$131, "&lt;"&amp;$N40)+1+COUNTIF($N$7:$N40, $N40)-1)</f>
        <v/>
      </c>
      <c r="AM40" s="176"/>
      <c r="AN40" s="176"/>
      <c r="AO40" s="176"/>
      <c r="AP40" s="176" t="str">
        <f>IF($H40="", "", COUNTIF($H$7:$H$131, "&gt;"&amp;$H40)+1+COUNTIF($H$7:$H40, $H40)-1)</f>
        <v/>
      </c>
      <c r="AQ40" s="176"/>
      <c r="AR40" s="176"/>
      <c r="AS40" s="177"/>
      <c r="AT40" s="11"/>
      <c r="AV40" s="7" t="str">
        <f>IF($BA40="X", IF($AV$3="X", 'Currency Market'!$BB$178, ""), "")</f>
        <v/>
      </c>
      <c r="AW40" s="72" t="str">
        <f>IF($BA40="X", IF($AV$3="X", 'Your Money'!$V$27, ""), "")</f>
        <v/>
      </c>
      <c r="AX40" s="7" t="str">
        <f>IF($BA40="X", IF($AV$3="X", COUNTIF('Bureau de Change'!$B$13:$E$1012, 'Bureau de Change'!$BF$4), ""), "")</f>
        <v/>
      </c>
      <c r="AY40" s="7" t="str">
        <f t="shared" si="3"/>
        <v/>
      </c>
      <c r="BA40" s="7" t="str">
        <f t="shared" si="4"/>
        <v/>
      </c>
      <c r="BC40" s="7" t="str">
        <f t="shared" si="5"/>
        <v/>
      </c>
    </row>
    <row r="41" spans="1:55" x14ac:dyDescent="0.55000000000000004">
      <c r="A41" s="11"/>
      <c r="B41" s="269"/>
      <c r="C41" s="270"/>
      <c r="D41" s="270"/>
      <c r="E41" s="270"/>
      <c r="F41" s="270"/>
      <c r="G41" s="270"/>
      <c r="H41" s="338"/>
      <c r="I41" s="338"/>
      <c r="J41" s="338"/>
      <c r="K41" s="338"/>
      <c r="L41" s="338"/>
      <c r="M41" s="338"/>
      <c r="N41" s="270"/>
      <c r="O41" s="270"/>
      <c r="P41" s="270"/>
      <c r="Q41" s="273"/>
      <c r="R41" s="11"/>
      <c r="S41" s="175" t="str">
        <f t="shared" si="0"/>
        <v/>
      </c>
      <c r="T41" s="176"/>
      <c r="U41" s="176"/>
      <c r="V41" s="176"/>
      <c r="W41" s="176"/>
      <c r="X41" s="176"/>
      <c r="Y41" s="335" t="str">
        <f t="shared" si="1"/>
        <v/>
      </c>
      <c r="Z41" s="335"/>
      <c r="AA41" s="335"/>
      <c r="AB41" s="335"/>
      <c r="AC41" s="335"/>
      <c r="AD41" s="335"/>
      <c r="AE41" s="336" t="str">
        <f t="shared" si="2"/>
        <v/>
      </c>
      <c r="AF41" s="336"/>
      <c r="AG41" s="336"/>
      <c r="AH41" s="336"/>
      <c r="AI41" s="336"/>
      <c r="AJ41" s="337"/>
      <c r="AK41" s="11"/>
      <c r="AL41" s="175" t="str">
        <f>IF($N41="", "", COUNTIF($N$7:$N$131, "&lt;"&amp;$N41)+1+COUNTIF($N$7:$N41, $N41)-1)</f>
        <v/>
      </c>
      <c r="AM41" s="176"/>
      <c r="AN41" s="176"/>
      <c r="AO41" s="176"/>
      <c r="AP41" s="176" t="str">
        <f>IF($H41="", "", COUNTIF($H$7:$H$131, "&gt;"&amp;$H41)+1+COUNTIF($H$7:$H41, $H41)-1)</f>
        <v/>
      </c>
      <c r="AQ41" s="176"/>
      <c r="AR41" s="176"/>
      <c r="AS41" s="177"/>
      <c r="AT41" s="11"/>
      <c r="AV41" s="7" t="str">
        <f>IF($BA41="X", IF($AV$3="X", 'Currency Market'!$BB$178, ""), "")</f>
        <v/>
      </c>
      <c r="AW41" s="72" t="str">
        <f>IF($BA41="X", IF($AV$3="X", 'Your Money'!$V$27, ""), "")</f>
        <v/>
      </c>
      <c r="AX41" s="7" t="str">
        <f>IF($BA41="X", IF($AV$3="X", COUNTIF('Bureau de Change'!$B$13:$E$1012, 'Bureau de Change'!$BF$4), ""), "")</f>
        <v/>
      </c>
      <c r="AY41" s="7" t="str">
        <f t="shared" si="3"/>
        <v/>
      </c>
      <c r="BA41" s="7" t="str">
        <f t="shared" si="4"/>
        <v/>
      </c>
      <c r="BC41" s="7" t="str">
        <f t="shared" si="5"/>
        <v/>
      </c>
    </row>
    <row r="42" spans="1:55" x14ac:dyDescent="0.55000000000000004">
      <c r="A42" s="11"/>
      <c r="B42" s="269"/>
      <c r="C42" s="270"/>
      <c r="D42" s="270"/>
      <c r="E42" s="270"/>
      <c r="F42" s="270"/>
      <c r="G42" s="270"/>
      <c r="H42" s="338"/>
      <c r="I42" s="338"/>
      <c r="J42" s="338"/>
      <c r="K42" s="338"/>
      <c r="L42" s="338"/>
      <c r="M42" s="338"/>
      <c r="N42" s="270"/>
      <c r="O42" s="270"/>
      <c r="P42" s="270"/>
      <c r="Q42" s="273"/>
      <c r="R42" s="11"/>
      <c r="S42" s="175" t="str">
        <f t="shared" si="0"/>
        <v/>
      </c>
      <c r="T42" s="176"/>
      <c r="U42" s="176"/>
      <c r="V42" s="176"/>
      <c r="W42" s="176"/>
      <c r="X42" s="176"/>
      <c r="Y42" s="335" t="str">
        <f t="shared" si="1"/>
        <v/>
      </c>
      <c r="Z42" s="335"/>
      <c r="AA42" s="335"/>
      <c r="AB42" s="335"/>
      <c r="AC42" s="335"/>
      <c r="AD42" s="335"/>
      <c r="AE42" s="336" t="str">
        <f t="shared" si="2"/>
        <v/>
      </c>
      <c r="AF42" s="336"/>
      <c r="AG42" s="336"/>
      <c r="AH42" s="336"/>
      <c r="AI42" s="336"/>
      <c r="AJ42" s="337"/>
      <c r="AK42" s="11"/>
      <c r="AL42" s="175" t="str">
        <f>IF($N42="", "", COUNTIF($N$7:$N$131, "&lt;"&amp;$N42)+1+COUNTIF($N$7:$N42, $N42)-1)</f>
        <v/>
      </c>
      <c r="AM42" s="176"/>
      <c r="AN42" s="176"/>
      <c r="AO42" s="176"/>
      <c r="AP42" s="176" t="str">
        <f>IF($H42="", "", COUNTIF($H$7:$H$131, "&gt;"&amp;$H42)+1+COUNTIF($H$7:$H42, $H42)-1)</f>
        <v/>
      </c>
      <c r="AQ42" s="176"/>
      <c r="AR42" s="176"/>
      <c r="AS42" s="177"/>
      <c r="AT42" s="11"/>
      <c r="AV42" s="7" t="str">
        <f>IF($BA42="X", IF($AV$3="X", 'Currency Market'!$BB$178, ""), "")</f>
        <v/>
      </c>
      <c r="AW42" s="72" t="str">
        <f>IF($BA42="X", IF($AV$3="X", 'Your Money'!$V$27, ""), "")</f>
        <v/>
      </c>
      <c r="AX42" s="7" t="str">
        <f>IF($BA42="X", IF($AV$3="X", COUNTIF('Bureau de Change'!$B$13:$E$1012, 'Bureau de Change'!$BF$4), ""), "")</f>
        <v/>
      </c>
      <c r="AY42" s="7" t="str">
        <f t="shared" si="3"/>
        <v/>
      </c>
      <c r="BA42" s="7" t="str">
        <f t="shared" si="4"/>
        <v/>
      </c>
      <c r="BC42" s="7" t="str">
        <f t="shared" si="5"/>
        <v/>
      </c>
    </row>
    <row r="43" spans="1:55" x14ac:dyDescent="0.55000000000000004">
      <c r="A43" s="11"/>
      <c r="B43" s="269"/>
      <c r="C43" s="270"/>
      <c r="D43" s="270"/>
      <c r="E43" s="270"/>
      <c r="F43" s="270"/>
      <c r="G43" s="270"/>
      <c r="H43" s="338"/>
      <c r="I43" s="338"/>
      <c r="J43" s="338"/>
      <c r="K43" s="338"/>
      <c r="L43" s="338"/>
      <c r="M43" s="338"/>
      <c r="N43" s="270"/>
      <c r="O43" s="270"/>
      <c r="P43" s="270"/>
      <c r="Q43" s="273"/>
      <c r="R43" s="11"/>
      <c r="S43" s="175" t="str">
        <f t="shared" si="0"/>
        <v/>
      </c>
      <c r="T43" s="176"/>
      <c r="U43" s="176"/>
      <c r="V43" s="176"/>
      <c r="W43" s="176"/>
      <c r="X43" s="176"/>
      <c r="Y43" s="335" t="str">
        <f t="shared" si="1"/>
        <v/>
      </c>
      <c r="Z43" s="335"/>
      <c r="AA43" s="335"/>
      <c r="AB43" s="335"/>
      <c r="AC43" s="335"/>
      <c r="AD43" s="335"/>
      <c r="AE43" s="336" t="str">
        <f t="shared" si="2"/>
        <v/>
      </c>
      <c r="AF43" s="336"/>
      <c r="AG43" s="336"/>
      <c r="AH43" s="336"/>
      <c r="AI43" s="336"/>
      <c r="AJ43" s="337"/>
      <c r="AK43" s="11"/>
      <c r="AL43" s="175" t="str">
        <f>IF($N43="", "", COUNTIF($N$7:$N$131, "&lt;"&amp;$N43)+1+COUNTIF($N$7:$N43, $N43)-1)</f>
        <v/>
      </c>
      <c r="AM43" s="176"/>
      <c r="AN43" s="176"/>
      <c r="AO43" s="176"/>
      <c r="AP43" s="176" t="str">
        <f>IF($H43="", "", COUNTIF($H$7:$H$131, "&gt;"&amp;$H43)+1+COUNTIF($H$7:$H43, $H43)-1)</f>
        <v/>
      </c>
      <c r="AQ43" s="176"/>
      <c r="AR43" s="176"/>
      <c r="AS43" s="177"/>
      <c r="AT43" s="11"/>
      <c r="AV43" s="7" t="str">
        <f>IF($BA43="X", IF($AV$3="X", 'Currency Market'!$BB$178, ""), "")</f>
        <v/>
      </c>
      <c r="AW43" s="72" t="str">
        <f>IF($BA43="X", IF($AV$3="X", 'Your Money'!$V$27, ""), "")</f>
        <v/>
      </c>
      <c r="AX43" s="7" t="str">
        <f>IF($BA43="X", IF($AV$3="X", COUNTIF('Bureau de Change'!$B$13:$E$1012, 'Bureau de Change'!$BF$4), ""), "")</f>
        <v/>
      </c>
      <c r="AY43" s="7" t="str">
        <f t="shared" si="3"/>
        <v/>
      </c>
      <c r="BA43" s="7" t="str">
        <f t="shared" si="4"/>
        <v/>
      </c>
      <c r="BC43" s="7" t="str">
        <f t="shared" si="5"/>
        <v/>
      </c>
    </row>
    <row r="44" spans="1:55" x14ac:dyDescent="0.55000000000000004">
      <c r="A44" s="11"/>
      <c r="B44" s="269"/>
      <c r="C44" s="270"/>
      <c r="D44" s="270"/>
      <c r="E44" s="270"/>
      <c r="F44" s="270"/>
      <c r="G44" s="270"/>
      <c r="H44" s="338"/>
      <c r="I44" s="338"/>
      <c r="J44" s="338"/>
      <c r="K44" s="338"/>
      <c r="L44" s="338"/>
      <c r="M44" s="338"/>
      <c r="N44" s="270"/>
      <c r="O44" s="270"/>
      <c r="P44" s="270"/>
      <c r="Q44" s="273"/>
      <c r="R44" s="11"/>
      <c r="S44" s="175" t="str">
        <f t="shared" si="0"/>
        <v/>
      </c>
      <c r="T44" s="176"/>
      <c r="U44" s="176"/>
      <c r="V44" s="176"/>
      <c r="W44" s="176"/>
      <c r="X44" s="176"/>
      <c r="Y44" s="335" t="str">
        <f t="shared" si="1"/>
        <v/>
      </c>
      <c r="Z44" s="335"/>
      <c r="AA44" s="335"/>
      <c r="AB44" s="335"/>
      <c r="AC44" s="335"/>
      <c r="AD44" s="335"/>
      <c r="AE44" s="336" t="str">
        <f t="shared" si="2"/>
        <v/>
      </c>
      <c r="AF44" s="336"/>
      <c r="AG44" s="336"/>
      <c r="AH44" s="336"/>
      <c r="AI44" s="336"/>
      <c r="AJ44" s="337"/>
      <c r="AK44" s="11"/>
      <c r="AL44" s="175" t="str">
        <f>IF($N44="", "", COUNTIF($N$7:$N$131, "&lt;"&amp;$N44)+1+COUNTIF($N$7:$N44, $N44)-1)</f>
        <v/>
      </c>
      <c r="AM44" s="176"/>
      <c r="AN44" s="176"/>
      <c r="AO44" s="176"/>
      <c r="AP44" s="176" t="str">
        <f>IF($H44="", "", COUNTIF($H$7:$H$131, "&gt;"&amp;$H44)+1+COUNTIF($H$7:$H44, $H44)-1)</f>
        <v/>
      </c>
      <c r="AQ44" s="176"/>
      <c r="AR44" s="176"/>
      <c r="AS44" s="177"/>
      <c r="AT44" s="11"/>
      <c r="AV44" s="7" t="str">
        <f>IF($BA44="X", IF($AV$3="X", 'Currency Market'!$BB$178, ""), "")</f>
        <v/>
      </c>
      <c r="AW44" s="72" t="str">
        <f>IF($BA44="X", IF($AV$3="X", 'Your Money'!$V$27, ""), "")</f>
        <v/>
      </c>
      <c r="AX44" s="7" t="str">
        <f>IF($BA44="X", IF($AV$3="X", COUNTIF('Bureau de Change'!$B$13:$E$1012, 'Bureau de Change'!$BF$4), ""), "")</f>
        <v/>
      </c>
      <c r="AY44" s="7" t="str">
        <f t="shared" si="3"/>
        <v/>
      </c>
      <c r="BA44" s="7" t="str">
        <f t="shared" si="4"/>
        <v/>
      </c>
      <c r="BC44" s="7" t="str">
        <f t="shared" si="5"/>
        <v/>
      </c>
    </row>
    <row r="45" spans="1:55" x14ac:dyDescent="0.55000000000000004">
      <c r="A45" s="11"/>
      <c r="B45" s="269"/>
      <c r="C45" s="270"/>
      <c r="D45" s="270"/>
      <c r="E45" s="270"/>
      <c r="F45" s="270"/>
      <c r="G45" s="270"/>
      <c r="H45" s="338"/>
      <c r="I45" s="338"/>
      <c r="J45" s="338"/>
      <c r="K45" s="338"/>
      <c r="L45" s="338"/>
      <c r="M45" s="338"/>
      <c r="N45" s="270"/>
      <c r="O45" s="270"/>
      <c r="P45" s="270"/>
      <c r="Q45" s="273"/>
      <c r="R45" s="11"/>
      <c r="S45" s="175" t="str">
        <f t="shared" si="0"/>
        <v/>
      </c>
      <c r="T45" s="176"/>
      <c r="U45" s="176"/>
      <c r="V45" s="176"/>
      <c r="W45" s="176"/>
      <c r="X45" s="176"/>
      <c r="Y45" s="335" t="str">
        <f t="shared" si="1"/>
        <v/>
      </c>
      <c r="Z45" s="335"/>
      <c r="AA45" s="335"/>
      <c r="AB45" s="335"/>
      <c r="AC45" s="335"/>
      <c r="AD45" s="335"/>
      <c r="AE45" s="336" t="str">
        <f t="shared" si="2"/>
        <v/>
      </c>
      <c r="AF45" s="336"/>
      <c r="AG45" s="336"/>
      <c r="AH45" s="336"/>
      <c r="AI45" s="336"/>
      <c r="AJ45" s="337"/>
      <c r="AK45" s="11"/>
      <c r="AL45" s="175" t="str">
        <f>IF($N45="", "", COUNTIF($N$7:$N$131, "&lt;"&amp;$N45)+1+COUNTIF($N$7:$N45, $N45)-1)</f>
        <v/>
      </c>
      <c r="AM45" s="176"/>
      <c r="AN45" s="176"/>
      <c r="AO45" s="176"/>
      <c r="AP45" s="176" t="str">
        <f>IF($H45="", "", COUNTIF($H$7:$H$131, "&gt;"&amp;$H45)+1+COUNTIF($H$7:$H45, $H45)-1)</f>
        <v/>
      </c>
      <c r="AQ45" s="176"/>
      <c r="AR45" s="176"/>
      <c r="AS45" s="177"/>
      <c r="AT45" s="11"/>
      <c r="AV45" s="7" t="str">
        <f>IF($BA45="X", IF($AV$3="X", 'Currency Market'!$BB$178, ""), "")</f>
        <v/>
      </c>
      <c r="AW45" s="72" t="str">
        <f>IF($BA45="X", IF($AV$3="X", 'Your Money'!$V$27, ""), "")</f>
        <v/>
      </c>
      <c r="AX45" s="7" t="str">
        <f>IF($BA45="X", IF($AV$3="X", COUNTIF('Bureau de Change'!$B$13:$E$1012, 'Bureau de Change'!$BF$4), ""), "")</f>
        <v/>
      </c>
      <c r="AY45" s="7" t="str">
        <f t="shared" si="3"/>
        <v/>
      </c>
      <c r="BA45" s="7" t="str">
        <f t="shared" si="4"/>
        <v/>
      </c>
      <c r="BC45" s="7" t="str">
        <f t="shared" si="5"/>
        <v/>
      </c>
    </row>
    <row r="46" spans="1:55" x14ac:dyDescent="0.55000000000000004">
      <c r="A46" s="11"/>
      <c r="B46" s="269"/>
      <c r="C46" s="270"/>
      <c r="D46" s="270"/>
      <c r="E46" s="270"/>
      <c r="F46" s="270"/>
      <c r="G46" s="270"/>
      <c r="H46" s="338"/>
      <c r="I46" s="338"/>
      <c r="J46" s="338"/>
      <c r="K46" s="338"/>
      <c r="L46" s="338"/>
      <c r="M46" s="338"/>
      <c r="N46" s="270"/>
      <c r="O46" s="270"/>
      <c r="P46" s="270"/>
      <c r="Q46" s="273"/>
      <c r="R46" s="11"/>
      <c r="S46" s="175" t="str">
        <f t="shared" si="0"/>
        <v/>
      </c>
      <c r="T46" s="176"/>
      <c r="U46" s="176"/>
      <c r="V46" s="176"/>
      <c r="W46" s="176"/>
      <c r="X46" s="176"/>
      <c r="Y46" s="335" t="str">
        <f t="shared" si="1"/>
        <v/>
      </c>
      <c r="Z46" s="335"/>
      <c r="AA46" s="335"/>
      <c r="AB46" s="335"/>
      <c r="AC46" s="335"/>
      <c r="AD46" s="335"/>
      <c r="AE46" s="336" t="str">
        <f t="shared" si="2"/>
        <v/>
      </c>
      <c r="AF46" s="336"/>
      <c r="AG46" s="336"/>
      <c r="AH46" s="336"/>
      <c r="AI46" s="336"/>
      <c r="AJ46" s="337"/>
      <c r="AK46" s="11"/>
      <c r="AL46" s="175" t="str">
        <f>IF($N46="", "", COUNTIF($N$7:$N$131, "&lt;"&amp;$N46)+1+COUNTIF($N$7:$N46, $N46)-1)</f>
        <v/>
      </c>
      <c r="AM46" s="176"/>
      <c r="AN46" s="176"/>
      <c r="AO46" s="176"/>
      <c r="AP46" s="176" t="str">
        <f>IF($H46="", "", COUNTIF($H$7:$H$131, "&gt;"&amp;$H46)+1+COUNTIF($H$7:$H46, $H46)-1)</f>
        <v/>
      </c>
      <c r="AQ46" s="176"/>
      <c r="AR46" s="176"/>
      <c r="AS46" s="177"/>
      <c r="AT46" s="11"/>
      <c r="AV46" s="7" t="str">
        <f>IF($BA46="X", IF($AV$3="X", 'Currency Market'!$BB$178, ""), "")</f>
        <v/>
      </c>
      <c r="AW46" s="72" t="str">
        <f>IF($BA46="X", IF($AV$3="X", 'Your Money'!$V$27, ""), "")</f>
        <v/>
      </c>
      <c r="AX46" s="7" t="str">
        <f>IF($BA46="X", IF($AV$3="X", COUNTIF('Bureau de Change'!$B$13:$E$1012, 'Bureau de Change'!$BF$4), ""), "")</f>
        <v/>
      </c>
      <c r="AY46" s="7" t="str">
        <f t="shared" si="3"/>
        <v/>
      </c>
      <c r="BA46" s="7" t="str">
        <f t="shared" si="4"/>
        <v/>
      </c>
      <c r="BC46" s="7" t="str">
        <f t="shared" si="5"/>
        <v/>
      </c>
    </row>
    <row r="47" spans="1:55" x14ac:dyDescent="0.55000000000000004">
      <c r="A47" s="11"/>
      <c r="B47" s="269"/>
      <c r="C47" s="270"/>
      <c r="D47" s="270"/>
      <c r="E47" s="270"/>
      <c r="F47" s="270"/>
      <c r="G47" s="270"/>
      <c r="H47" s="338"/>
      <c r="I47" s="338"/>
      <c r="J47" s="338"/>
      <c r="K47" s="338"/>
      <c r="L47" s="338"/>
      <c r="M47" s="338"/>
      <c r="N47" s="270"/>
      <c r="O47" s="270"/>
      <c r="P47" s="270"/>
      <c r="Q47" s="273"/>
      <c r="R47" s="11"/>
      <c r="S47" s="175" t="str">
        <f t="shared" si="0"/>
        <v/>
      </c>
      <c r="T47" s="176"/>
      <c r="U47" s="176"/>
      <c r="V47" s="176"/>
      <c r="W47" s="176"/>
      <c r="X47" s="176"/>
      <c r="Y47" s="335" t="str">
        <f t="shared" si="1"/>
        <v/>
      </c>
      <c r="Z47" s="335"/>
      <c r="AA47" s="335"/>
      <c r="AB47" s="335"/>
      <c r="AC47" s="335"/>
      <c r="AD47" s="335"/>
      <c r="AE47" s="336" t="str">
        <f t="shared" si="2"/>
        <v/>
      </c>
      <c r="AF47" s="336"/>
      <c r="AG47" s="336"/>
      <c r="AH47" s="336"/>
      <c r="AI47" s="336"/>
      <c r="AJ47" s="337"/>
      <c r="AK47" s="11"/>
      <c r="AL47" s="175" t="str">
        <f>IF($N47="", "", COUNTIF($N$7:$N$131, "&lt;"&amp;$N47)+1+COUNTIF($N$7:$N47, $N47)-1)</f>
        <v/>
      </c>
      <c r="AM47" s="176"/>
      <c r="AN47" s="176"/>
      <c r="AO47" s="176"/>
      <c r="AP47" s="176" t="str">
        <f>IF($H47="", "", COUNTIF($H$7:$H$131, "&gt;"&amp;$H47)+1+COUNTIF($H$7:$H47, $H47)-1)</f>
        <v/>
      </c>
      <c r="AQ47" s="176"/>
      <c r="AR47" s="176"/>
      <c r="AS47" s="177"/>
      <c r="AT47" s="11"/>
      <c r="AV47" s="7" t="str">
        <f>IF($BA47="X", IF($AV$3="X", 'Currency Market'!$BB$178, ""), "")</f>
        <v/>
      </c>
      <c r="AW47" s="72" t="str">
        <f>IF($BA47="X", IF($AV$3="X", 'Your Money'!$V$27, ""), "")</f>
        <v/>
      </c>
      <c r="AX47" s="7" t="str">
        <f>IF($BA47="X", IF($AV$3="X", COUNTIF('Bureau de Change'!$B$13:$E$1012, 'Bureau de Change'!$BF$4), ""), "")</f>
        <v/>
      </c>
      <c r="AY47" s="7" t="str">
        <f t="shared" si="3"/>
        <v/>
      </c>
      <c r="BA47" s="7" t="str">
        <f t="shared" si="4"/>
        <v/>
      </c>
      <c r="BC47" s="7" t="str">
        <f t="shared" si="5"/>
        <v/>
      </c>
    </row>
    <row r="48" spans="1:55" x14ac:dyDescent="0.55000000000000004">
      <c r="A48" s="11"/>
      <c r="B48" s="269"/>
      <c r="C48" s="270"/>
      <c r="D48" s="270"/>
      <c r="E48" s="270"/>
      <c r="F48" s="270"/>
      <c r="G48" s="270"/>
      <c r="H48" s="338"/>
      <c r="I48" s="338"/>
      <c r="J48" s="338"/>
      <c r="K48" s="338"/>
      <c r="L48" s="338"/>
      <c r="M48" s="338"/>
      <c r="N48" s="270"/>
      <c r="O48" s="270"/>
      <c r="P48" s="270"/>
      <c r="Q48" s="273"/>
      <c r="R48" s="11"/>
      <c r="S48" s="175" t="str">
        <f t="shared" si="0"/>
        <v/>
      </c>
      <c r="T48" s="176"/>
      <c r="U48" s="176"/>
      <c r="V48" s="176"/>
      <c r="W48" s="176"/>
      <c r="X48" s="176"/>
      <c r="Y48" s="335" t="str">
        <f t="shared" si="1"/>
        <v/>
      </c>
      <c r="Z48" s="335"/>
      <c r="AA48" s="335"/>
      <c r="AB48" s="335"/>
      <c r="AC48" s="335"/>
      <c r="AD48" s="335"/>
      <c r="AE48" s="336" t="str">
        <f t="shared" si="2"/>
        <v/>
      </c>
      <c r="AF48" s="336"/>
      <c r="AG48" s="336"/>
      <c r="AH48" s="336"/>
      <c r="AI48" s="336"/>
      <c r="AJ48" s="337"/>
      <c r="AK48" s="11"/>
      <c r="AL48" s="175" t="str">
        <f>IF($N48="", "", COUNTIF($N$7:$N$131, "&lt;"&amp;$N48)+1+COUNTIF($N$7:$N48, $N48)-1)</f>
        <v/>
      </c>
      <c r="AM48" s="176"/>
      <c r="AN48" s="176"/>
      <c r="AO48" s="176"/>
      <c r="AP48" s="176" t="str">
        <f>IF($H48="", "", COUNTIF($H$7:$H$131, "&gt;"&amp;$H48)+1+COUNTIF($H$7:$H48, $H48)-1)</f>
        <v/>
      </c>
      <c r="AQ48" s="176"/>
      <c r="AR48" s="176"/>
      <c r="AS48" s="177"/>
      <c r="AT48" s="11"/>
      <c r="AV48" s="7" t="str">
        <f>IF($BA48="X", IF($AV$3="X", 'Currency Market'!$BB$178, ""), "")</f>
        <v/>
      </c>
      <c r="AW48" s="72" t="str">
        <f>IF($BA48="X", IF($AV$3="X", 'Your Money'!$V$27, ""), "")</f>
        <v/>
      </c>
      <c r="AX48" s="7" t="str">
        <f>IF($BA48="X", IF($AV$3="X", COUNTIF('Bureau de Change'!$B$13:$E$1012, 'Bureau de Change'!$BF$4), ""), "")</f>
        <v/>
      </c>
      <c r="AY48" s="7" t="str">
        <f t="shared" si="3"/>
        <v/>
      </c>
      <c r="BA48" s="7" t="str">
        <f t="shared" si="4"/>
        <v/>
      </c>
      <c r="BC48" s="7" t="str">
        <f t="shared" si="5"/>
        <v/>
      </c>
    </row>
    <row r="49" spans="1:55" x14ac:dyDescent="0.55000000000000004">
      <c r="A49" s="11"/>
      <c r="B49" s="269"/>
      <c r="C49" s="270"/>
      <c r="D49" s="270"/>
      <c r="E49" s="270"/>
      <c r="F49" s="270"/>
      <c r="G49" s="270"/>
      <c r="H49" s="338"/>
      <c r="I49" s="338"/>
      <c r="J49" s="338"/>
      <c r="K49" s="338"/>
      <c r="L49" s="338"/>
      <c r="M49" s="338"/>
      <c r="N49" s="270"/>
      <c r="O49" s="270"/>
      <c r="P49" s="270"/>
      <c r="Q49" s="273"/>
      <c r="R49" s="11"/>
      <c r="S49" s="175" t="str">
        <f t="shared" si="0"/>
        <v/>
      </c>
      <c r="T49" s="176"/>
      <c r="U49" s="176"/>
      <c r="V49" s="176"/>
      <c r="W49" s="176"/>
      <c r="X49" s="176"/>
      <c r="Y49" s="335" t="str">
        <f t="shared" si="1"/>
        <v/>
      </c>
      <c r="Z49" s="335"/>
      <c r="AA49" s="335"/>
      <c r="AB49" s="335"/>
      <c r="AC49" s="335"/>
      <c r="AD49" s="335"/>
      <c r="AE49" s="336" t="str">
        <f t="shared" si="2"/>
        <v/>
      </c>
      <c r="AF49" s="336"/>
      <c r="AG49" s="336"/>
      <c r="AH49" s="336"/>
      <c r="AI49" s="336"/>
      <c r="AJ49" s="337"/>
      <c r="AK49" s="11"/>
      <c r="AL49" s="175" t="str">
        <f>IF($N49="", "", COUNTIF($N$7:$N$131, "&lt;"&amp;$N49)+1+COUNTIF($N$7:$N49, $N49)-1)</f>
        <v/>
      </c>
      <c r="AM49" s="176"/>
      <c r="AN49" s="176"/>
      <c r="AO49" s="176"/>
      <c r="AP49" s="176" t="str">
        <f>IF($H49="", "", COUNTIF($H$7:$H$131, "&gt;"&amp;$H49)+1+COUNTIF($H$7:$H49, $H49)-1)</f>
        <v/>
      </c>
      <c r="AQ49" s="176"/>
      <c r="AR49" s="176"/>
      <c r="AS49" s="177"/>
      <c r="AT49" s="11"/>
      <c r="AV49" s="7" t="str">
        <f>IF($BA49="X", IF($AV$3="X", 'Currency Market'!$BB$178, ""), "")</f>
        <v/>
      </c>
      <c r="AW49" s="72" t="str">
        <f>IF($BA49="X", IF($AV$3="X", 'Your Money'!$V$27, ""), "")</f>
        <v/>
      </c>
      <c r="AX49" s="7" t="str">
        <f>IF($BA49="X", IF($AV$3="X", COUNTIF('Bureau de Change'!$B$13:$E$1012, 'Bureau de Change'!$BF$4), ""), "")</f>
        <v/>
      </c>
      <c r="AY49" s="7" t="str">
        <f t="shared" si="3"/>
        <v/>
      </c>
      <c r="BA49" s="7" t="str">
        <f t="shared" si="4"/>
        <v/>
      </c>
      <c r="BC49" s="7" t="str">
        <f t="shared" si="5"/>
        <v/>
      </c>
    </row>
    <row r="50" spans="1:55" x14ac:dyDescent="0.55000000000000004">
      <c r="A50" s="11"/>
      <c r="B50" s="269"/>
      <c r="C50" s="270"/>
      <c r="D50" s="270"/>
      <c r="E50" s="270"/>
      <c r="F50" s="270"/>
      <c r="G50" s="270"/>
      <c r="H50" s="338"/>
      <c r="I50" s="338"/>
      <c r="J50" s="338"/>
      <c r="K50" s="338"/>
      <c r="L50" s="338"/>
      <c r="M50" s="338"/>
      <c r="N50" s="270"/>
      <c r="O50" s="270"/>
      <c r="P50" s="270"/>
      <c r="Q50" s="273"/>
      <c r="R50" s="11"/>
      <c r="S50" s="175" t="str">
        <f t="shared" si="0"/>
        <v/>
      </c>
      <c r="T50" s="176"/>
      <c r="U50" s="176"/>
      <c r="V50" s="176"/>
      <c r="W50" s="176"/>
      <c r="X50" s="176"/>
      <c r="Y50" s="335" t="str">
        <f t="shared" si="1"/>
        <v/>
      </c>
      <c r="Z50" s="335"/>
      <c r="AA50" s="335"/>
      <c r="AB50" s="335"/>
      <c r="AC50" s="335"/>
      <c r="AD50" s="335"/>
      <c r="AE50" s="336" t="str">
        <f t="shared" si="2"/>
        <v/>
      </c>
      <c r="AF50" s="336"/>
      <c r="AG50" s="336"/>
      <c r="AH50" s="336"/>
      <c r="AI50" s="336"/>
      <c r="AJ50" s="337"/>
      <c r="AK50" s="11"/>
      <c r="AL50" s="175" t="str">
        <f>IF($N50="", "", COUNTIF($N$7:$N$131, "&lt;"&amp;$N50)+1+COUNTIF($N$7:$N50, $N50)-1)</f>
        <v/>
      </c>
      <c r="AM50" s="176"/>
      <c r="AN50" s="176"/>
      <c r="AO50" s="176"/>
      <c r="AP50" s="176" t="str">
        <f>IF($H50="", "", COUNTIF($H$7:$H$131, "&gt;"&amp;$H50)+1+COUNTIF($H$7:$H50, $H50)-1)</f>
        <v/>
      </c>
      <c r="AQ50" s="176"/>
      <c r="AR50" s="176"/>
      <c r="AS50" s="177"/>
      <c r="AT50" s="11"/>
      <c r="AV50" s="7" t="str">
        <f>IF($BA50="X", IF($AV$3="X", 'Currency Market'!$BB$178, ""), "")</f>
        <v/>
      </c>
      <c r="AW50" s="72" t="str">
        <f>IF($BA50="X", IF($AV$3="X", 'Your Money'!$V$27, ""), "")</f>
        <v/>
      </c>
      <c r="AX50" s="7" t="str">
        <f>IF($BA50="X", IF($AV$3="X", COUNTIF('Bureau de Change'!$B$13:$E$1012, 'Bureau de Change'!$BF$4), ""), "")</f>
        <v/>
      </c>
      <c r="AY50" s="7" t="str">
        <f t="shared" si="3"/>
        <v/>
      </c>
      <c r="BA50" s="7" t="str">
        <f t="shared" si="4"/>
        <v/>
      </c>
      <c r="BC50" s="7" t="str">
        <f t="shared" si="5"/>
        <v/>
      </c>
    </row>
    <row r="51" spans="1:55" x14ac:dyDescent="0.55000000000000004">
      <c r="A51" s="11"/>
      <c r="B51" s="269"/>
      <c r="C51" s="270"/>
      <c r="D51" s="270"/>
      <c r="E51" s="270"/>
      <c r="F51" s="270"/>
      <c r="G51" s="270"/>
      <c r="H51" s="338"/>
      <c r="I51" s="338"/>
      <c r="J51" s="338"/>
      <c r="K51" s="338"/>
      <c r="L51" s="338"/>
      <c r="M51" s="338"/>
      <c r="N51" s="270"/>
      <c r="O51" s="270"/>
      <c r="P51" s="270"/>
      <c r="Q51" s="273"/>
      <c r="R51" s="11"/>
      <c r="S51" s="175" t="str">
        <f t="shared" si="0"/>
        <v/>
      </c>
      <c r="T51" s="176"/>
      <c r="U51" s="176"/>
      <c r="V51" s="176"/>
      <c r="W51" s="176"/>
      <c r="X51" s="176"/>
      <c r="Y51" s="335" t="str">
        <f t="shared" si="1"/>
        <v/>
      </c>
      <c r="Z51" s="335"/>
      <c r="AA51" s="335"/>
      <c r="AB51" s="335"/>
      <c r="AC51" s="335"/>
      <c r="AD51" s="335"/>
      <c r="AE51" s="336" t="str">
        <f t="shared" si="2"/>
        <v/>
      </c>
      <c r="AF51" s="336"/>
      <c r="AG51" s="336"/>
      <c r="AH51" s="336"/>
      <c r="AI51" s="336"/>
      <c r="AJ51" s="337"/>
      <c r="AK51" s="11"/>
      <c r="AL51" s="175" t="str">
        <f>IF($N51="", "", COUNTIF($N$7:$N$131, "&lt;"&amp;$N51)+1+COUNTIF($N$7:$N51, $N51)-1)</f>
        <v/>
      </c>
      <c r="AM51" s="176"/>
      <c r="AN51" s="176"/>
      <c r="AO51" s="176"/>
      <c r="AP51" s="176" t="str">
        <f>IF($H51="", "", COUNTIF($H$7:$H$131, "&gt;"&amp;$H51)+1+COUNTIF($H$7:$H51, $H51)-1)</f>
        <v/>
      </c>
      <c r="AQ51" s="176"/>
      <c r="AR51" s="176"/>
      <c r="AS51" s="177"/>
      <c r="AT51" s="11"/>
      <c r="AV51" s="7" t="str">
        <f>IF($BA51="X", IF($AV$3="X", 'Currency Market'!$BB$178, ""), "")</f>
        <v/>
      </c>
      <c r="AW51" s="72" t="str">
        <f>IF($BA51="X", IF($AV$3="X", 'Your Money'!$V$27, ""), "")</f>
        <v/>
      </c>
      <c r="AX51" s="7" t="str">
        <f>IF($BA51="X", IF($AV$3="X", COUNTIF('Bureau de Change'!$B$13:$E$1012, 'Bureau de Change'!$BF$4), ""), "")</f>
        <v/>
      </c>
      <c r="AY51" s="7" t="str">
        <f t="shared" si="3"/>
        <v/>
      </c>
      <c r="BA51" s="7" t="str">
        <f t="shared" si="4"/>
        <v/>
      </c>
      <c r="BC51" s="7" t="str">
        <f t="shared" si="5"/>
        <v/>
      </c>
    </row>
    <row r="52" spans="1:55" x14ac:dyDescent="0.55000000000000004">
      <c r="A52" s="11"/>
      <c r="B52" s="269"/>
      <c r="C52" s="270"/>
      <c r="D52" s="270"/>
      <c r="E52" s="270"/>
      <c r="F52" s="270"/>
      <c r="G52" s="270"/>
      <c r="H52" s="338"/>
      <c r="I52" s="338"/>
      <c r="J52" s="338"/>
      <c r="K52" s="338"/>
      <c r="L52" s="338"/>
      <c r="M52" s="338"/>
      <c r="N52" s="270"/>
      <c r="O52" s="270"/>
      <c r="P52" s="270"/>
      <c r="Q52" s="273"/>
      <c r="R52" s="11"/>
      <c r="S52" s="175" t="str">
        <f t="shared" si="0"/>
        <v/>
      </c>
      <c r="T52" s="176"/>
      <c r="U52" s="176"/>
      <c r="V52" s="176"/>
      <c r="W52" s="176"/>
      <c r="X52" s="176"/>
      <c r="Y52" s="335" t="str">
        <f t="shared" si="1"/>
        <v/>
      </c>
      <c r="Z52" s="335"/>
      <c r="AA52" s="335"/>
      <c r="AB52" s="335"/>
      <c r="AC52" s="335"/>
      <c r="AD52" s="335"/>
      <c r="AE52" s="336" t="str">
        <f t="shared" si="2"/>
        <v/>
      </c>
      <c r="AF52" s="336"/>
      <c r="AG52" s="336"/>
      <c r="AH52" s="336"/>
      <c r="AI52" s="336"/>
      <c r="AJ52" s="337"/>
      <c r="AK52" s="11"/>
      <c r="AL52" s="175" t="str">
        <f>IF($N52="", "", COUNTIF($N$7:$N$131, "&lt;"&amp;$N52)+1+COUNTIF($N$7:$N52, $N52)-1)</f>
        <v/>
      </c>
      <c r="AM52" s="176"/>
      <c r="AN52" s="176"/>
      <c r="AO52" s="176"/>
      <c r="AP52" s="176" t="str">
        <f>IF($H52="", "", COUNTIF($H$7:$H$131, "&gt;"&amp;$H52)+1+COUNTIF($H$7:$H52, $H52)-1)</f>
        <v/>
      </c>
      <c r="AQ52" s="176"/>
      <c r="AR52" s="176"/>
      <c r="AS52" s="177"/>
      <c r="AT52" s="11"/>
      <c r="AV52" s="7" t="str">
        <f>IF($BA52="X", IF($AV$3="X", 'Currency Market'!$BB$178, ""), "")</f>
        <v/>
      </c>
      <c r="AW52" s="72" t="str">
        <f>IF($BA52="X", IF($AV$3="X", 'Your Money'!$V$27, ""), "")</f>
        <v/>
      </c>
      <c r="AX52" s="7" t="str">
        <f>IF($BA52="X", IF($AV$3="X", COUNTIF('Bureau de Change'!$B$13:$E$1012, 'Bureau de Change'!$BF$4), ""), "")</f>
        <v/>
      </c>
      <c r="AY52" s="7" t="str">
        <f t="shared" si="3"/>
        <v/>
      </c>
      <c r="BA52" s="7" t="str">
        <f t="shared" si="4"/>
        <v/>
      </c>
      <c r="BC52" s="7" t="str">
        <f t="shared" si="5"/>
        <v/>
      </c>
    </row>
    <row r="53" spans="1:55" x14ac:dyDescent="0.55000000000000004">
      <c r="A53" s="11"/>
      <c r="B53" s="269"/>
      <c r="C53" s="270"/>
      <c r="D53" s="270"/>
      <c r="E53" s="270"/>
      <c r="F53" s="270"/>
      <c r="G53" s="270"/>
      <c r="H53" s="338"/>
      <c r="I53" s="338"/>
      <c r="J53" s="338"/>
      <c r="K53" s="338"/>
      <c r="L53" s="338"/>
      <c r="M53" s="338"/>
      <c r="N53" s="270"/>
      <c r="O53" s="270"/>
      <c r="P53" s="270"/>
      <c r="Q53" s="273"/>
      <c r="R53" s="11"/>
      <c r="S53" s="175" t="str">
        <f t="shared" si="0"/>
        <v/>
      </c>
      <c r="T53" s="176"/>
      <c r="U53" s="176"/>
      <c r="V53" s="176"/>
      <c r="W53" s="176"/>
      <c r="X53" s="176"/>
      <c r="Y53" s="335" t="str">
        <f t="shared" si="1"/>
        <v/>
      </c>
      <c r="Z53" s="335"/>
      <c r="AA53" s="335"/>
      <c r="AB53" s="335"/>
      <c r="AC53" s="335"/>
      <c r="AD53" s="335"/>
      <c r="AE53" s="336" t="str">
        <f t="shared" si="2"/>
        <v/>
      </c>
      <c r="AF53" s="336"/>
      <c r="AG53" s="336"/>
      <c r="AH53" s="336"/>
      <c r="AI53" s="336"/>
      <c r="AJ53" s="337"/>
      <c r="AK53" s="11"/>
      <c r="AL53" s="175" t="str">
        <f>IF($N53="", "", COUNTIF($N$7:$N$131, "&lt;"&amp;$N53)+1+COUNTIF($N$7:$N53, $N53)-1)</f>
        <v/>
      </c>
      <c r="AM53" s="176"/>
      <c r="AN53" s="176"/>
      <c r="AO53" s="176"/>
      <c r="AP53" s="176" t="str">
        <f>IF($H53="", "", COUNTIF($H$7:$H$131, "&gt;"&amp;$H53)+1+COUNTIF($H$7:$H53, $H53)-1)</f>
        <v/>
      </c>
      <c r="AQ53" s="176"/>
      <c r="AR53" s="176"/>
      <c r="AS53" s="177"/>
      <c r="AT53" s="11"/>
      <c r="AV53" s="7" t="str">
        <f>IF($BA53="X", IF($AV$3="X", 'Currency Market'!$BB$178, ""), "")</f>
        <v/>
      </c>
      <c r="AW53" s="72" t="str">
        <f>IF($BA53="X", IF($AV$3="X", 'Your Money'!$V$27, ""), "")</f>
        <v/>
      </c>
      <c r="AX53" s="7" t="str">
        <f>IF($BA53="X", IF($AV$3="X", COUNTIF('Bureau de Change'!$B$13:$E$1012, 'Bureau de Change'!$BF$4), ""), "")</f>
        <v/>
      </c>
      <c r="AY53" s="7" t="str">
        <f t="shared" si="3"/>
        <v/>
      </c>
      <c r="BA53" s="7" t="str">
        <f t="shared" si="4"/>
        <v/>
      </c>
      <c r="BC53" s="7" t="str">
        <f t="shared" si="5"/>
        <v/>
      </c>
    </row>
    <row r="54" spans="1:55" x14ac:dyDescent="0.55000000000000004">
      <c r="A54" s="11"/>
      <c r="B54" s="269"/>
      <c r="C54" s="270"/>
      <c r="D54" s="270"/>
      <c r="E54" s="270"/>
      <c r="F54" s="270"/>
      <c r="G54" s="270"/>
      <c r="H54" s="338"/>
      <c r="I54" s="338"/>
      <c r="J54" s="338"/>
      <c r="K54" s="338"/>
      <c r="L54" s="338"/>
      <c r="M54" s="338"/>
      <c r="N54" s="270"/>
      <c r="O54" s="270"/>
      <c r="P54" s="270"/>
      <c r="Q54" s="273"/>
      <c r="R54" s="11"/>
      <c r="S54" s="175" t="str">
        <f t="shared" si="0"/>
        <v/>
      </c>
      <c r="T54" s="176"/>
      <c r="U54" s="176"/>
      <c r="V54" s="176"/>
      <c r="W54" s="176"/>
      <c r="X54" s="176"/>
      <c r="Y54" s="335" t="str">
        <f t="shared" si="1"/>
        <v/>
      </c>
      <c r="Z54" s="335"/>
      <c r="AA54" s="335"/>
      <c r="AB54" s="335"/>
      <c r="AC54" s="335"/>
      <c r="AD54" s="335"/>
      <c r="AE54" s="336" t="str">
        <f t="shared" si="2"/>
        <v/>
      </c>
      <c r="AF54" s="336"/>
      <c r="AG54" s="336"/>
      <c r="AH54" s="336"/>
      <c r="AI54" s="336"/>
      <c r="AJ54" s="337"/>
      <c r="AK54" s="11"/>
      <c r="AL54" s="175" t="str">
        <f>IF($N54="", "", COUNTIF($N$7:$N$131, "&lt;"&amp;$N54)+1+COUNTIF($N$7:$N54, $N54)-1)</f>
        <v/>
      </c>
      <c r="AM54" s="176"/>
      <c r="AN54" s="176"/>
      <c r="AO54" s="176"/>
      <c r="AP54" s="176" t="str">
        <f>IF($H54="", "", COUNTIF($H$7:$H$131, "&gt;"&amp;$H54)+1+COUNTIF($H$7:$H54, $H54)-1)</f>
        <v/>
      </c>
      <c r="AQ54" s="176"/>
      <c r="AR54" s="176"/>
      <c r="AS54" s="177"/>
      <c r="AT54" s="11"/>
      <c r="AV54" s="7" t="str">
        <f>IF($BA54="X", IF($AV$3="X", 'Currency Market'!$BB$178, ""), "")</f>
        <v/>
      </c>
      <c r="AW54" s="72" t="str">
        <f>IF($BA54="X", IF($AV$3="X", 'Your Money'!$V$27, ""), "")</f>
        <v/>
      </c>
      <c r="AX54" s="7" t="str">
        <f>IF($BA54="X", IF($AV$3="X", COUNTIF('Bureau de Change'!$B$13:$E$1012, 'Bureau de Change'!$BF$4), ""), "")</f>
        <v/>
      </c>
      <c r="AY54" s="7" t="str">
        <f t="shared" si="3"/>
        <v/>
      </c>
      <c r="BA54" s="7" t="str">
        <f t="shared" si="4"/>
        <v/>
      </c>
      <c r="BC54" s="7" t="str">
        <f t="shared" si="5"/>
        <v/>
      </c>
    </row>
    <row r="55" spans="1:55" x14ac:dyDescent="0.55000000000000004">
      <c r="A55" s="11"/>
      <c r="B55" s="269"/>
      <c r="C55" s="270"/>
      <c r="D55" s="270"/>
      <c r="E55" s="270"/>
      <c r="F55" s="270"/>
      <c r="G55" s="270"/>
      <c r="H55" s="338"/>
      <c r="I55" s="338"/>
      <c r="J55" s="338"/>
      <c r="K55" s="338"/>
      <c r="L55" s="338"/>
      <c r="M55" s="338"/>
      <c r="N55" s="270"/>
      <c r="O55" s="270"/>
      <c r="P55" s="270"/>
      <c r="Q55" s="273"/>
      <c r="R55" s="11"/>
      <c r="S55" s="175" t="str">
        <f t="shared" si="0"/>
        <v/>
      </c>
      <c r="T55" s="176"/>
      <c r="U55" s="176"/>
      <c r="V55" s="176"/>
      <c r="W55" s="176"/>
      <c r="X55" s="176"/>
      <c r="Y55" s="335" t="str">
        <f t="shared" si="1"/>
        <v/>
      </c>
      <c r="Z55" s="335"/>
      <c r="AA55" s="335"/>
      <c r="AB55" s="335"/>
      <c r="AC55" s="335"/>
      <c r="AD55" s="335"/>
      <c r="AE55" s="336" t="str">
        <f t="shared" si="2"/>
        <v/>
      </c>
      <c r="AF55" s="336"/>
      <c r="AG55" s="336"/>
      <c r="AH55" s="336"/>
      <c r="AI55" s="336"/>
      <c r="AJ55" s="337"/>
      <c r="AK55" s="11"/>
      <c r="AL55" s="175" t="str">
        <f>IF($N55="", "", COUNTIF($N$7:$N$131, "&lt;"&amp;$N55)+1+COUNTIF($N$7:$N55, $N55)-1)</f>
        <v/>
      </c>
      <c r="AM55" s="176"/>
      <c r="AN55" s="176"/>
      <c r="AO55" s="176"/>
      <c r="AP55" s="176" t="str">
        <f>IF($H55="", "", COUNTIF($H$7:$H$131, "&gt;"&amp;$H55)+1+COUNTIF($H$7:$H55, $H55)-1)</f>
        <v/>
      </c>
      <c r="AQ55" s="176"/>
      <c r="AR55" s="176"/>
      <c r="AS55" s="177"/>
      <c r="AT55" s="11"/>
      <c r="AV55" s="7" t="str">
        <f>IF($BA55="X", IF($AV$3="X", 'Currency Market'!$BB$178, ""), "")</f>
        <v/>
      </c>
      <c r="AW55" s="72" t="str">
        <f>IF($BA55="X", IF($AV$3="X", 'Your Money'!$V$27, ""), "")</f>
        <v/>
      </c>
      <c r="AX55" s="7" t="str">
        <f>IF($BA55="X", IF($AV$3="X", COUNTIF('Bureau de Change'!$B$13:$E$1012, 'Bureau de Change'!$BF$4), ""), "")</f>
        <v/>
      </c>
      <c r="AY55" s="7" t="str">
        <f t="shared" si="3"/>
        <v/>
      </c>
      <c r="BA55" s="7" t="str">
        <f t="shared" si="4"/>
        <v/>
      </c>
      <c r="BC55" s="7" t="str">
        <f t="shared" si="5"/>
        <v/>
      </c>
    </row>
    <row r="56" spans="1:55" x14ac:dyDescent="0.55000000000000004">
      <c r="A56" s="11"/>
      <c r="B56" s="269"/>
      <c r="C56" s="270"/>
      <c r="D56" s="270"/>
      <c r="E56" s="270"/>
      <c r="F56" s="270"/>
      <c r="G56" s="270"/>
      <c r="H56" s="338"/>
      <c r="I56" s="338"/>
      <c r="J56" s="338"/>
      <c r="K56" s="338"/>
      <c r="L56" s="338"/>
      <c r="M56" s="338"/>
      <c r="N56" s="270"/>
      <c r="O56" s="270"/>
      <c r="P56" s="270"/>
      <c r="Q56" s="273"/>
      <c r="R56" s="11"/>
      <c r="S56" s="175" t="str">
        <f t="shared" si="0"/>
        <v/>
      </c>
      <c r="T56" s="176"/>
      <c r="U56" s="176"/>
      <c r="V56" s="176"/>
      <c r="W56" s="176"/>
      <c r="X56" s="176"/>
      <c r="Y56" s="335" t="str">
        <f t="shared" si="1"/>
        <v/>
      </c>
      <c r="Z56" s="335"/>
      <c r="AA56" s="335"/>
      <c r="AB56" s="335"/>
      <c r="AC56" s="335"/>
      <c r="AD56" s="335"/>
      <c r="AE56" s="336" t="str">
        <f t="shared" si="2"/>
        <v/>
      </c>
      <c r="AF56" s="336"/>
      <c r="AG56" s="336"/>
      <c r="AH56" s="336"/>
      <c r="AI56" s="336"/>
      <c r="AJ56" s="337"/>
      <c r="AK56" s="11"/>
      <c r="AL56" s="175" t="str">
        <f>IF($N56="", "", COUNTIF($N$7:$N$131, "&lt;"&amp;$N56)+1+COUNTIF($N$7:$N56, $N56)-1)</f>
        <v/>
      </c>
      <c r="AM56" s="176"/>
      <c r="AN56" s="176"/>
      <c r="AO56" s="176"/>
      <c r="AP56" s="176" t="str">
        <f>IF($H56="", "", COUNTIF($H$7:$H$131, "&gt;"&amp;$H56)+1+COUNTIF($H$7:$H56, $H56)-1)</f>
        <v/>
      </c>
      <c r="AQ56" s="176"/>
      <c r="AR56" s="176"/>
      <c r="AS56" s="177"/>
      <c r="AT56" s="11"/>
      <c r="AV56" s="7" t="str">
        <f>IF($BA56="X", IF($AV$3="X", 'Currency Market'!$BB$178, ""), "")</f>
        <v/>
      </c>
      <c r="AW56" s="72" t="str">
        <f>IF($BA56="X", IF($AV$3="X", 'Your Money'!$V$27, ""), "")</f>
        <v/>
      </c>
      <c r="AX56" s="7" t="str">
        <f>IF($BA56="X", IF($AV$3="X", COUNTIF('Bureau de Change'!$B$13:$E$1012, 'Bureau de Change'!$BF$4), ""), "")</f>
        <v/>
      </c>
      <c r="AY56" s="7" t="str">
        <f t="shared" si="3"/>
        <v/>
      </c>
      <c r="BA56" s="7" t="str">
        <f t="shared" si="4"/>
        <v/>
      </c>
      <c r="BC56" s="7" t="str">
        <f t="shared" si="5"/>
        <v/>
      </c>
    </row>
    <row r="57" spans="1:55" x14ac:dyDescent="0.55000000000000004">
      <c r="A57" s="11"/>
      <c r="B57" s="269"/>
      <c r="C57" s="270"/>
      <c r="D57" s="270"/>
      <c r="E57" s="270"/>
      <c r="F57" s="270"/>
      <c r="G57" s="270"/>
      <c r="H57" s="338"/>
      <c r="I57" s="338"/>
      <c r="J57" s="338"/>
      <c r="K57" s="338"/>
      <c r="L57" s="338"/>
      <c r="M57" s="338"/>
      <c r="N57" s="270"/>
      <c r="O57" s="270"/>
      <c r="P57" s="270"/>
      <c r="Q57" s="273"/>
      <c r="R57" s="11"/>
      <c r="S57" s="175" t="str">
        <f t="shared" si="0"/>
        <v/>
      </c>
      <c r="T57" s="176"/>
      <c r="U57" s="176"/>
      <c r="V57" s="176"/>
      <c r="W57" s="176"/>
      <c r="X57" s="176"/>
      <c r="Y57" s="335" t="str">
        <f t="shared" si="1"/>
        <v/>
      </c>
      <c r="Z57" s="335"/>
      <c r="AA57" s="335"/>
      <c r="AB57" s="335"/>
      <c r="AC57" s="335"/>
      <c r="AD57" s="335"/>
      <c r="AE57" s="336" t="str">
        <f t="shared" si="2"/>
        <v/>
      </c>
      <c r="AF57" s="336"/>
      <c r="AG57" s="336"/>
      <c r="AH57" s="336"/>
      <c r="AI57" s="336"/>
      <c r="AJ57" s="337"/>
      <c r="AK57" s="11"/>
      <c r="AL57" s="175" t="str">
        <f>IF($N57="", "", COUNTIF($N$7:$N$131, "&lt;"&amp;$N57)+1+COUNTIF($N$7:$N57, $N57)-1)</f>
        <v/>
      </c>
      <c r="AM57" s="176"/>
      <c r="AN57" s="176"/>
      <c r="AO57" s="176"/>
      <c r="AP57" s="176" t="str">
        <f>IF($H57="", "", COUNTIF($H$7:$H$131, "&gt;"&amp;$H57)+1+COUNTIF($H$7:$H57, $H57)-1)</f>
        <v/>
      </c>
      <c r="AQ57" s="176"/>
      <c r="AR57" s="176"/>
      <c r="AS57" s="177"/>
      <c r="AT57" s="11"/>
      <c r="AV57" s="7" t="str">
        <f>IF($BA57="X", IF($AV$3="X", 'Currency Market'!$BB$178, ""), "")</f>
        <v/>
      </c>
      <c r="AW57" s="72" t="str">
        <f>IF($BA57="X", IF($AV$3="X", 'Your Money'!$V$27, ""), "")</f>
        <v/>
      </c>
      <c r="AX57" s="7" t="str">
        <f>IF($BA57="X", IF($AV$3="X", COUNTIF('Bureau de Change'!$B$13:$E$1012, 'Bureau de Change'!$BF$4), ""), "")</f>
        <v/>
      </c>
      <c r="AY57" s="7" t="str">
        <f t="shared" si="3"/>
        <v/>
      </c>
      <c r="BA57" s="7" t="str">
        <f t="shared" si="4"/>
        <v/>
      </c>
      <c r="BC57" s="7" t="str">
        <f t="shared" si="5"/>
        <v/>
      </c>
    </row>
    <row r="58" spans="1:55" x14ac:dyDescent="0.55000000000000004">
      <c r="A58" s="11"/>
      <c r="B58" s="269"/>
      <c r="C58" s="270"/>
      <c r="D58" s="270"/>
      <c r="E58" s="270"/>
      <c r="F58" s="270"/>
      <c r="G58" s="270"/>
      <c r="H58" s="338"/>
      <c r="I58" s="338"/>
      <c r="J58" s="338"/>
      <c r="K58" s="338"/>
      <c r="L58" s="338"/>
      <c r="M58" s="338"/>
      <c r="N58" s="270"/>
      <c r="O58" s="270"/>
      <c r="P58" s="270"/>
      <c r="Q58" s="273"/>
      <c r="R58" s="11"/>
      <c r="S58" s="175" t="str">
        <f t="shared" si="0"/>
        <v/>
      </c>
      <c r="T58" s="176"/>
      <c r="U58" s="176"/>
      <c r="V58" s="176"/>
      <c r="W58" s="176"/>
      <c r="X58" s="176"/>
      <c r="Y58" s="335" t="str">
        <f t="shared" si="1"/>
        <v/>
      </c>
      <c r="Z58" s="335"/>
      <c r="AA58" s="335"/>
      <c r="AB58" s="335"/>
      <c r="AC58" s="335"/>
      <c r="AD58" s="335"/>
      <c r="AE58" s="336" t="str">
        <f t="shared" si="2"/>
        <v/>
      </c>
      <c r="AF58" s="336"/>
      <c r="AG58" s="336"/>
      <c r="AH58" s="336"/>
      <c r="AI58" s="336"/>
      <c r="AJ58" s="337"/>
      <c r="AK58" s="11"/>
      <c r="AL58" s="175" t="str">
        <f>IF($N58="", "", COUNTIF($N$7:$N$131, "&lt;"&amp;$N58)+1+COUNTIF($N$7:$N58, $N58)-1)</f>
        <v/>
      </c>
      <c r="AM58" s="176"/>
      <c r="AN58" s="176"/>
      <c r="AO58" s="176"/>
      <c r="AP58" s="176" t="str">
        <f>IF($H58="", "", COUNTIF($H$7:$H$131, "&gt;"&amp;$H58)+1+COUNTIF($H$7:$H58, $H58)-1)</f>
        <v/>
      </c>
      <c r="AQ58" s="176"/>
      <c r="AR58" s="176"/>
      <c r="AS58" s="177"/>
      <c r="AT58" s="11"/>
      <c r="AV58" s="7" t="str">
        <f>IF($BA58="X", IF($AV$3="X", 'Currency Market'!$BB$178, ""), "")</f>
        <v/>
      </c>
      <c r="AW58" s="72" t="str">
        <f>IF($BA58="X", IF($AV$3="X", 'Your Money'!$V$27, ""), "")</f>
        <v/>
      </c>
      <c r="AX58" s="7" t="str">
        <f>IF($BA58="X", IF($AV$3="X", COUNTIF('Bureau de Change'!$B$13:$E$1012, 'Bureau de Change'!$BF$4), ""), "")</f>
        <v/>
      </c>
      <c r="AY58" s="7" t="str">
        <f t="shared" si="3"/>
        <v/>
      </c>
      <c r="BA58" s="7" t="str">
        <f t="shared" si="4"/>
        <v/>
      </c>
      <c r="BC58" s="7" t="str">
        <f t="shared" si="5"/>
        <v/>
      </c>
    </row>
    <row r="59" spans="1:55" x14ac:dyDescent="0.55000000000000004">
      <c r="A59" s="11"/>
      <c r="B59" s="269"/>
      <c r="C59" s="270"/>
      <c r="D59" s="270"/>
      <c r="E59" s="270"/>
      <c r="F59" s="270"/>
      <c r="G59" s="270"/>
      <c r="H59" s="338"/>
      <c r="I59" s="338"/>
      <c r="J59" s="338"/>
      <c r="K59" s="338"/>
      <c r="L59" s="338"/>
      <c r="M59" s="338"/>
      <c r="N59" s="270"/>
      <c r="O59" s="270"/>
      <c r="P59" s="270"/>
      <c r="Q59" s="273"/>
      <c r="R59" s="11"/>
      <c r="S59" s="175" t="str">
        <f t="shared" si="0"/>
        <v/>
      </c>
      <c r="T59" s="176"/>
      <c r="U59" s="176"/>
      <c r="V59" s="176"/>
      <c r="W59" s="176"/>
      <c r="X59" s="176"/>
      <c r="Y59" s="335" t="str">
        <f t="shared" si="1"/>
        <v/>
      </c>
      <c r="Z59" s="335"/>
      <c r="AA59" s="335"/>
      <c r="AB59" s="335"/>
      <c r="AC59" s="335"/>
      <c r="AD59" s="335"/>
      <c r="AE59" s="336" t="str">
        <f t="shared" si="2"/>
        <v/>
      </c>
      <c r="AF59" s="336"/>
      <c r="AG59" s="336"/>
      <c r="AH59" s="336"/>
      <c r="AI59" s="336"/>
      <c r="AJ59" s="337"/>
      <c r="AK59" s="11"/>
      <c r="AL59" s="175" t="str">
        <f>IF($N59="", "", COUNTIF($N$7:$N$131, "&lt;"&amp;$N59)+1+COUNTIF($N$7:$N59, $N59)-1)</f>
        <v/>
      </c>
      <c r="AM59" s="176"/>
      <c r="AN59" s="176"/>
      <c r="AO59" s="176"/>
      <c r="AP59" s="176" t="str">
        <f>IF($H59="", "", COUNTIF($H$7:$H$131, "&gt;"&amp;$H59)+1+COUNTIF($H$7:$H59, $H59)-1)</f>
        <v/>
      </c>
      <c r="AQ59" s="176"/>
      <c r="AR59" s="176"/>
      <c r="AS59" s="177"/>
      <c r="AT59" s="11"/>
      <c r="AV59" s="7" t="str">
        <f>IF($BA59="X", IF($AV$3="X", 'Currency Market'!$BB$178, ""), "")</f>
        <v/>
      </c>
      <c r="AW59" s="72" t="str">
        <f>IF($BA59="X", IF($AV$3="X", 'Your Money'!$V$27, ""), "")</f>
        <v/>
      </c>
      <c r="AX59" s="7" t="str">
        <f>IF($BA59="X", IF($AV$3="X", COUNTIF('Bureau de Change'!$B$13:$E$1012, 'Bureau de Change'!$BF$4), ""), "")</f>
        <v/>
      </c>
      <c r="AY59" s="7" t="str">
        <f t="shared" si="3"/>
        <v/>
      </c>
      <c r="BA59" s="7" t="str">
        <f t="shared" si="4"/>
        <v/>
      </c>
      <c r="BC59" s="7" t="str">
        <f t="shared" si="5"/>
        <v/>
      </c>
    </row>
    <row r="60" spans="1:55" x14ac:dyDescent="0.55000000000000004">
      <c r="A60" s="11"/>
      <c r="B60" s="269"/>
      <c r="C60" s="270"/>
      <c r="D60" s="270"/>
      <c r="E60" s="270"/>
      <c r="F60" s="270"/>
      <c r="G60" s="270"/>
      <c r="H60" s="338"/>
      <c r="I60" s="338"/>
      <c r="J60" s="338"/>
      <c r="K60" s="338"/>
      <c r="L60" s="338"/>
      <c r="M60" s="338"/>
      <c r="N60" s="270"/>
      <c r="O60" s="270"/>
      <c r="P60" s="270"/>
      <c r="Q60" s="273"/>
      <c r="R60" s="11"/>
      <c r="S60" s="175" t="str">
        <f t="shared" si="0"/>
        <v/>
      </c>
      <c r="T60" s="176"/>
      <c r="U60" s="176"/>
      <c r="V60" s="176"/>
      <c r="W60" s="176"/>
      <c r="X60" s="176"/>
      <c r="Y60" s="335" t="str">
        <f t="shared" si="1"/>
        <v/>
      </c>
      <c r="Z60" s="335"/>
      <c r="AA60" s="335"/>
      <c r="AB60" s="335"/>
      <c r="AC60" s="335"/>
      <c r="AD60" s="335"/>
      <c r="AE60" s="336" t="str">
        <f t="shared" si="2"/>
        <v/>
      </c>
      <c r="AF60" s="336"/>
      <c r="AG60" s="336"/>
      <c r="AH60" s="336"/>
      <c r="AI60" s="336"/>
      <c r="AJ60" s="337"/>
      <c r="AK60" s="11"/>
      <c r="AL60" s="175" t="str">
        <f>IF($N60="", "", COUNTIF($N$7:$N$131, "&lt;"&amp;$N60)+1+COUNTIF($N$7:$N60, $N60)-1)</f>
        <v/>
      </c>
      <c r="AM60" s="176"/>
      <c r="AN60" s="176"/>
      <c r="AO60" s="176"/>
      <c r="AP60" s="176" t="str">
        <f>IF($H60="", "", COUNTIF($H$7:$H$131, "&gt;"&amp;$H60)+1+COUNTIF($H$7:$H60, $H60)-1)</f>
        <v/>
      </c>
      <c r="AQ60" s="176"/>
      <c r="AR60" s="176"/>
      <c r="AS60" s="177"/>
      <c r="AT60" s="11"/>
      <c r="AV60" s="7" t="str">
        <f>IF($BA60="X", IF($AV$3="X", 'Currency Market'!$BB$178, ""), "")</f>
        <v/>
      </c>
      <c r="AW60" s="72" t="str">
        <f>IF($BA60="X", IF($AV$3="X", 'Your Money'!$V$27, ""), "")</f>
        <v/>
      </c>
      <c r="AX60" s="7" t="str">
        <f>IF($BA60="X", IF($AV$3="X", COUNTIF('Bureau de Change'!$B$13:$E$1012, 'Bureau de Change'!$BF$4), ""), "")</f>
        <v/>
      </c>
      <c r="AY60" s="7" t="str">
        <f t="shared" si="3"/>
        <v/>
      </c>
      <c r="BA60" s="7" t="str">
        <f t="shared" si="4"/>
        <v/>
      </c>
      <c r="BC60" s="7" t="str">
        <f t="shared" si="5"/>
        <v/>
      </c>
    </row>
    <row r="61" spans="1:55" x14ac:dyDescent="0.55000000000000004">
      <c r="A61" s="11"/>
      <c r="B61" s="269"/>
      <c r="C61" s="270"/>
      <c r="D61" s="270"/>
      <c r="E61" s="270"/>
      <c r="F61" s="270"/>
      <c r="G61" s="270"/>
      <c r="H61" s="338"/>
      <c r="I61" s="338"/>
      <c r="J61" s="338"/>
      <c r="K61" s="338"/>
      <c r="L61" s="338"/>
      <c r="M61" s="338"/>
      <c r="N61" s="270"/>
      <c r="O61" s="270"/>
      <c r="P61" s="270"/>
      <c r="Q61" s="273"/>
      <c r="R61" s="11"/>
      <c r="S61" s="175" t="str">
        <f t="shared" si="0"/>
        <v/>
      </c>
      <c r="T61" s="176"/>
      <c r="U61" s="176"/>
      <c r="V61" s="176"/>
      <c r="W61" s="176"/>
      <c r="X61" s="176"/>
      <c r="Y61" s="335" t="str">
        <f t="shared" si="1"/>
        <v/>
      </c>
      <c r="Z61" s="335"/>
      <c r="AA61" s="335"/>
      <c r="AB61" s="335"/>
      <c r="AC61" s="335"/>
      <c r="AD61" s="335"/>
      <c r="AE61" s="336" t="str">
        <f t="shared" si="2"/>
        <v/>
      </c>
      <c r="AF61" s="336"/>
      <c r="AG61" s="336"/>
      <c r="AH61" s="336"/>
      <c r="AI61" s="336"/>
      <c r="AJ61" s="337"/>
      <c r="AK61" s="11"/>
      <c r="AL61" s="175" t="str">
        <f>IF($N61="", "", COUNTIF($N$7:$N$131, "&lt;"&amp;$N61)+1+COUNTIF($N$7:$N61, $N61)-1)</f>
        <v/>
      </c>
      <c r="AM61" s="176"/>
      <c r="AN61" s="176"/>
      <c r="AO61" s="176"/>
      <c r="AP61" s="176" t="str">
        <f>IF($H61="", "", COUNTIF($H$7:$H$131, "&gt;"&amp;$H61)+1+COUNTIF($H$7:$H61, $H61)-1)</f>
        <v/>
      </c>
      <c r="AQ61" s="176"/>
      <c r="AR61" s="176"/>
      <c r="AS61" s="177"/>
      <c r="AT61" s="11"/>
      <c r="AV61" s="7" t="str">
        <f>IF($BA61="X", IF($AV$3="X", 'Currency Market'!$BB$178, ""), "")</f>
        <v/>
      </c>
      <c r="AW61" s="72" t="str">
        <f>IF($BA61="X", IF($AV$3="X", 'Your Money'!$V$27, ""), "")</f>
        <v/>
      </c>
      <c r="AX61" s="7" t="str">
        <f>IF($BA61="X", IF($AV$3="X", COUNTIF('Bureau de Change'!$B$13:$E$1012, 'Bureau de Change'!$BF$4), ""), "")</f>
        <v/>
      </c>
      <c r="AY61" s="7" t="str">
        <f t="shared" si="3"/>
        <v/>
      </c>
      <c r="BA61" s="7" t="str">
        <f t="shared" si="4"/>
        <v/>
      </c>
      <c r="BC61" s="7" t="str">
        <f t="shared" si="5"/>
        <v/>
      </c>
    </row>
    <row r="62" spans="1:55" x14ac:dyDescent="0.55000000000000004">
      <c r="A62" s="11"/>
      <c r="B62" s="269"/>
      <c r="C62" s="270"/>
      <c r="D62" s="270"/>
      <c r="E62" s="270"/>
      <c r="F62" s="270"/>
      <c r="G62" s="270"/>
      <c r="H62" s="338"/>
      <c r="I62" s="338"/>
      <c r="J62" s="338"/>
      <c r="K62" s="338"/>
      <c r="L62" s="338"/>
      <c r="M62" s="338"/>
      <c r="N62" s="270"/>
      <c r="O62" s="270"/>
      <c r="P62" s="270"/>
      <c r="Q62" s="273"/>
      <c r="R62" s="11"/>
      <c r="S62" s="175" t="str">
        <f t="shared" si="0"/>
        <v/>
      </c>
      <c r="T62" s="176"/>
      <c r="U62" s="176"/>
      <c r="V62" s="176"/>
      <c r="W62" s="176"/>
      <c r="X62" s="176"/>
      <c r="Y62" s="335" t="str">
        <f t="shared" si="1"/>
        <v/>
      </c>
      <c r="Z62" s="335"/>
      <c r="AA62" s="335"/>
      <c r="AB62" s="335"/>
      <c r="AC62" s="335"/>
      <c r="AD62" s="335"/>
      <c r="AE62" s="336" t="str">
        <f t="shared" si="2"/>
        <v/>
      </c>
      <c r="AF62" s="336"/>
      <c r="AG62" s="336"/>
      <c r="AH62" s="336"/>
      <c r="AI62" s="336"/>
      <c r="AJ62" s="337"/>
      <c r="AK62" s="11"/>
      <c r="AL62" s="175" t="str">
        <f>IF($N62="", "", COUNTIF($N$7:$N$131, "&lt;"&amp;$N62)+1+COUNTIF($N$7:$N62, $N62)-1)</f>
        <v/>
      </c>
      <c r="AM62" s="176"/>
      <c r="AN62" s="176"/>
      <c r="AO62" s="176"/>
      <c r="AP62" s="176" t="str">
        <f>IF($H62="", "", COUNTIF($H$7:$H$131, "&gt;"&amp;$H62)+1+COUNTIF($H$7:$H62, $H62)-1)</f>
        <v/>
      </c>
      <c r="AQ62" s="176"/>
      <c r="AR62" s="176"/>
      <c r="AS62" s="177"/>
      <c r="AT62" s="11"/>
      <c r="AV62" s="7" t="str">
        <f>IF($BA62="X", IF($AV$3="X", 'Currency Market'!$BB$178, ""), "")</f>
        <v/>
      </c>
      <c r="AW62" s="72" t="str">
        <f>IF($BA62="X", IF($AV$3="X", 'Your Money'!$V$27, ""), "")</f>
        <v/>
      </c>
      <c r="AX62" s="7" t="str">
        <f>IF($BA62="X", IF($AV$3="X", COUNTIF('Bureau de Change'!$B$13:$E$1012, 'Bureau de Change'!$BF$4), ""), "")</f>
        <v/>
      </c>
      <c r="AY62" s="7" t="str">
        <f t="shared" si="3"/>
        <v/>
      </c>
      <c r="BA62" s="7" t="str">
        <f t="shared" si="4"/>
        <v/>
      </c>
      <c r="BC62" s="7" t="str">
        <f t="shared" si="5"/>
        <v/>
      </c>
    </row>
    <row r="63" spans="1:55" x14ac:dyDescent="0.55000000000000004">
      <c r="A63" s="11"/>
      <c r="B63" s="269"/>
      <c r="C63" s="270"/>
      <c r="D63" s="270"/>
      <c r="E63" s="270"/>
      <c r="F63" s="270"/>
      <c r="G63" s="270"/>
      <c r="H63" s="338"/>
      <c r="I63" s="338"/>
      <c r="J63" s="338"/>
      <c r="K63" s="338"/>
      <c r="L63" s="338"/>
      <c r="M63" s="338"/>
      <c r="N63" s="270"/>
      <c r="O63" s="270"/>
      <c r="P63" s="270"/>
      <c r="Q63" s="273"/>
      <c r="R63" s="11"/>
      <c r="S63" s="175" t="str">
        <f t="shared" si="0"/>
        <v/>
      </c>
      <c r="T63" s="176"/>
      <c r="U63" s="176"/>
      <c r="V63" s="176"/>
      <c r="W63" s="176"/>
      <c r="X63" s="176"/>
      <c r="Y63" s="335" t="str">
        <f t="shared" si="1"/>
        <v/>
      </c>
      <c r="Z63" s="335"/>
      <c r="AA63" s="335"/>
      <c r="AB63" s="335"/>
      <c r="AC63" s="335"/>
      <c r="AD63" s="335"/>
      <c r="AE63" s="336" t="str">
        <f t="shared" si="2"/>
        <v/>
      </c>
      <c r="AF63" s="336"/>
      <c r="AG63" s="336"/>
      <c r="AH63" s="336"/>
      <c r="AI63" s="336"/>
      <c r="AJ63" s="337"/>
      <c r="AK63" s="11"/>
      <c r="AL63" s="175" t="str">
        <f>IF($N63="", "", COUNTIF($N$7:$N$131, "&lt;"&amp;$N63)+1+COUNTIF($N$7:$N63, $N63)-1)</f>
        <v/>
      </c>
      <c r="AM63" s="176"/>
      <c r="AN63" s="176"/>
      <c r="AO63" s="176"/>
      <c r="AP63" s="176" t="str">
        <f>IF($H63="", "", COUNTIF($H$7:$H$131, "&gt;"&amp;$H63)+1+COUNTIF($H$7:$H63, $H63)-1)</f>
        <v/>
      </c>
      <c r="AQ63" s="176"/>
      <c r="AR63" s="176"/>
      <c r="AS63" s="177"/>
      <c r="AT63" s="11"/>
      <c r="AV63" s="7" t="str">
        <f>IF($BA63="X", IF($AV$3="X", 'Currency Market'!$BB$178, ""), "")</f>
        <v/>
      </c>
      <c r="AW63" s="72" t="str">
        <f>IF($BA63="X", IF($AV$3="X", 'Your Money'!$V$27, ""), "")</f>
        <v/>
      </c>
      <c r="AX63" s="7" t="str">
        <f>IF($BA63="X", IF($AV$3="X", COUNTIF('Bureau de Change'!$B$13:$E$1012, 'Bureau de Change'!$BF$4), ""), "")</f>
        <v/>
      </c>
      <c r="AY63" s="7" t="str">
        <f t="shared" si="3"/>
        <v/>
      </c>
      <c r="BA63" s="7" t="str">
        <f t="shared" si="4"/>
        <v/>
      </c>
      <c r="BC63" s="7" t="str">
        <f t="shared" si="5"/>
        <v/>
      </c>
    </row>
    <row r="64" spans="1:55" x14ac:dyDescent="0.55000000000000004">
      <c r="A64" s="11"/>
      <c r="B64" s="269"/>
      <c r="C64" s="270"/>
      <c r="D64" s="270"/>
      <c r="E64" s="270"/>
      <c r="F64" s="270"/>
      <c r="G64" s="270"/>
      <c r="H64" s="338"/>
      <c r="I64" s="338"/>
      <c r="J64" s="338"/>
      <c r="K64" s="338"/>
      <c r="L64" s="338"/>
      <c r="M64" s="338"/>
      <c r="N64" s="270"/>
      <c r="O64" s="270"/>
      <c r="P64" s="270"/>
      <c r="Q64" s="273"/>
      <c r="R64" s="11"/>
      <c r="S64" s="175" t="str">
        <f t="shared" si="0"/>
        <v/>
      </c>
      <c r="T64" s="176"/>
      <c r="U64" s="176"/>
      <c r="V64" s="176"/>
      <c r="W64" s="176"/>
      <c r="X64" s="176"/>
      <c r="Y64" s="335" t="str">
        <f t="shared" si="1"/>
        <v/>
      </c>
      <c r="Z64" s="335"/>
      <c r="AA64" s="335"/>
      <c r="AB64" s="335"/>
      <c r="AC64" s="335"/>
      <c r="AD64" s="335"/>
      <c r="AE64" s="336" t="str">
        <f t="shared" si="2"/>
        <v/>
      </c>
      <c r="AF64" s="336"/>
      <c r="AG64" s="336"/>
      <c r="AH64" s="336"/>
      <c r="AI64" s="336"/>
      <c r="AJ64" s="337"/>
      <c r="AK64" s="11"/>
      <c r="AL64" s="175" t="str">
        <f>IF($N64="", "", COUNTIF($N$7:$N$131, "&lt;"&amp;$N64)+1+COUNTIF($N$7:$N64, $N64)-1)</f>
        <v/>
      </c>
      <c r="AM64" s="176"/>
      <c r="AN64" s="176"/>
      <c r="AO64" s="176"/>
      <c r="AP64" s="176" t="str">
        <f>IF($H64="", "", COUNTIF($H$7:$H$131, "&gt;"&amp;$H64)+1+COUNTIF($H$7:$H64, $H64)-1)</f>
        <v/>
      </c>
      <c r="AQ64" s="176"/>
      <c r="AR64" s="176"/>
      <c r="AS64" s="177"/>
      <c r="AT64" s="11"/>
      <c r="AV64" s="7" t="str">
        <f>IF($BA64="X", IF($AV$3="X", 'Currency Market'!$BB$178, ""), "")</f>
        <v/>
      </c>
      <c r="AW64" s="72" t="str">
        <f>IF($BA64="X", IF($AV$3="X", 'Your Money'!$V$27, ""), "")</f>
        <v/>
      </c>
      <c r="AX64" s="7" t="str">
        <f>IF($BA64="X", IF($AV$3="X", COUNTIF('Bureau de Change'!$B$13:$E$1012, 'Bureau de Change'!$BF$4), ""), "")</f>
        <v/>
      </c>
      <c r="AY64" s="7" t="str">
        <f t="shared" si="3"/>
        <v/>
      </c>
      <c r="BA64" s="7" t="str">
        <f t="shared" si="4"/>
        <v/>
      </c>
      <c r="BC64" s="7" t="str">
        <f t="shared" si="5"/>
        <v/>
      </c>
    </row>
    <row r="65" spans="1:55" x14ac:dyDescent="0.55000000000000004">
      <c r="A65" s="11"/>
      <c r="B65" s="269"/>
      <c r="C65" s="270"/>
      <c r="D65" s="270"/>
      <c r="E65" s="270"/>
      <c r="F65" s="270"/>
      <c r="G65" s="270"/>
      <c r="H65" s="338"/>
      <c r="I65" s="338"/>
      <c r="J65" s="338"/>
      <c r="K65" s="338"/>
      <c r="L65" s="338"/>
      <c r="M65" s="338"/>
      <c r="N65" s="270"/>
      <c r="O65" s="270"/>
      <c r="P65" s="270"/>
      <c r="Q65" s="273"/>
      <c r="R65" s="11"/>
      <c r="S65" s="175" t="str">
        <f t="shared" si="0"/>
        <v/>
      </c>
      <c r="T65" s="176"/>
      <c r="U65" s="176"/>
      <c r="V65" s="176"/>
      <c r="W65" s="176"/>
      <c r="X65" s="176"/>
      <c r="Y65" s="335" t="str">
        <f t="shared" si="1"/>
        <v/>
      </c>
      <c r="Z65" s="335"/>
      <c r="AA65" s="335"/>
      <c r="AB65" s="335"/>
      <c r="AC65" s="335"/>
      <c r="AD65" s="335"/>
      <c r="AE65" s="336" t="str">
        <f t="shared" si="2"/>
        <v/>
      </c>
      <c r="AF65" s="336"/>
      <c r="AG65" s="336"/>
      <c r="AH65" s="336"/>
      <c r="AI65" s="336"/>
      <c r="AJ65" s="337"/>
      <c r="AK65" s="11"/>
      <c r="AL65" s="175" t="str">
        <f>IF($N65="", "", COUNTIF($N$7:$N$131, "&lt;"&amp;$N65)+1+COUNTIF($N$7:$N65, $N65)-1)</f>
        <v/>
      </c>
      <c r="AM65" s="176"/>
      <c r="AN65" s="176"/>
      <c r="AO65" s="176"/>
      <c r="AP65" s="176" t="str">
        <f>IF($H65="", "", COUNTIF($H$7:$H$131, "&gt;"&amp;$H65)+1+COUNTIF($H$7:$H65, $H65)-1)</f>
        <v/>
      </c>
      <c r="AQ65" s="176"/>
      <c r="AR65" s="176"/>
      <c r="AS65" s="177"/>
      <c r="AT65" s="11"/>
      <c r="AV65" s="7" t="str">
        <f>IF($BA65="X", IF($AV$3="X", 'Currency Market'!$BB$178, ""), "")</f>
        <v/>
      </c>
      <c r="AW65" s="72" t="str">
        <f>IF($BA65="X", IF($AV$3="X", 'Your Money'!$V$27, ""), "")</f>
        <v/>
      </c>
      <c r="AX65" s="7" t="str">
        <f>IF($BA65="X", IF($AV$3="X", COUNTIF('Bureau de Change'!$B$13:$E$1012, 'Bureau de Change'!$BF$4), ""), "")</f>
        <v/>
      </c>
      <c r="AY65" s="7" t="str">
        <f t="shared" si="3"/>
        <v/>
      </c>
      <c r="BA65" s="7" t="str">
        <f t="shared" si="4"/>
        <v/>
      </c>
      <c r="BC65" s="7" t="str">
        <f t="shared" si="5"/>
        <v/>
      </c>
    </row>
    <row r="66" spans="1:55" x14ac:dyDescent="0.55000000000000004">
      <c r="A66" s="11"/>
      <c r="B66" s="269"/>
      <c r="C66" s="270"/>
      <c r="D66" s="270"/>
      <c r="E66" s="270"/>
      <c r="F66" s="270"/>
      <c r="G66" s="270"/>
      <c r="H66" s="338"/>
      <c r="I66" s="338"/>
      <c r="J66" s="338"/>
      <c r="K66" s="338"/>
      <c r="L66" s="338"/>
      <c r="M66" s="338"/>
      <c r="N66" s="270"/>
      <c r="O66" s="270"/>
      <c r="P66" s="270"/>
      <c r="Q66" s="273"/>
      <c r="R66" s="11"/>
      <c r="S66" s="175" t="str">
        <f t="shared" si="0"/>
        <v/>
      </c>
      <c r="T66" s="176"/>
      <c r="U66" s="176"/>
      <c r="V66" s="176"/>
      <c r="W66" s="176"/>
      <c r="X66" s="176"/>
      <c r="Y66" s="335" t="str">
        <f t="shared" si="1"/>
        <v/>
      </c>
      <c r="Z66" s="335"/>
      <c r="AA66" s="335"/>
      <c r="AB66" s="335"/>
      <c r="AC66" s="335"/>
      <c r="AD66" s="335"/>
      <c r="AE66" s="336" t="str">
        <f t="shared" si="2"/>
        <v/>
      </c>
      <c r="AF66" s="336"/>
      <c r="AG66" s="336"/>
      <c r="AH66" s="336"/>
      <c r="AI66" s="336"/>
      <c r="AJ66" s="337"/>
      <c r="AK66" s="11"/>
      <c r="AL66" s="175" t="str">
        <f>IF($N66="", "", COUNTIF($N$7:$N$131, "&lt;"&amp;$N66)+1+COUNTIF($N$7:$N66, $N66)-1)</f>
        <v/>
      </c>
      <c r="AM66" s="176"/>
      <c r="AN66" s="176"/>
      <c r="AO66" s="176"/>
      <c r="AP66" s="176" t="str">
        <f>IF($H66="", "", COUNTIF($H$7:$H$131, "&gt;"&amp;$H66)+1+COUNTIF($H$7:$H66, $H66)-1)</f>
        <v/>
      </c>
      <c r="AQ66" s="176"/>
      <c r="AR66" s="176"/>
      <c r="AS66" s="177"/>
      <c r="AT66" s="11"/>
      <c r="AV66" s="7" t="str">
        <f>IF($BA66="X", IF($AV$3="X", 'Currency Market'!$BB$178, ""), "")</f>
        <v/>
      </c>
      <c r="AW66" s="72" t="str">
        <f>IF($BA66="X", IF($AV$3="X", 'Your Money'!$V$27, ""), "")</f>
        <v/>
      </c>
      <c r="AX66" s="7" t="str">
        <f>IF($BA66="X", IF($AV$3="X", COUNTIF('Bureau de Change'!$B$13:$E$1012, 'Bureau de Change'!$BF$4), ""), "")</f>
        <v/>
      </c>
      <c r="AY66" s="7" t="str">
        <f t="shared" si="3"/>
        <v/>
      </c>
      <c r="BA66" s="7" t="str">
        <f t="shared" si="4"/>
        <v/>
      </c>
      <c r="BC66" s="7" t="str">
        <f t="shared" si="5"/>
        <v/>
      </c>
    </row>
    <row r="67" spans="1:55" x14ac:dyDescent="0.55000000000000004">
      <c r="A67" s="11"/>
      <c r="B67" s="269"/>
      <c r="C67" s="270"/>
      <c r="D67" s="270"/>
      <c r="E67" s="270"/>
      <c r="F67" s="270"/>
      <c r="G67" s="270"/>
      <c r="H67" s="338"/>
      <c r="I67" s="338"/>
      <c r="J67" s="338"/>
      <c r="K67" s="338"/>
      <c r="L67" s="338"/>
      <c r="M67" s="338"/>
      <c r="N67" s="270"/>
      <c r="O67" s="270"/>
      <c r="P67" s="270"/>
      <c r="Q67" s="273"/>
      <c r="R67" s="11"/>
      <c r="S67" s="175" t="str">
        <f t="shared" si="0"/>
        <v/>
      </c>
      <c r="T67" s="176"/>
      <c r="U67" s="176"/>
      <c r="V67" s="176"/>
      <c r="W67" s="176"/>
      <c r="X67" s="176"/>
      <c r="Y67" s="335" t="str">
        <f t="shared" si="1"/>
        <v/>
      </c>
      <c r="Z67" s="335"/>
      <c r="AA67" s="335"/>
      <c r="AB67" s="335"/>
      <c r="AC67" s="335"/>
      <c r="AD67" s="335"/>
      <c r="AE67" s="336" t="str">
        <f t="shared" si="2"/>
        <v/>
      </c>
      <c r="AF67" s="336"/>
      <c r="AG67" s="336"/>
      <c r="AH67" s="336"/>
      <c r="AI67" s="336"/>
      <c r="AJ67" s="337"/>
      <c r="AK67" s="11"/>
      <c r="AL67" s="175" t="str">
        <f>IF($N67="", "", COUNTIF($N$7:$N$131, "&lt;"&amp;$N67)+1+COUNTIF($N$7:$N67, $N67)-1)</f>
        <v/>
      </c>
      <c r="AM67" s="176"/>
      <c r="AN67" s="176"/>
      <c r="AO67" s="176"/>
      <c r="AP67" s="176" t="str">
        <f>IF($H67="", "", COUNTIF($H$7:$H$131, "&gt;"&amp;$H67)+1+COUNTIF($H$7:$H67, $H67)-1)</f>
        <v/>
      </c>
      <c r="AQ67" s="176"/>
      <c r="AR67" s="176"/>
      <c r="AS67" s="177"/>
      <c r="AT67" s="11"/>
      <c r="AV67" s="7" t="str">
        <f>IF($BA67="X", IF($AV$3="X", 'Currency Market'!$BB$178, ""), "")</f>
        <v/>
      </c>
      <c r="AW67" s="72" t="str">
        <f>IF($BA67="X", IF($AV$3="X", 'Your Money'!$V$27, ""), "")</f>
        <v/>
      </c>
      <c r="AX67" s="7" t="str">
        <f>IF($BA67="X", IF($AV$3="X", COUNTIF('Bureau de Change'!$B$13:$E$1012, 'Bureau de Change'!$BF$4), ""), "")</f>
        <v/>
      </c>
      <c r="AY67" s="7" t="str">
        <f t="shared" si="3"/>
        <v/>
      </c>
      <c r="BA67" s="7" t="str">
        <f t="shared" si="4"/>
        <v/>
      </c>
      <c r="BC67" s="7" t="str">
        <f t="shared" si="5"/>
        <v/>
      </c>
    </row>
    <row r="68" spans="1:55" x14ac:dyDescent="0.55000000000000004">
      <c r="A68" s="11"/>
      <c r="B68" s="269"/>
      <c r="C68" s="270"/>
      <c r="D68" s="270"/>
      <c r="E68" s="270"/>
      <c r="F68" s="270"/>
      <c r="G68" s="270"/>
      <c r="H68" s="338"/>
      <c r="I68" s="338"/>
      <c r="J68" s="338"/>
      <c r="K68" s="338"/>
      <c r="L68" s="338"/>
      <c r="M68" s="338"/>
      <c r="N68" s="270"/>
      <c r="O68" s="270"/>
      <c r="P68" s="270"/>
      <c r="Q68" s="273"/>
      <c r="R68" s="11"/>
      <c r="S68" s="175" t="str">
        <f t="shared" si="0"/>
        <v/>
      </c>
      <c r="T68" s="176"/>
      <c r="U68" s="176"/>
      <c r="V68" s="176"/>
      <c r="W68" s="176"/>
      <c r="X68" s="176"/>
      <c r="Y68" s="335" t="str">
        <f t="shared" si="1"/>
        <v/>
      </c>
      <c r="Z68" s="335"/>
      <c r="AA68" s="335"/>
      <c r="AB68" s="335"/>
      <c r="AC68" s="335"/>
      <c r="AD68" s="335"/>
      <c r="AE68" s="336" t="str">
        <f t="shared" si="2"/>
        <v/>
      </c>
      <c r="AF68" s="336"/>
      <c r="AG68" s="336"/>
      <c r="AH68" s="336"/>
      <c r="AI68" s="336"/>
      <c r="AJ68" s="337"/>
      <c r="AK68" s="11"/>
      <c r="AL68" s="175" t="str">
        <f>IF($N68="", "", COUNTIF($N$7:$N$131, "&lt;"&amp;$N68)+1+COUNTIF($N$7:$N68, $N68)-1)</f>
        <v/>
      </c>
      <c r="AM68" s="176"/>
      <c r="AN68" s="176"/>
      <c r="AO68" s="176"/>
      <c r="AP68" s="176" t="str">
        <f>IF($H68="", "", COUNTIF($H$7:$H$131, "&gt;"&amp;$H68)+1+COUNTIF($H$7:$H68, $H68)-1)</f>
        <v/>
      </c>
      <c r="AQ68" s="176"/>
      <c r="AR68" s="176"/>
      <c r="AS68" s="177"/>
      <c r="AT68" s="11"/>
      <c r="AV68" s="7" t="str">
        <f>IF($BA68="X", IF($AV$3="X", 'Currency Market'!$BB$178, ""), "")</f>
        <v/>
      </c>
      <c r="AW68" s="72" t="str">
        <f>IF($BA68="X", IF($AV$3="X", 'Your Money'!$V$27, ""), "")</f>
        <v/>
      </c>
      <c r="AX68" s="7" t="str">
        <f>IF($BA68="X", IF($AV$3="X", COUNTIF('Bureau de Change'!$B$13:$E$1012, 'Bureau de Change'!$BF$4), ""), "")</f>
        <v/>
      </c>
      <c r="AY68" s="7" t="str">
        <f t="shared" si="3"/>
        <v/>
      </c>
      <c r="BA68" s="7" t="str">
        <f t="shared" si="4"/>
        <v/>
      </c>
      <c r="BC68" s="7" t="str">
        <f t="shared" si="5"/>
        <v/>
      </c>
    </row>
    <row r="69" spans="1:55" x14ac:dyDescent="0.55000000000000004">
      <c r="A69" s="11"/>
      <c r="B69" s="269"/>
      <c r="C69" s="270"/>
      <c r="D69" s="270"/>
      <c r="E69" s="270"/>
      <c r="F69" s="270"/>
      <c r="G69" s="270"/>
      <c r="H69" s="338"/>
      <c r="I69" s="338"/>
      <c r="J69" s="338"/>
      <c r="K69" s="338"/>
      <c r="L69" s="338"/>
      <c r="M69" s="338"/>
      <c r="N69" s="270"/>
      <c r="O69" s="270"/>
      <c r="P69" s="270"/>
      <c r="Q69" s="273"/>
      <c r="R69" s="11"/>
      <c r="S69" s="175" t="str">
        <f t="shared" si="0"/>
        <v/>
      </c>
      <c r="T69" s="176"/>
      <c r="U69" s="176"/>
      <c r="V69" s="176"/>
      <c r="W69" s="176"/>
      <c r="X69" s="176"/>
      <c r="Y69" s="335" t="str">
        <f t="shared" si="1"/>
        <v/>
      </c>
      <c r="Z69" s="335"/>
      <c r="AA69" s="335"/>
      <c r="AB69" s="335"/>
      <c r="AC69" s="335"/>
      <c r="AD69" s="335"/>
      <c r="AE69" s="336" t="str">
        <f t="shared" si="2"/>
        <v/>
      </c>
      <c r="AF69" s="336"/>
      <c r="AG69" s="336"/>
      <c r="AH69" s="336"/>
      <c r="AI69" s="336"/>
      <c r="AJ69" s="337"/>
      <c r="AK69" s="11"/>
      <c r="AL69" s="175" t="str">
        <f>IF($N69="", "", COUNTIF($N$7:$N$131, "&lt;"&amp;$N69)+1+COUNTIF($N$7:$N69, $N69)-1)</f>
        <v/>
      </c>
      <c r="AM69" s="176"/>
      <c r="AN69" s="176"/>
      <c r="AO69" s="176"/>
      <c r="AP69" s="176" t="str">
        <f>IF($H69="", "", COUNTIF($H$7:$H$131, "&gt;"&amp;$H69)+1+COUNTIF($H$7:$H69, $H69)-1)</f>
        <v/>
      </c>
      <c r="AQ69" s="176"/>
      <c r="AR69" s="176"/>
      <c r="AS69" s="177"/>
      <c r="AT69" s="11"/>
      <c r="AV69" s="7" t="str">
        <f>IF($BA69="X", IF($AV$3="X", 'Currency Market'!$BB$178, ""), "")</f>
        <v/>
      </c>
      <c r="AW69" s="72" t="str">
        <f>IF($BA69="X", IF($AV$3="X", 'Your Money'!$V$27, ""), "")</f>
        <v/>
      </c>
      <c r="AX69" s="7" t="str">
        <f>IF($BA69="X", IF($AV$3="X", COUNTIF('Bureau de Change'!$B$13:$E$1012, 'Bureau de Change'!$BF$4), ""), "")</f>
        <v/>
      </c>
      <c r="AY69" s="7" t="str">
        <f t="shared" si="3"/>
        <v/>
      </c>
      <c r="BA69" s="7" t="str">
        <f t="shared" si="4"/>
        <v/>
      </c>
      <c r="BC69" s="7" t="str">
        <f t="shared" si="5"/>
        <v/>
      </c>
    </row>
    <row r="70" spans="1:55" x14ac:dyDescent="0.55000000000000004">
      <c r="A70" s="11"/>
      <c r="B70" s="269"/>
      <c r="C70" s="270"/>
      <c r="D70" s="270"/>
      <c r="E70" s="270"/>
      <c r="F70" s="270"/>
      <c r="G70" s="270"/>
      <c r="H70" s="338"/>
      <c r="I70" s="338"/>
      <c r="J70" s="338"/>
      <c r="K70" s="338"/>
      <c r="L70" s="338"/>
      <c r="M70" s="338"/>
      <c r="N70" s="270"/>
      <c r="O70" s="270"/>
      <c r="P70" s="270"/>
      <c r="Q70" s="273"/>
      <c r="R70" s="11"/>
      <c r="S70" s="175" t="str">
        <f t="shared" si="0"/>
        <v/>
      </c>
      <c r="T70" s="176"/>
      <c r="U70" s="176"/>
      <c r="V70" s="176"/>
      <c r="W70" s="176"/>
      <c r="X70" s="176"/>
      <c r="Y70" s="335" t="str">
        <f t="shared" si="1"/>
        <v/>
      </c>
      <c r="Z70" s="335"/>
      <c r="AA70" s="335"/>
      <c r="AB70" s="335"/>
      <c r="AC70" s="335"/>
      <c r="AD70" s="335"/>
      <c r="AE70" s="336" t="str">
        <f t="shared" si="2"/>
        <v/>
      </c>
      <c r="AF70" s="336"/>
      <c r="AG70" s="336"/>
      <c r="AH70" s="336"/>
      <c r="AI70" s="336"/>
      <c r="AJ70" s="337"/>
      <c r="AK70" s="11"/>
      <c r="AL70" s="175" t="str">
        <f>IF($N70="", "", COUNTIF($N$7:$N$131, "&lt;"&amp;$N70)+1+COUNTIF($N$7:$N70, $N70)-1)</f>
        <v/>
      </c>
      <c r="AM70" s="176"/>
      <c r="AN70" s="176"/>
      <c r="AO70" s="176"/>
      <c r="AP70" s="176" t="str">
        <f>IF($H70="", "", COUNTIF($H$7:$H$131, "&gt;"&amp;$H70)+1+COUNTIF($H$7:$H70, $H70)-1)</f>
        <v/>
      </c>
      <c r="AQ70" s="176"/>
      <c r="AR70" s="176"/>
      <c r="AS70" s="177"/>
      <c r="AT70" s="11"/>
      <c r="AV70" s="7" t="str">
        <f>IF($BA70="X", IF($AV$3="X", 'Currency Market'!$BB$178, ""), "")</f>
        <v/>
      </c>
      <c r="AW70" s="72" t="str">
        <f>IF($BA70="X", IF($AV$3="X", 'Your Money'!$V$27, ""), "")</f>
        <v/>
      </c>
      <c r="AX70" s="7" t="str">
        <f>IF($BA70="X", IF($AV$3="X", COUNTIF('Bureau de Change'!$B$13:$E$1012, 'Bureau de Change'!$BF$4), ""), "")</f>
        <v/>
      </c>
      <c r="AY70" s="7" t="str">
        <f t="shared" si="3"/>
        <v/>
      </c>
      <c r="BA70" s="7" t="str">
        <f t="shared" si="4"/>
        <v/>
      </c>
      <c r="BC70" s="7" t="str">
        <f t="shared" si="5"/>
        <v/>
      </c>
    </row>
    <row r="71" spans="1:55" x14ac:dyDescent="0.55000000000000004">
      <c r="A71" s="11"/>
      <c r="B71" s="269"/>
      <c r="C71" s="270"/>
      <c r="D71" s="270"/>
      <c r="E71" s="270"/>
      <c r="F71" s="270"/>
      <c r="G71" s="270"/>
      <c r="H71" s="338"/>
      <c r="I71" s="338"/>
      <c r="J71" s="338"/>
      <c r="K71" s="338"/>
      <c r="L71" s="338"/>
      <c r="M71" s="338"/>
      <c r="N71" s="270"/>
      <c r="O71" s="270"/>
      <c r="P71" s="270"/>
      <c r="Q71" s="273"/>
      <c r="R71" s="11"/>
      <c r="S71" s="175" t="str">
        <f t="shared" si="0"/>
        <v/>
      </c>
      <c r="T71" s="176"/>
      <c r="U71" s="176"/>
      <c r="V71" s="176"/>
      <c r="W71" s="176"/>
      <c r="X71" s="176"/>
      <c r="Y71" s="335" t="str">
        <f t="shared" si="1"/>
        <v/>
      </c>
      <c r="Z71" s="335"/>
      <c r="AA71" s="335"/>
      <c r="AB71" s="335"/>
      <c r="AC71" s="335"/>
      <c r="AD71" s="335"/>
      <c r="AE71" s="336" t="str">
        <f t="shared" si="2"/>
        <v/>
      </c>
      <c r="AF71" s="336"/>
      <c r="AG71" s="336"/>
      <c r="AH71" s="336"/>
      <c r="AI71" s="336"/>
      <c r="AJ71" s="337"/>
      <c r="AK71" s="11"/>
      <c r="AL71" s="175" t="str">
        <f>IF($N71="", "", COUNTIF($N$7:$N$131, "&lt;"&amp;$N71)+1+COUNTIF($N$7:$N71, $N71)-1)</f>
        <v/>
      </c>
      <c r="AM71" s="176"/>
      <c r="AN71" s="176"/>
      <c r="AO71" s="176"/>
      <c r="AP71" s="176" t="str">
        <f>IF($H71="", "", COUNTIF($H$7:$H$131, "&gt;"&amp;$H71)+1+COUNTIF($H$7:$H71, $H71)-1)</f>
        <v/>
      </c>
      <c r="AQ71" s="176"/>
      <c r="AR71" s="176"/>
      <c r="AS71" s="177"/>
      <c r="AT71" s="11"/>
      <c r="AV71" s="7" t="str">
        <f>IF($BA71="X", IF($AV$3="X", 'Currency Market'!$BB$178, ""), "")</f>
        <v/>
      </c>
      <c r="AW71" s="72" t="str">
        <f>IF($BA71="X", IF($AV$3="X", 'Your Money'!$V$27, ""), "")</f>
        <v/>
      </c>
      <c r="AX71" s="7" t="str">
        <f>IF($BA71="X", IF($AV$3="X", COUNTIF('Bureau de Change'!$B$13:$E$1012, 'Bureau de Change'!$BF$4), ""), "")</f>
        <v/>
      </c>
      <c r="AY71" s="7" t="str">
        <f t="shared" si="3"/>
        <v/>
      </c>
      <c r="BA71" s="7" t="str">
        <f t="shared" si="4"/>
        <v/>
      </c>
      <c r="BC71" s="7" t="str">
        <f t="shared" si="5"/>
        <v/>
      </c>
    </row>
    <row r="72" spans="1:55" x14ac:dyDescent="0.55000000000000004">
      <c r="A72" s="11"/>
      <c r="B72" s="269"/>
      <c r="C72" s="270"/>
      <c r="D72" s="270"/>
      <c r="E72" s="270"/>
      <c r="F72" s="270"/>
      <c r="G72" s="270"/>
      <c r="H72" s="338"/>
      <c r="I72" s="338"/>
      <c r="J72" s="338"/>
      <c r="K72" s="338"/>
      <c r="L72" s="338"/>
      <c r="M72" s="338"/>
      <c r="N72" s="270"/>
      <c r="O72" s="270"/>
      <c r="P72" s="270"/>
      <c r="Q72" s="273"/>
      <c r="R72" s="11"/>
      <c r="S72" s="175" t="str">
        <f t="shared" ref="S72:S131" si="6">IF($B72="", "", $B72)</f>
        <v/>
      </c>
      <c r="T72" s="176"/>
      <c r="U72" s="176"/>
      <c r="V72" s="176"/>
      <c r="W72" s="176"/>
      <c r="X72" s="176"/>
      <c r="Y72" s="335" t="str">
        <f t="shared" ref="Y72:Y131" si="7">IF($H72="", "", $AY$3)</f>
        <v/>
      </c>
      <c r="Z72" s="335"/>
      <c r="AA72" s="335"/>
      <c r="AB72" s="335"/>
      <c r="AC72" s="335"/>
      <c r="AD72" s="335"/>
      <c r="AE72" s="336" t="str">
        <f t="shared" ref="AE72:AE131" si="8">IF($H72="", "", H72+Y72)</f>
        <v/>
      </c>
      <c r="AF72" s="336"/>
      <c r="AG72" s="336"/>
      <c r="AH72" s="336"/>
      <c r="AI72" s="336"/>
      <c r="AJ72" s="337"/>
      <c r="AK72" s="11"/>
      <c r="AL72" s="175" t="str">
        <f>IF($N72="", "", COUNTIF($N$7:$N$131, "&lt;"&amp;$N72)+1+COUNTIF($N$7:$N72, $N72)-1)</f>
        <v/>
      </c>
      <c r="AM72" s="176"/>
      <c r="AN72" s="176"/>
      <c r="AO72" s="176"/>
      <c r="AP72" s="176" t="str">
        <f>IF($H72="", "", COUNTIF($H$7:$H$131, "&gt;"&amp;$H72)+1+COUNTIF($H$7:$H72, $H72)-1)</f>
        <v/>
      </c>
      <c r="AQ72" s="176"/>
      <c r="AR72" s="176"/>
      <c r="AS72" s="177"/>
      <c r="AT72" s="11"/>
      <c r="AV72" s="7" t="str">
        <f>IF($BA72="X", IF($AV$3="X", 'Currency Market'!$BB$178, ""), "")</f>
        <v/>
      </c>
      <c r="AW72" s="72" t="str">
        <f>IF($BA72="X", IF($AV$3="X", 'Your Money'!$V$27, ""), "")</f>
        <v/>
      </c>
      <c r="AX72" s="7" t="str">
        <f>IF($BA72="X", IF($AV$3="X", COUNTIF('Bureau de Change'!$B$13:$E$1012, 'Bureau de Change'!$BF$4), ""), "")</f>
        <v/>
      </c>
      <c r="AY72" s="7" t="str">
        <f t="shared" ref="AY72:AY131" si="9">IF(AND(NOT($B72=""), NOT($H72=""), NOT($N72="")), $S72, "")</f>
        <v/>
      </c>
      <c r="BA72" s="7" t="str">
        <f t="shared" ref="BA72:BA131" si="10">IF(AND(OR($B72="", $H72="", $N72=""), NOT($B71=""), NOT($H71=""), NOT($N71="")), "X", "")</f>
        <v/>
      </c>
      <c r="BC72" s="7" t="str">
        <f t="shared" ref="BC72:BC131" si="11">IF($BA72="", "", IF(AND(AV72="", AW72="", AX72=""), "", "X"))</f>
        <v/>
      </c>
    </row>
    <row r="73" spans="1:55" x14ac:dyDescent="0.55000000000000004">
      <c r="A73" s="11"/>
      <c r="B73" s="269"/>
      <c r="C73" s="270"/>
      <c r="D73" s="270"/>
      <c r="E73" s="270"/>
      <c r="F73" s="270"/>
      <c r="G73" s="270"/>
      <c r="H73" s="338"/>
      <c r="I73" s="338"/>
      <c r="J73" s="338"/>
      <c r="K73" s="338"/>
      <c r="L73" s="338"/>
      <c r="M73" s="338"/>
      <c r="N73" s="270"/>
      <c r="O73" s="270"/>
      <c r="P73" s="270"/>
      <c r="Q73" s="273"/>
      <c r="R73" s="11"/>
      <c r="S73" s="175" t="str">
        <f t="shared" si="6"/>
        <v/>
      </c>
      <c r="T73" s="176"/>
      <c r="U73" s="176"/>
      <c r="V73" s="176"/>
      <c r="W73" s="176"/>
      <c r="X73" s="176"/>
      <c r="Y73" s="335" t="str">
        <f t="shared" si="7"/>
        <v/>
      </c>
      <c r="Z73" s="335"/>
      <c r="AA73" s="335"/>
      <c r="AB73" s="335"/>
      <c r="AC73" s="335"/>
      <c r="AD73" s="335"/>
      <c r="AE73" s="336" t="str">
        <f t="shared" si="8"/>
        <v/>
      </c>
      <c r="AF73" s="336"/>
      <c r="AG73" s="336"/>
      <c r="AH73" s="336"/>
      <c r="AI73" s="336"/>
      <c r="AJ73" s="337"/>
      <c r="AK73" s="11"/>
      <c r="AL73" s="175" t="str">
        <f>IF($N73="", "", COUNTIF($N$7:$N$131, "&lt;"&amp;$N73)+1+COUNTIF($N$7:$N73, $N73)-1)</f>
        <v/>
      </c>
      <c r="AM73" s="176"/>
      <c r="AN73" s="176"/>
      <c r="AO73" s="176"/>
      <c r="AP73" s="176" t="str">
        <f>IF($H73="", "", COUNTIF($H$7:$H$131, "&gt;"&amp;$H73)+1+COUNTIF($H$7:$H73, $H73)-1)</f>
        <v/>
      </c>
      <c r="AQ73" s="176"/>
      <c r="AR73" s="176"/>
      <c r="AS73" s="177"/>
      <c r="AT73" s="11"/>
      <c r="AV73" s="7" t="str">
        <f>IF($BA73="X", IF($AV$3="X", 'Currency Market'!$BB$178, ""), "")</f>
        <v/>
      </c>
      <c r="AW73" s="72" t="str">
        <f>IF($BA73="X", IF($AV$3="X", 'Your Money'!$V$27, ""), "")</f>
        <v/>
      </c>
      <c r="AX73" s="7" t="str">
        <f>IF($BA73="X", IF($AV$3="X", COUNTIF('Bureau de Change'!$B$13:$E$1012, 'Bureau de Change'!$BF$4), ""), "")</f>
        <v/>
      </c>
      <c r="AY73" s="7" t="str">
        <f t="shared" si="9"/>
        <v/>
      </c>
      <c r="BA73" s="7" t="str">
        <f t="shared" si="10"/>
        <v/>
      </c>
      <c r="BC73" s="7" t="str">
        <f t="shared" si="11"/>
        <v/>
      </c>
    </row>
    <row r="74" spans="1:55" x14ac:dyDescent="0.55000000000000004">
      <c r="A74" s="11"/>
      <c r="B74" s="269"/>
      <c r="C74" s="270"/>
      <c r="D74" s="270"/>
      <c r="E74" s="270"/>
      <c r="F74" s="270"/>
      <c r="G74" s="270"/>
      <c r="H74" s="338"/>
      <c r="I74" s="338"/>
      <c r="J74" s="338"/>
      <c r="K74" s="338"/>
      <c r="L74" s="338"/>
      <c r="M74" s="338"/>
      <c r="N74" s="270"/>
      <c r="O74" s="270"/>
      <c r="P74" s="270"/>
      <c r="Q74" s="273"/>
      <c r="R74" s="11"/>
      <c r="S74" s="175" t="str">
        <f t="shared" si="6"/>
        <v/>
      </c>
      <c r="T74" s="176"/>
      <c r="U74" s="176"/>
      <c r="V74" s="176"/>
      <c r="W74" s="176"/>
      <c r="X74" s="176"/>
      <c r="Y74" s="335" t="str">
        <f t="shared" si="7"/>
        <v/>
      </c>
      <c r="Z74" s="335"/>
      <c r="AA74" s="335"/>
      <c r="AB74" s="335"/>
      <c r="AC74" s="335"/>
      <c r="AD74" s="335"/>
      <c r="AE74" s="336" t="str">
        <f t="shared" si="8"/>
        <v/>
      </c>
      <c r="AF74" s="336"/>
      <c r="AG74" s="336"/>
      <c r="AH74" s="336"/>
      <c r="AI74" s="336"/>
      <c r="AJ74" s="337"/>
      <c r="AK74" s="11"/>
      <c r="AL74" s="175" t="str">
        <f>IF($N74="", "", COUNTIF($N$7:$N$131, "&lt;"&amp;$N74)+1+COUNTIF($N$7:$N74, $N74)-1)</f>
        <v/>
      </c>
      <c r="AM74" s="176"/>
      <c r="AN74" s="176"/>
      <c r="AO74" s="176"/>
      <c r="AP74" s="176" t="str">
        <f>IF($H74="", "", COUNTIF($H$7:$H$131, "&gt;"&amp;$H74)+1+COUNTIF($H$7:$H74, $H74)-1)</f>
        <v/>
      </c>
      <c r="AQ74" s="176"/>
      <c r="AR74" s="176"/>
      <c r="AS74" s="177"/>
      <c r="AT74" s="11"/>
      <c r="AV74" s="7" t="str">
        <f>IF($BA74="X", IF($AV$3="X", 'Currency Market'!$BB$178, ""), "")</f>
        <v/>
      </c>
      <c r="AW74" s="72" t="str">
        <f>IF($BA74="X", IF($AV$3="X", 'Your Money'!$V$27, ""), "")</f>
        <v/>
      </c>
      <c r="AX74" s="7" t="str">
        <f>IF($BA74="X", IF($AV$3="X", COUNTIF('Bureau de Change'!$B$13:$E$1012, 'Bureau de Change'!$BF$4), ""), "")</f>
        <v/>
      </c>
      <c r="AY74" s="7" t="str">
        <f t="shared" si="9"/>
        <v/>
      </c>
      <c r="BA74" s="7" t="str">
        <f t="shared" si="10"/>
        <v/>
      </c>
      <c r="BC74" s="7" t="str">
        <f t="shared" si="11"/>
        <v/>
      </c>
    </row>
    <row r="75" spans="1:55" x14ac:dyDescent="0.55000000000000004">
      <c r="A75" s="11"/>
      <c r="B75" s="269"/>
      <c r="C75" s="270"/>
      <c r="D75" s="270"/>
      <c r="E75" s="270"/>
      <c r="F75" s="270"/>
      <c r="G75" s="270"/>
      <c r="H75" s="338"/>
      <c r="I75" s="338"/>
      <c r="J75" s="338"/>
      <c r="K75" s="338"/>
      <c r="L75" s="338"/>
      <c r="M75" s="338"/>
      <c r="N75" s="270"/>
      <c r="O75" s="270"/>
      <c r="P75" s="270"/>
      <c r="Q75" s="273"/>
      <c r="R75" s="11"/>
      <c r="S75" s="175" t="str">
        <f t="shared" si="6"/>
        <v/>
      </c>
      <c r="T75" s="176"/>
      <c r="U75" s="176"/>
      <c r="V75" s="176"/>
      <c r="W75" s="176"/>
      <c r="X75" s="176"/>
      <c r="Y75" s="335" t="str">
        <f t="shared" si="7"/>
        <v/>
      </c>
      <c r="Z75" s="335"/>
      <c r="AA75" s="335"/>
      <c r="AB75" s="335"/>
      <c r="AC75" s="335"/>
      <c r="AD75" s="335"/>
      <c r="AE75" s="336" t="str">
        <f t="shared" si="8"/>
        <v/>
      </c>
      <c r="AF75" s="336"/>
      <c r="AG75" s="336"/>
      <c r="AH75" s="336"/>
      <c r="AI75" s="336"/>
      <c r="AJ75" s="337"/>
      <c r="AK75" s="11"/>
      <c r="AL75" s="175" t="str">
        <f>IF($N75="", "", COUNTIF($N$7:$N$131, "&lt;"&amp;$N75)+1+COUNTIF($N$7:$N75, $N75)-1)</f>
        <v/>
      </c>
      <c r="AM75" s="176"/>
      <c r="AN75" s="176"/>
      <c r="AO75" s="176"/>
      <c r="AP75" s="176" t="str">
        <f>IF($H75="", "", COUNTIF($H$7:$H$131, "&gt;"&amp;$H75)+1+COUNTIF($H$7:$H75, $H75)-1)</f>
        <v/>
      </c>
      <c r="AQ75" s="176"/>
      <c r="AR75" s="176"/>
      <c r="AS75" s="177"/>
      <c r="AT75" s="11"/>
      <c r="AV75" s="7" t="str">
        <f>IF($BA75="X", IF($AV$3="X", 'Currency Market'!$BB$178, ""), "")</f>
        <v/>
      </c>
      <c r="AW75" s="72" t="str">
        <f>IF($BA75="X", IF($AV$3="X", 'Your Money'!$V$27, ""), "")</f>
        <v/>
      </c>
      <c r="AX75" s="7" t="str">
        <f>IF($BA75="X", IF($AV$3="X", COUNTIF('Bureau de Change'!$B$13:$E$1012, 'Bureau de Change'!$BF$4), ""), "")</f>
        <v/>
      </c>
      <c r="AY75" s="7" t="str">
        <f t="shared" si="9"/>
        <v/>
      </c>
      <c r="BA75" s="7" t="str">
        <f t="shared" si="10"/>
        <v/>
      </c>
      <c r="BC75" s="7" t="str">
        <f t="shared" si="11"/>
        <v/>
      </c>
    </row>
    <row r="76" spans="1:55" x14ac:dyDescent="0.55000000000000004">
      <c r="A76" s="11"/>
      <c r="B76" s="269"/>
      <c r="C76" s="270"/>
      <c r="D76" s="270"/>
      <c r="E76" s="270"/>
      <c r="F76" s="270"/>
      <c r="G76" s="270"/>
      <c r="H76" s="338"/>
      <c r="I76" s="338"/>
      <c r="J76" s="338"/>
      <c r="K76" s="338"/>
      <c r="L76" s="338"/>
      <c r="M76" s="338"/>
      <c r="N76" s="270"/>
      <c r="O76" s="270"/>
      <c r="P76" s="270"/>
      <c r="Q76" s="273"/>
      <c r="R76" s="11"/>
      <c r="S76" s="175" t="str">
        <f t="shared" si="6"/>
        <v/>
      </c>
      <c r="T76" s="176"/>
      <c r="U76" s="176"/>
      <c r="V76" s="176"/>
      <c r="W76" s="176"/>
      <c r="X76" s="176"/>
      <c r="Y76" s="335" t="str">
        <f t="shared" si="7"/>
        <v/>
      </c>
      <c r="Z76" s="335"/>
      <c r="AA76" s="335"/>
      <c r="AB76" s="335"/>
      <c r="AC76" s="335"/>
      <c r="AD76" s="335"/>
      <c r="AE76" s="336" t="str">
        <f t="shared" si="8"/>
        <v/>
      </c>
      <c r="AF76" s="336"/>
      <c r="AG76" s="336"/>
      <c r="AH76" s="336"/>
      <c r="AI76" s="336"/>
      <c r="AJ76" s="337"/>
      <c r="AK76" s="11"/>
      <c r="AL76" s="175" t="str">
        <f>IF($N76="", "", COUNTIF($N$7:$N$131, "&lt;"&amp;$N76)+1+COUNTIF($N$7:$N76, $N76)-1)</f>
        <v/>
      </c>
      <c r="AM76" s="176"/>
      <c r="AN76" s="176"/>
      <c r="AO76" s="176"/>
      <c r="AP76" s="176" t="str">
        <f>IF($H76="", "", COUNTIF($H$7:$H$131, "&gt;"&amp;$H76)+1+COUNTIF($H$7:$H76, $H76)-1)</f>
        <v/>
      </c>
      <c r="AQ76" s="176"/>
      <c r="AR76" s="176"/>
      <c r="AS76" s="177"/>
      <c r="AT76" s="11"/>
      <c r="AV76" s="7" t="str">
        <f>IF($BA76="X", IF($AV$3="X", 'Currency Market'!$BB$178, ""), "")</f>
        <v/>
      </c>
      <c r="AW76" s="72" t="str">
        <f>IF($BA76="X", IF($AV$3="X", 'Your Money'!$V$27, ""), "")</f>
        <v/>
      </c>
      <c r="AX76" s="7" t="str">
        <f>IF($BA76="X", IF($AV$3="X", COUNTIF('Bureau de Change'!$B$13:$E$1012, 'Bureau de Change'!$BF$4), ""), "")</f>
        <v/>
      </c>
      <c r="AY76" s="7" t="str">
        <f t="shared" si="9"/>
        <v/>
      </c>
      <c r="BA76" s="7" t="str">
        <f t="shared" si="10"/>
        <v/>
      </c>
      <c r="BC76" s="7" t="str">
        <f t="shared" si="11"/>
        <v/>
      </c>
    </row>
    <row r="77" spans="1:55" x14ac:dyDescent="0.55000000000000004">
      <c r="A77" s="11"/>
      <c r="B77" s="269"/>
      <c r="C77" s="270"/>
      <c r="D77" s="270"/>
      <c r="E77" s="270"/>
      <c r="F77" s="270"/>
      <c r="G77" s="270"/>
      <c r="H77" s="338"/>
      <c r="I77" s="338"/>
      <c r="J77" s="338"/>
      <c r="K77" s="338"/>
      <c r="L77" s="338"/>
      <c r="M77" s="338"/>
      <c r="N77" s="270"/>
      <c r="O77" s="270"/>
      <c r="P77" s="270"/>
      <c r="Q77" s="273"/>
      <c r="R77" s="11"/>
      <c r="S77" s="175" t="str">
        <f t="shared" si="6"/>
        <v/>
      </c>
      <c r="T77" s="176"/>
      <c r="U77" s="176"/>
      <c r="V77" s="176"/>
      <c r="W77" s="176"/>
      <c r="X77" s="176"/>
      <c r="Y77" s="335" t="str">
        <f t="shared" si="7"/>
        <v/>
      </c>
      <c r="Z77" s="335"/>
      <c r="AA77" s="335"/>
      <c r="AB77" s="335"/>
      <c r="AC77" s="335"/>
      <c r="AD77" s="335"/>
      <c r="AE77" s="336" t="str">
        <f t="shared" si="8"/>
        <v/>
      </c>
      <c r="AF77" s="336"/>
      <c r="AG77" s="336"/>
      <c r="AH77" s="336"/>
      <c r="AI77" s="336"/>
      <c r="AJ77" s="337"/>
      <c r="AK77" s="11"/>
      <c r="AL77" s="175" t="str">
        <f>IF($N77="", "", COUNTIF($N$7:$N$131, "&lt;"&amp;$N77)+1+COUNTIF($N$7:$N77, $N77)-1)</f>
        <v/>
      </c>
      <c r="AM77" s="176"/>
      <c r="AN77" s="176"/>
      <c r="AO77" s="176"/>
      <c r="AP77" s="176" t="str">
        <f>IF($H77="", "", COUNTIF($H$7:$H$131, "&gt;"&amp;$H77)+1+COUNTIF($H$7:$H77, $H77)-1)</f>
        <v/>
      </c>
      <c r="AQ77" s="176"/>
      <c r="AR77" s="176"/>
      <c r="AS77" s="177"/>
      <c r="AT77" s="11"/>
      <c r="AV77" s="7" t="str">
        <f>IF($BA77="X", IF($AV$3="X", 'Currency Market'!$BB$178, ""), "")</f>
        <v/>
      </c>
      <c r="AW77" s="72" t="str">
        <f>IF($BA77="X", IF($AV$3="X", 'Your Money'!$V$27, ""), "")</f>
        <v/>
      </c>
      <c r="AX77" s="7" t="str">
        <f>IF($BA77="X", IF($AV$3="X", COUNTIF('Bureau de Change'!$B$13:$E$1012, 'Bureau de Change'!$BF$4), ""), "")</f>
        <v/>
      </c>
      <c r="AY77" s="7" t="str">
        <f t="shared" si="9"/>
        <v/>
      </c>
      <c r="BA77" s="7" t="str">
        <f t="shared" si="10"/>
        <v/>
      </c>
      <c r="BC77" s="7" t="str">
        <f t="shared" si="11"/>
        <v/>
      </c>
    </row>
    <row r="78" spans="1:55" x14ac:dyDescent="0.55000000000000004">
      <c r="A78" s="11"/>
      <c r="B78" s="269"/>
      <c r="C78" s="270"/>
      <c r="D78" s="270"/>
      <c r="E78" s="270"/>
      <c r="F78" s="270"/>
      <c r="G78" s="270"/>
      <c r="H78" s="338"/>
      <c r="I78" s="338"/>
      <c r="J78" s="338"/>
      <c r="K78" s="338"/>
      <c r="L78" s="338"/>
      <c r="M78" s="338"/>
      <c r="N78" s="270"/>
      <c r="O78" s="270"/>
      <c r="P78" s="270"/>
      <c r="Q78" s="273"/>
      <c r="R78" s="11"/>
      <c r="S78" s="175" t="str">
        <f t="shared" si="6"/>
        <v/>
      </c>
      <c r="T78" s="176"/>
      <c r="U78" s="176"/>
      <c r="V78" s="176"/>
      <c r="W78" s="176"/>
      <c r="X78" s="176"/>
      <c r="Y78" s="335" t="str">
        <f t="shared" si="7"/>
        <v/>
      </c>
      <c r="Z78" s="335"/>
      <c r="AA78" s="335"/>
      <c r="AB78" s="335"/>
      <c r="AC78" s="335"/>
      <c r="AD78" s="335"/>
      <c r="AE78" s="336" t="str">
        <f t="shared" si="8"/>
        <v/>
      </c>
      <c r="AF78" s="336"/>
      <c r="AG78" s="336"/>
      <c r="AH78" s="336"/>
      <c r="AI78" s="336"/>
      <c r="AJ78" s="337"/>
      <c r="AK78" s="11"/>
      <c r="AL78" s="175" t="str">
        <f>IF($N78="", "", COUNTIF($N$7:$N$131, "&lt;"&amp;$N78)+1+COUNTIF($N$7:$N78, $N78)-1)</f>
        <v/>
      </c>
      <c r="AM78" s="176"/>
      <c r="AN78" s="176"/>
      <c r="AO78" s="176"/>
      <c r="AP78" s="176" t="str">
        <f>IF($H78="", "", COUNTIF($H$7:$H$131, "&gt;"&amp;$H78)+1+COUNTIF($H$7:$H78, $H78)-1)</f>
        <v/>
      </c>
      <c r="AQ78" s="176"/>
      <c r="AR78" s="176"/>
      <c r="AS78" s="177"/>
      <c r="AT78" s="11"/>
      <c r="AV78" s="7" t="str">
        <f>IF($BA78="X", IF($AV$3="X", 'Currency Market'!$BB$178, ""), "")</f>
        <v/>
      </c>
      <c r="AW78" s="72" t="str">
        <f>IF($BA78="X", IF($AV$3="X", 'Your Money'!$V$27, ""), "")</f>
        <v/>
      </c>
      <c r="AX78" s="7" t="str">
        <f>IF($BA78="X", IF($AV$3="X", COUNTIF('Bureau de Change'!$B$13:$E$1012, 'Bureau de Change'!$BF$4), ""), "")</f>
        <v/>
      </c>
      <c r="AY78" s="7" t="str">
        <f t="shared" si="9"/>
        <v/>
      </c>
      <c r="BA78" s="7" t="str">
        <f t="shared" si="10"/>
        <v/>
      </c>
      <c r="BC78" s="7" t="str">
        <f t="shared" si="11"/>
        <v/>
      </c>
    </row>
    <row r="79" spans="1:55" x14ac:dyDescent="0.55000000000000004">
      <c r="A79" s="11"/>
      <c r="B79" s="269"/>
      <c r="C79" s="270"/>
      <c r="D79" s="270"/>
      <c r="E79" s="270"/>
      <c r="F79" s="270"/>
      <c r="G79" s="270"/>
      <c r="H79" s="338"/>
      <c r="I79" s="338"/>
      <c r="J79" s="338"/>
      <c r="K79" s="338"/>
      <c r="L79" s="338"/>
      <c r="M79" s="338"/>
      <c r="N79" s="270"/>
      <c r="O79" s="270"/>
      <c r="P79" s="270"/>
      <c r="Q79" s="273"/>
      <c r="R79" s="11"/>
      <c r="S79" s="175" t="str">
        <f t="shared" si="6"/>
        <v/>
      </c>
      <c r="T79" s="176"/>
      <c r="U79" s="176"/>
      <c r="V79" s="176"/>
      <c r="W79" s="176"/>
      <c r="X79" s="176"/>
      <c r="Y79" s="335" t="str">
        <f t="shared" si="7"/>
        <v/>
      </c>
      <c r="Z79" s="335"/>
      <c r="AA79" s="335"/>
      <c r="AB79" s="335"/>
      <c r="AC79" s="335"/>
      <c r="AD79" s="335"/>
      <c r="AE79" s="336" t="str">
        <f t="shared" si="8"/>
        <v/>
      </c>
      <c r="AF79" s="336"/>
      <c r="AG79" s="336"/>
      <c r="AH79" s="336"/>
      <c r="AI79" s="336"/>
      <c r="AJ79" s="337"/>
      <c r="AK79" s="11"/>
      <c r="AL79" s="175" t="str">
        <f>IF($N79="", "", COUNTIF($N$7:$N$131, "&lt;"&amp;$N79)+1+COUNTIF($N$7:$N79, $N79)-1)</f>
        <v/>
      </c>
      <c r="AM79" s="176"/>
      <c r="AN79" s="176"/>
      <c r="AO79" s="176"/>
      <c r="AP79" s="176" t="str">
        <f>IF($H79="", "", COUNTIF($H$7:$H$131, "&gt;"&amp;$H79)+1+COUNTIF($H$7:$H79, $H79)-1)</f>
        <v/>
      </c>
      <c r="AQ79" s="176"/>
      <c r="AR79" s="176"/>
      <c r="AS79" s="177"/>
      <c r="AT79" s="11"/>
      <c r="AV79" s="7" t="str">
        <f>IF($BA79="X", IF($AV$3="X", 'Currency Market'!$BB$178, ""), "")</f>
        <v/>
      </c>
      <c r="AW79" s="72" t="str">
        <f>IF($BA79="X", IF($AV$3="X", 'Your Money'!$V$27, ""), "")</f>
        <v/>
      </c>
      <c r="AX79" s="7" t="str">
        <f>IF($BA79="X", IF($AV$3="X", COUNTIF('Bureau de Change'!$B$13:$E$1012, 'Bureau de Change'!$BF$4), ""), "")</f>
        <v/>
      </c>
      <c r="AY79" s="7" t="str">
        <f t="shared" si="9"/>
        <v/>
      </c>
      <c r="BA79" s="7" t="str">
        <f t="shared" si="10"/>
        <v/>
      </c>
      <c r="BC79" s="7" t="str">
        <f t="shared" si="11"/>
        <v/>
      </c>
    </row>
    <row r="80" spans="1:55" x14ac:dyDescent="0.55000000000000004">
      <c r="A80" s="11"/>
      <c r="B80" s="269"/>
      <c r="C80" s="270"/>
      <c r="D80" s="270"/>
      <c r="E80" s="270"/>
      <c r="F80" s="270"/>
      <c r="G80" s="270"/>
      <c r="H80" s="338"/>
      <c r="I80" s="338"/>
      <c r="J80" s="338"/>
      <c r="K80" s="338"/>
      <c r="L80" s="338"/>
      <c r="M80" s="338"/>
      <c r="N80" s="270"/>
      <c r="O80" s="270"/>
      <c r="P80" s="270"/>
      <c r="Q80" s="273"/>
      <c r="R80" s="11"/>
      <c r="S80" s="175" t="str">
        <f t="shared" si="6"/>
        <v/>
      </c>
      <c r="T80" s="176"/>
      <c r="U80" s="176"/>
      <c r="V80" s="176"/>
      <c r="W80" s="176"/>
      <c r="X80" s="176"/>
      <c r="Y80" s="335" t="str">
        <f t="shared" si="7"/>
        <v/>
      </c>
      <c r="Z80" s="335"/>
      <c r="AA80" s="335"/>
      <c r="AB80" s="335"/>
      <c r="AC80" s="335"/>
      <c r="AD80" s="335"/>
      <c r="AE80" s="336" t="str">
        <f t="shared" si="8"/>
        <v/>
      </c>
      <c r="AF80" s="336"/>
      <c r="AG80" s="336"/>
      <c r="AH80" s="336"/>
      <c r="AI80" s="336"/>
      <c r="AJ80" s="337"/>
      <c r="AK80" s="11"/>
      <c r="AL80" s="175" t="str">
        <f>IF($N80="", "", COUNTIF($N$7:$N$131, "&lt;"&amp;$N80)+1+COUNTIF($N$7:$N80, $N80)-1)</f>
        <v/>
      </c>
      <c r="AM80" s="176"/>
      <c r="AN80" s="176"/>
      <c r="AO80" s="176"/>
      <c r="AP80" s="176" t="str">
        <f>IF($H80="", "", COUNTIF($H$7:$H$131, "&gt;"&amp;$H80)+1+COUNTIF($H$7:$H80, $H80)-1)</f>
        <v/>
      </c>
      <c r="AQ80" s="176"/>
      <c r="AR80" s="176"/>
      <c r="AS80" s="177"/>
      <c r="AT80" s="11"/>
      <c r="AV80" s="7" t="str">
        <f>IF($BA80="X", IF($AV$3="X", 'Currency Market'!$BB$178, ""), "")</f>
        <v/>
      </c>
      <c r="AW80" s="72" t="str">
        <f>IF($BA80="X", IF($AV$3="X", 'Your Money'!$V$27, ""), "")</f>
        <v/>
      </c>
      <c r="AX80" s="7" t="str">
        <f>IF($BA80="X", IF($AV$3="X", COUNTIF('Bureau de Change'!$B$13:$E$1012, 'Bureau de Change'!$BF$4), ""), "")</f>
        <v/>
      </c>
      <c r="AY80" s="7" t="str">
        <f t="shared" si="9"/>
        <v/>
      </c>
      <c r="BA80" s="7" t="str">
        <f t="shared" si="10"/>
        <v/>
      </c>
      <c r="BC80" s="7" t="str">
        <f t="shared" si="11"/>
        <v/>
      </c>
    </row>
    <row r="81" spans="1:55" x14ac:dyDescent="0.55000000000000004">
      <c r="A81" s="11"/>
      <c r="B81" s="269"/>
      <c r="C81" s="270"/>
      <c r="D81" s="270"/>
      <c r="E81" s="270"/>
      <c r="F81" s="270"/>
      <c r="G81" s="270"/>
      <c r="H81" s="338"/>
      <c r="I81" s="338"/>
      <c r="J81" s="338"/>
      <c r="K81" s="338"/>
      <c r="L81" s="338"/>
      <c r="M81" s="338"/>
      <c r="N81" s="270"/>
      <c r="O81" s="270"/>
      <c r="P81" s="270"/>
      <c r="Q81" s="273"/>
      <c r="R81" s="11"/>
      <c r="S81" s="175" t="str">
        <f t="shared" si="6"/>
        <v/>
      </c>
      <c r="T81" s="176"/>
      <c r="U81" s="176"/>
      <c r="V81" s="176"/>
      <c r="W81" s="176"/>
      <c r="X81" s="176"/>
      <c r="Y81" s="335" t="str">
        <f t="shared" si="7"/>
        <v/>
      </c>
      <c r="Z81" s="335"/>
      <c r="AA81" s="335"/>
      <c r="AB81" s="335"/>
      <c r="AC81" s="335"/>
      <c r="AD81" s="335"/>
      <c r="AE81" s="336" t="str">
        <f t="shared" si="8"/>
        <v/>
      </c>
      <c r="AF81" s="336"/>
      <c r="AG81" s="336"/>
      <c r="AH81" s="336"/>
      <c r="AI81" s="336"/>
      <c r="AJ81" s="337"/>
      <c r="AK81" s="11"/>
      <c r="AL81" s="175" t="str">
        <f>IF($N81="", "", COUNTIF($N$7:$N$131, "&lt;"&amp;$N81)+1+COUNTIF($N$7:$N81, $N81)-1)</f>
        <v/>
      </c>
      <c r="AM81" s="176"/>
      <c r="AN81" s="176"/>
      <c r="AO81" s="176"/>
      <c r="AP81" s="176" t="str">
        <f>IF($H81="", "", COUNTIF($H$7:$H$131, "&gt;"&amp;$H81)+1+COUNTIF($H$7:$H81, $H81)-1)</f>
        <v/>
      </c>
      <c r="AQ81" s="176"/>
      <c r="AR81" s="176"/>
      <c r="AS81" s="177"/>
      <c r="AT81" s="11"/>
      <c r="AV81" s="7" t="str">
        <f>IF($BA81="X", IF($AV$3="X", 'Currency Market'!$BB$178, ""), "")</f>
        <v/>
      </c>
      <c r="AW81" s="72" t="str">
        <f>IF($BA81="X", IF($AV$3="X", 'Your Money'!$V$27, ""), "")</f>
        <v/>
      </c>
      <c r="AX81" s="7" t="str">
        <f>IF($BA81="X", IF($AV$3="X", COUNTIF('Bureau de Change'!$B$13:$E$1012, 'Bureau de Change'!$BF$4), ""), "")</f>
        <v/>
      </c>
      <c r="AY81" s="7" t="str">
        <f t="shared" si="9"/>
        <v/>
      </c>
      <c r="BA81" s="7" t="str">
        <f t="shared" si="10"/>
        <v/>
      </c>
      <c r="BC81" s="7" t="str">
        <f t="shared" si="11"/>
        <v/>
      </c>
    </row>
    <row r="82" spans="1:55" x14ac:dyDescent="0.55000000000000004">
      <c r="A82" s="11"/>
      <c r="B82" s="269"/>
      <c r="C82" s="270"/>
      <c r="D82" s="270"/>
      <c r="E82" s="270"/>
      <c r="F82" s="270"/>
      <c r="G82" s="270"/>
      <c r="H82" s="338"/>
      <c r="I82" s="338"/>
      <c r="J82" s="338"/>
      <c r="K82" s="338"/>
      <c r="L82" s="338"/>
      <c r="M82" s="338"/>
      <c r="N82" s="270"/>
      <c r="O82" s="270"/>
      <c r="P82" s="270"/>
      <c r="Q82" s="273"/>
      <c r="R82" s="11"/>
      <c r="S82" s="175" t="str">
        <f t="shared" si="6"/>
        <v/>
      </c>
      <c r="T82" s="176"/>
      <c r="U82" s="176"/>
      <c r="V82" s="176"/>
      <c r="W82" s="176"/>
      <c r="X82" s="176"/>
      <c r="Y82" s="335" t="str">
        <f t="shared" si="7"/>
        <v/>
      </c>
      <c r="Z82" s="335"/>
      <c r="AA82" s="335"/>
      <c r="AB82" s="335"/>
      <c r="AC82" s="335"/>
      <c r="AD82" s="335"/>
      <c r="AE82" s="336" t="str">
        <f t="shared" si="8"/>
        <v/>
      </c>
      <c r="AF82" s="336"/>
      <c r="AG82" s="336"/>
      <c r="AH82" s="336"/>
      <c r="AI82" s="336"/>
      <c r="AJ82" s="337"/>
      <c r="AK82" s="11"/>
      <c r="AL82" s="175" t="str">
        <f>IF($N82="", "", COUNTIF($N$7:$N$131, "&lt;"&amp;$N82)+1+COUNTIF($N$7:$N82, $N82)-1)</f>
        <v/>
      </c>
      <c r="AM82" s="176"/>
      <c r="AN82" s="176"/>
      <c r="AO82" s="176"/>
      <c r="AP82" s="176" t="str">
        <f>IF($H82="", "", COUNTIF($H$7:$H$131, "&gt;"&amp;$H82)+1+COUNTIF($H$7:$H82, $H82)-1)</f>
        <v/>
      </c>
      <c r="AQ82" s="176"/>
      <c r="AR82" s="176"/>
      <c r="AS82" s="177"/>
      <c r="AT82" s="11"/>
      <c r="AV82" s="7" t="str">
        <f>IF($BA82="X", IF($AV$3="X", 'Currency Market'!$BB$178, ""), "")</f>
        <v/>
      </c>
      <c r="AW82" s="72" t="str">
        <f>IF($BA82="X", IF($AV$3="X", 'Your Money'!$V$27, ""), "")</f>
        <v/>
      </c>
      <c r="AX82" s="7" t="str">
        <f>IF($BA82="X", IF($AV$3="X", COUNTIF('Bureau de Change'!$B$13:$E$1012, 'Bureau de Change'!$BF$4), ""), "")</f>
        <v/>
      </c>
      <c r="AY82" s="7" t="str">
        <f t="shared" si="9"/>
        <v/>
      </c>
      <c r="BA82" s="7" t="str">
        <f t="shared" si="10"/>
        <v/>
      </c>
      <c r="BC82" s="7" t="str">
        <f t="shared" si="11"/>
        <v/>
      </c>
    </row>
    <row r="83" spans="1:55" x14ac:dyDescent="0.55000000000000004">
      <c r="A83" s="11"/>
      <c r="B83" s="269"/>
      <c r="C83" s="270"/>
      <c r="D83" s="270"/>
      <c r="E83" s="270"/>
      <c r="F83" s="270"/>
      <c r="G83" s="270"/>
      <c r="H83" s="338"/>
      <c r="I83" s="338"/>
      <c r="J83" s="338"/>
      <c r="K83" s="338"/>
      <c r="L83" s="338"/>
      <c r="M83" s="338"/>
      <c r="N83" s="270"/>
      <c r="O83" s="270"/>
      <c r="P83" s="270"/>
      <c r="Q83" s="273"/>
      <c r="R83" s="11"/>
      <c r="S83" s="175" t="str">
        <f t="shared" si="6"/>
        <v/>
      </c>
      <c r="T83" s="176"/>
      <c r="U83" s="176"/>
      <c r="V83" s="176"/>
      <c r="W83" s="176"/>
      <c r="X83" s="176"/>
      <c r="Y83" s="335" t="str">
        <f t="shared" si="7"/>
        <v/>
      </c>
      <c r="Z83" s="335"/>
      <c r="AA83" s="335"/>
      <c r="AB83" s="335"/>
      <c r="AC83" s="335"/>
      <c r="AD83" s="335"/>
      <c r="AE83" s="336" t="str">
        <f t="shared" si="8"/>
        <v/>
      </c>
      <c r="AF83" s="336"/>
      <c r="AG83" s="336"/>
      <c r="AH83" s="336"/>
      <c r="AI83" s="336"/>
      <c r="AJ83" s="337"/>
      <c r="AK83" s="11"/>
      <c r="AL83" s="175" t="str">
        <f>IF($N83="", "", COUNTIF($N$7:$N$131, "&lt;"&amp;$N83)+1+COUNTIF($N$7:$N83, $N83)-1)</f>
        <v/>
      </c>
      <c r="AM83" s="176"/>
      <c r="AN83" s="176"/>
      <c r="AO83" s="176"/>
      <c r="AP83" s="176" t="str">
        <f>IF($H83="", "", COUNTIF($H$7:$H$131, "&gt;"&amp;$H83)+1+COUNTIF($H$7:$H83, $H83)-1)</f>
        <v/>
      </c>
      <c r="AQ83" s="176"/>
      <c r="AR83" s="176"/>
      <c r="AS83" s="177"/>
      <c r="AT83" s="11"/>
      <c r="AV83" s="7" t="str">
        <f>IF($BA83="X", IF($AV$3="X", 'Currency Market'!$BB$178, ""), "")</f>
        <v/>
      </c>
      <c r="AW83" s="72" t="str">
        <f>IF($BA83="X", IF($AV$3="X", 'Your Money'!$V$27, ""), "")</f>
        <v/>
      </c>
      <c r="AX83" s="7" t="str">
        <f>IF($BA83="X", IF($AV$3="X", COUNTIF('Bureau de Change'!$B$13:$E$1012, 'Bureau de Change'!$BF$4), ""), "")</f>
        <v/>
      </c>
      <c r="AY83" s="7" t="str">
        <f t="shared" si="9"/>
        <v/>
      </c>
      <c r="BA83" s="7" t="str">
        <f t="shared" si="10"/>
        <v/>
      </c>
      <c r="BC83" s="7" t="str">
        <f t="shared" si="11"/>
        <v/>
      </c>
    </row>
    <row r="84" spans="1:55" x14ac:dyDescent="0.55000000000000004">
      <c r="A84" s="11"/>
      <c r="B84" s="269"/>
      <c r="C84" s="270"/>
      <c r="D84" s="270"/>
      <c r="E84" s="270"/>
      <c r="F84" s="270"/>
      <c r="G84" s="270"/>
      <c r="H84" s="338"/>
      <c r="I84" s="338"/>
      <c r="J84" s="338"/>
      <c r="K84" s="338"/>
      <c r="L84" s="338"/>
      <c r="M84" s="338"/>
      <c r="N84" s="270"/>
      <c r="O84" s="270"/>
      <c r="P84" s="270"/>
      <c r="Q84" s="273"/>
      <c r="R84" s="11"/>
      <c r="S84" s="175" t="str">
        <f t="shared" si="6"/>
        <v/>
      </c>
      <c r="T84" s="176"/>
      <c r="U84" s="176"/>
      <c r="V84" s="176"/>
      <c r="W84" s="176"/>
      <c r="X84" s="176"/>
      <c r="Y84" s="335" t="str">
        <f t="shared" si="7"/>
        <v/>
      </c>
      <c r="Z84" s="335"/>
      <c r="AA84" s="335"/>
      <c r="AB84" s="335"/>
      <c r="AC84" s="335"/>
      <c r="AD84" s="335"/>
      <c r="AE84" s="336" t="str">
        <f t="shared" si="8"/>
        <v/>
      </c>
      <c r="AF84" s="336"/>
      <c r="AG84" s="336"/>
      <c r="AH84" s="336"/>
      <c r="AI84" s="336"/>
      <c r="AJ84" s="337"/>
      <c r="AK84" s="11"/>
      <c r="AL84" s="175" t="str">
        <f>IF($N84="", "", COUNTIF($N$7:$N$131, "&lt;"&amp;$N84)+1+COUNTIF($N$7:$N84, $N84)-1)</f>
        <v/>
      </c>
      <c r="AM84" s="176"/>
      <c r="AN84" s="176"/>
      <c r="AO84" s="176"/>
      <c r="AP84" s="176" t="str">
        <f>IF($H84="", "", COUNTIF($H$7:$H$131, "&gt;"&amp;$H84)+1+COUNTIF($H$7:$H84, $H84)-1)</f>
        <v/>
      </c>
      <c r="AQ84" s="176"/>
      <c r="AR84" s="176"/>
      <c r="AS84" s="177"/>
      <c r="AT84" s="11"/>
      <c r="AV84" s="7" t="str">
        <f>IF($BA84="X", IF($AV$3="X", 'Currency Market'!$BB$178, ""), "")</f>
        <v/>
      </c>
      <c r="AW84" s="72" t="str">
        <f>IF($BA84="X", IF($AV$3="X", 'Your Money'!$V$27, ""), "")</f>
        <v/>
      </c>
      <c r="AX84" s="7" t="str">
        <f>IF($BA84="X", IF($AV$3="X", COUNTIF('Bureau de Change'!$B$13:$E$1012, 'Bureau de Change'!$BF$4), ""), "")</f>
        <v/>
      </c>
      <c r="AY84" s="7" t="str">
        <f t="shared" si="9"/>
        <v/>
      </c>
      <c r="BA84" s="7" t="str">
        <f t="shared" si="10"/>
        <v/>
      </c>
      <c r="BC84" s="7" t="str">
        <f t="shared" si="11"/>
        <v/>
      </c>
    </row>
    <row r="85" spans="1:55" x14ac:dyDescent="0.55000000000000004">
      <c r="A85" s="11"/>
      <c r="B85" s="269"/>
      <c r="C85" s="270"/>
      <c r="D85" s="270"/>
      <c r="E85" s="270"/>
      <c r="F85" s="270"/>
      <c r="G85" s="270"/>
      <c r="H85" s="338"/>
      <c r="I85" s="338"/>
      <c r="J85" s="338"/>
      <c r="K85" s="338"/>
      <c r="L85" s="338"/>
      <c r="M85" s="338"/>
      <c r="N85" s="270"/>
      <c r="O85" s="270"/>
      <c r="P85" s="270"/>
      <c r="Q85" s="273"/>
      <c r="R85" s="11"/>
      <c r="S85" s="175" t="str">
        <f t="shared" si="6"/>
        <v/>
      </c>
      <c r="T85" s="176"/>
      <c r="U85" s="176"/>
      <c r="V85" s="176"/>
      <c r="W85" s="176"/>
      <c r="X85" s="176"/>
      <c r="Y85" s="335" t="str">
        <f t="shared" si="7"/>
        <v/>
      </c>
      <c r="Z85" s="335"/>
      <c r="AA85" s="335"/>
      <c r="AB85" s="335"/>
      <c r="AC85" s="335"/>
      <c r="AD85" s="335"/>
      <c r="AE85" s="336" t="str">
        <f t="shared" si="8"/>
        <v/>
      </c>
      <c r="AF85" s="336"/>
      <c r="AG85" s="336"/>
      <c r="AH85" s="336"/>
      <c r="AI85" s="336"/>
      <c r="AJ85" s="337"/>
      <c r="AK85" s="11"/>
      <c r="AL85" s="175" t="str">
        <f>IF($N85="", "", COUNTIF($N$7:$N$131, "&lt;"&amp;$N85)+1+COUNTIF($N$7:$N85, $N85)-1)</f>
        <v/>
      </c>
      <c r="AM85" s="176"/>
      <c r="AN85" s="176"/>
      <c r="AO85" s="176"/>
      <c r="AP85" s="176" t="str">
        <f>IF($H85="", "", COUNTIF($H$7:$H$131, "&gt;"&amp;$H85)+1+COUNTIF($H$7:$H85, $H85)-1)</f>
        <v/>
      </c>
      <c r="AQ85" s="176"/>
      <c r="AR85" s="176"/>
      <c r="AS85" s="177"/>
      <c r="AT85" s="11"/>
      <c r="AV85" s="7" t="str">
        <f>IF($BA85="X", IF($AV$3="X", 'Currency Market'!$BB$178, ""), "")</f>
        <v/>
      </c>
      <c r="AW85" s="72" t="str">
        <f>IF($BA85="X", IF($AV$3="X", 'Your Money'!$V$27, ""), "")</f>
        <v/>
      </c>
      <c r="AX85" s="7" t="str">
        <f>IF($BA85="X", IF($AV$3="X", COUNTIF('Bureau de Change'!$B$13:$E$1012, 'Bureau de Change'!$BF$4), ""), "")</f>
        <v/>
      </c>
      <c r="AY85" s="7" t="str">
        <f t="shared" si="9"/>
        <v/>
      </c>
      <c r="BA85" s="7" t="str">
        <f t="shared" si="10"/>
        <v/>
      </c>
      <c r="BC85" s="7" t="str">
        <f t="shared" si="11"/>
        <v/>
      </c>
    </row>
    <row r="86" spans="1:55" x14ac:dyDescent="0.55000000000000004">
      <c r="A86" s="11"/>
      <c r="B86" s="269"/>
      <c r="C86" s="270"/>
      <c r="D86" s="270"/>
      <c r="E86" s="270"/>
      <c r="F86" s="270"/>
      <c r="G86" s="270"/>
      <c r="H86" s="338"/>
      <c r="I86" s="338"/>
      <c r="J86" s="338"/>
      <c r="K86" s="338"/>
      <c r="L86" s="338"/>
      <c r="M86" s="338"/>
      <c r="N86" s="270"/>
      <c r="O86" s="270"/>
      <c r="P86" s="270"/>
      <c r="Q86" s="273"/>
      <c r="R86" s="11"/>
      <c r="S86" s="175" t="str">
        <f t="shared" si="6"/>
        <v/>
      </c>
      <c r="T86" s="176"/>
      <c r="U86" s="176"/>
      <c r="V86" s="176"/>
      <c r="W86" s="176"/>
      <c r="X86" s="176"/>
      <c r="Y86" s="335" t="str">
        <f t="shared" si="7"/>
        <v/>
      </c>
      <c r="Z86" s="335"/>
      <c r="AA86" s="335"/>
      <c r="AB86" s="335"/>
      <c r="AC86" s="335"/>
      <c r="AD86" s="335"/>
      <c r="AE86" s="336" t="str">
        <f t="shared" si="8"/>
        <v/>
      </c>
      <c r="AF86" s="336"/>
      <c r="AG86" s="336"/>
      <c r="AH86" s="336"/>
      <c r="AI86" s="336"/>
      <c r="AJ86" s="337"/>
      <c r="AK86" s="11"/>
      <c r="AL86" s="175" t="str">
        <f>IF($N86="", "", COUNTIF($N$7:$N$131, "&lt;"&amp;$N86)+1+COUNTIF($N$7:$N86, $N86)-1)</f>
        <v/>
      </c>
      <c r="AM86" s="176"/>
      <c r="AN86" s="176"/>
      <c r="AO86" s="176"/>
      <c r="AP86" s="176" t="str">
        <f>IF($H86="", "", COUNTIF($H$7:$H$131, "&gt;"&amp;$H86)+1+COUNTIF($H$7:$H86, $H86)-1)</f>
        <v/>
      </c>
      <c r="AQ86" s="176"/>
      <c r="AR86" s="176"/>
      <c r="AS86" s="177"/>
      <c r="AT86" s="11"/>
      <c r="AV86" s="7" t="str">
        <f>IF($BA86="X", IF($AV$3="X", 'Currency Market'!$BB$178, ""), "")</f>
        <v/>
      </c>
      <c r="AW86" s="72" t="str">
        <f>IF($BA86="X", IF($AV$3="X", 'Your Money'!$V$27, ""), "")</f>
        <v/>
      </c>
      <c r="AX86" s="7" t="str">
        <f>IF($BA86="X", IF($AV$3="X", COUNTIF('Bureau de Change'!$B$13:$E$1012, 'Bureau de Change'!$BF$4), ""), "")</f>
        <v/>
      </c>
      <c r="AY86" s="7" t="str">
        <f t="shared" si="9"/>
        <v/>
      </c>
      <c r="BA86" s="7" t="str">
        <f t="shared" si="10"/>
        <v/>
      </c>
      <c r="BC86" s="7" t="str">
        <f t="shared" si="11"/>
        <v/>
      </c>
    </row>
    <row r="87" spans="1:55" x14ac:dyDescent="0.55000000000000004">
      <c r="A87" s="11"/>
      <c r="B87" s="269"/>
      <c r="C87" s="270"/>
      <c r="D87" s="270"/>
      <c r="E87" s="270"/>
      <c r="F87" s="270"/>
      <c r="G87" s="270"/>
      <c r="H87" s="338"/>
      <c r="I87" s="338"/>
      <c r="J87" s="338"/>
      <c r="K87" s="338"/>
      <c r="L87" s="338"/>
      <c r="M87" s="338"/>
      <c r="N87" s="270"/>
      <c r="O87" s="270"/>
      <c r="P87" s="270"/>
      <c r="Q87" s="273"/>
      <c r="R87" s="11"/>
      <c r="S87" s="175" t="str">
        <f t="shared" si="6"/>
        <v/>
      </c>
      <c r="T87" s="176"/>
      <c r="U87" s="176"/>
      <c r="V87" s="176"/>
      <c r="W87" s="176"/>
      <c r="X87" s="176"/>
      <c r="Y87" s="335" t="str">
        <f t="shared" si="7"/>
        <v/>
      </c>
      <c r="Z87" s="335"/>
      <c r="AA87" s="335"/>
      <c r="AB87" s="335"/>
      <c r="AC87" s="335"/>
      <c r="AD87" s="335"/>
      <c r="AE87" s="336" t="str">
        <f t="shared" si="8"/>
        <v/>
      </c>
      <c r="AF87" s="336"/>
      <c r="AG87" s="336"/>
      <c r="AH87" s="336"/>
      <c r="AI87" s="336"/>
      <c r="AJ87" s="337"/>
      <c r="AK87" s="11"/>
      <c r="AL87" s="175" t="str">
        <f>IF($N87="", "", COUNTIF($N$7:$N$131, "&lt;"&amp;$N87)+1+COUNTIF($N$7:$N87, $N87)-1)</f>
        <v/>
      </c>
      <c r="AM87" s="176"/>
      <c r="AN87" s="176"/>
      <c r="AO87" s="176"/>
      <c r="AP87" s="176" t="str">
        <f>IF($H87="", "", COUNTIF($H$7:$H$131, "&gt;"&amp;$H87)+1+COUNTIF($H$7:$H87, $H87)-1)</f>
        <v/>
      </c>
      <c r="AQ87" s="176"/>
      <c r="AR87" s="176"/>
      <c r="AS87" s="177"/>
      <c r="AT87" s="11"/>
      <c r="AV87" s="7" t="str">
        <f>IF($BA87="X", IF($AV$3="X", 'Currency Market'!$BB$178, ""), "")</f>
        <v/>
      </c>
      <c r="AW87" s="72" t="str">
        <f>IF($BA87="X", IF($AV$3="X", 'Your Money'!$V$27, ""), "")</f>
        <v/>
      </c>
      <c r="AX87" s="7" t="str">
        <f>IF($BA87="X", IF($AV$3="X", COUNTIF('Bureau de Change'!$B$13:$E$1012, 'Bureau de Change'!$BF$4), ""), "")</f>
        <v/>
      </c>
      <c r="AY87" s="7" t="str">
        <f t="shared" si="9"/>
        <v/>
      </c>
      <c r="BA87" s="7" t="str">
        <f t="shared" si="10"/>
        <v/>
      </c>
      <c r="BC87" s="7" t="str">
        <f t="shared" si="11"/>
        <v/>
      </c>
    </row>
    <row r="88" spans="1:55" x14ac:dyDescent="0.55000000000000004">
      <c r="A88" s="11"/>
      <c r="B88" s="269"/>
      <c r="C88" s="270"/>
      <c r="D88" s="270"/>
      <c r="E88" s="270"/>
      <c r="F88" s="270"/>
      <c r="G88" s="270"/>
      <c r="H88" s="338"/>
      <c r="I88" s="338"/>
      <c r="J88" s="338"/>
      <c r="K88" s="338"/>
      <c r="L88" s="338"/>
      <c r="M88" s="338"/>
      <c r="N88" s="270"/>
      <c r="O88" s="270"/>
      <c r="P88" s="270"/>
      <c r="Q88" s="273"/>
      <c r="R88" s="11"/>
      <c r="S88" s="175" t="str">
        <f t="shared" si="6"/>
        <v/>
      </c>
      <c r="T88" s="176"/>
      <c r="U88" s="176"/>
      <c r="V88" s="176"/>
      <c r="W88" s="176"/>
      <c r="X88" s="176"/>
      <c r="Y88" s="335" t="str">
        <f t="shared" si="7"/>
        <v/>
      </c>
      <c r="Z88" s="335"/>
      <c r="AA88" s="335"/>
      <c r="AB88" s="335"/>
      <c r="AC88" s="335"/>
      <c r="AD88" s="335"/>
      <c r="AE88" s="336" t="str">
        <f t="shared" si="8"/>
        <v/>
      </c>
      <c r="AF88" s="336"/>
      <c r="AG88" s="336"/>
      <c r="AH88" s="336"/>
      <c r="AI88" s="336"/>
      <c r="AJ88" s="337"/>
      <c r="AK88" s="11"/>
      <c r="AL88" s="175" t="str">
        <f>IF($N88="", "", COUNTIF($N$7:$N$131, "&lt;"&amp;$N88)+1+COUNTIF($N$7:$N88, $N88)-1)</f>
        <v/>
      </c>
      <c r="AM88" s="176"/>
      <c r="AN88" s="176"/>
      <c r="AO88" s="176"/>
      <c r="AP88" s="176" t="str">
        <f>IF($H88="", "", COUNTIF($H$7:$H$131, "&gt;"&amp;$H88)+1+COUNTIF($H$7:$H88, $H88)-1)</f>
        <v/>
      </c>
      <c r="AQ88" s="176"/>
      <c r="AR88" s="176"/>
      <c r="AS88" s="177"/>
      <c r="AT88" s="11"/>
      <c r="AV88" s="7" t="str">
        <f>IF($BA88="X", IF($AV$3="X", 'Currency Market'!$BB$178, ""), "")</f>
        <v/>
      </c>
      <c r="AW88" s="72" t="str">
        <f>IF($BA88="X", IF($AV$3="X", 'Your Money'!$V$27, ""), "")</f>
        <v/>
      </c>
      <c r="AX88" s="7" t="str">
        <f>IF($BA88="X", IF($AV$3="X", COUNTIF('Bureau de Change'!$B$13:$E$1012, 'Bureau de Change'!$BF$4), ""), "")</f>
        <v/>
      </c>
      <c r="AY88" s="7" t="str">
        <f t="shared" si="9"/>
        <v/>
      </c>
      <c r="BA88" s="7" t="str">
        <f t="shared" si="10"/>
        <v/>
      </c>
      <c r="BC88" s="7" t="str">
        <f t="shared" si="11"/>
        <v/>
      </c>
    </row>
    <row r="89" spans="1:55" x14ac:dyDescent="0.55000000000000004">
      <c r="A89" s="11"/>
      <c r="B89" s="269"/>
      <c r="C89" s="270"/>
      <c r="D89" s="270"/>
      <c r="E89" s="270"/>
      <c r="F89" s="270"/>
      <c r="G89" s="270"/>
      <c r="H89" s="338"/>
      <c r="I89" s="338"/>
      <c r="J89" s="338"/>
      <c r="K89" s="338"/>
      <c r="L89" s="338"/>
      <c r="M89" s="338"/>
      <c r="N89" s="270"/>
      <c r="O89" s="270"/>
      <c r="P89" s="270"/>
      <c r="Q89" s="273"/>
      <c r="R89" s="11"/>
      <c r="S89" s="175" t="str">
        <f t="shared" si="6"/>
        <v/>
      </c>
      <c r="T89" s="176"/>
      <c r="U89" s="176"/>
      <c r="V89" s="176"/>
      <c r="W89" s="176"/>
      <c r="X89" s="176"/>
      <c r="Y89" s="335" t="str">
        <f t="shared" si="7"/>
        <v/>
      </c>
      <c r="Z89" s="335"/>
      <c r="AA89" s="335"/>
      <c r="AB89" s="335"/>
      <c r="AC89" s="335"/>
      <c r="AD89" s="335"/>
      <c r="AE89" s="336" t="str">
        <f t="shared" si="8"/>
        <v/>
      </c>
      <c r="AF89" s="336"/>
      <c r="AG89" s="336"/>
      <c r="AH89" s="336"/>
      <c r="AI89" s="336"/>
      <c r="AJ89" s="337"/>
      <c r="AK89" s="11"/>
      <c r="AL89" s="175" t="str">
        <f>IF($N89="", "", COUNTIF($N$7:$N$131, "&lt;"&amp;$N89)+1+COUNTIF($N$7:$N89, $N89)-1)</f>
        <v/>
      </c>
      <c r="AM89" s="176"/>
      <c r="AN89" s="176"/>
      <c r="AO89" s="176"/>
      <c r="AP89" s="176" t="str">
        <f>IF($H89="", "", COUNTIF($H$7:$H$131, "&gt;"&amp;$H89)+1+COUNTIF($H$7:$H89, $H89)-1)</f>
        <v/>
      </c>
      <c r="AQ89" s="176"/>
      <c r="AR89" s="176"/>
      <c r="AS89" s="177"/>
      <c r="AT89" s="11"/>
      <c r="AV89" s="7" t="str">
        <f>IF($BA89="X", IF($AV$3="X", 'Currency Market'!$BB$178, ""), "")</f>
        <v/>
      </c>
      <c r="AW89" s="72" t="str">
        <f>IF($BA89="X", IF($AV$3="X", 'Your Money'!$V$27, ""), "")</f>
        <v/>
      </c>
      <c r="AX89" s="7" t="str">
        <f>IF($BA89="X", IF($AV$3="X", COUNTIF('Bureau de Change'!$B$13:$E$1012, 'Bureau de Change'!$BF$4), ""), "")</f>
        <v/>
      </c>
      <c r="AY89" s="7" t="str">
        <f t="shared" si="9"/>
        <v/>
      </c>
      <c r="BA89" s="7" t="str">
        <f t="shared" si="10"/>
        <v/>
      </c>
      <c r="BC89" s="7" t="str">
        <f t="shared" si="11"/>
        <v/>
      </c>
    </row>
    <row r="90" spans="1:55" x14ac:dyDescent="0.55000000000000004">
      <c r="A90" s="11"/>
      <c r="B90" s="269"/>
      <c r="C90" s="270"/>
      <c r="D90" s="270"/>
      <c r="E90" s="270"/>
      <c r="F90" s="270"/>
      <c r="G90" s="270"/>
      <c r="H90" s="338"/>
      <c r="I90" s="338"/>
      <c r="J90" s="338"/>
      <c r="K90" s="338"/>
      <c r="L90" s="338"/>
      <c r="M90" s="338"/>
      <c r="N90" s="270"/>
      <c r="O90" s="270"/>
      <c r="P90" s="270"/>
      <c r="Q90" s="273"/>
      <c r="R90" s="11"/>
      <c r="S90" s="175" t="str">
        <f t="shared" si="6"/>
        <v/>
      </c>
      <c r="T90" s="176"/>
      <c r="U90" s="176"/>
      <c r="V90" s="176"/>
      <c r="W90" s="176"/>
      <c r="X90" s="176"/>
      <c r="Y90" s="335" t="str">
        <f t="shared" si="7"/>
        <v/>
      </c>
      <c r="Z90" s="335"/>
      <c r="AA90" s="335"/>
      <c r="AB90" s="335"/>
      <c r="AC90" s="335"/>
      <c r="AD90" s="335"/>
      <c r="AE90" s="336" t="str">
        <f t="shared" si="8"/>
        <v/>
      </c>
      <c r="AF90" s="336"/>
      <c r="AG90" s="336"/>
      <c r="AH90" s="336"/>
      <c r="AI90" s="336"/>
      <c r="AJ90" s="337"/>
      <c r="AK90" s="11"/>
      <c r="AL90" s="175" t="str">
        <f>IF($N90="", "", COUNTIF($N$7:$N$131, "&lt;"&amp;$N90)+1+COUNTIF($N$7:$N90, $N90)-1)</f>
        <v/>
      </c>
      <c r="AM90" s="176"/>
      <c r="AN90" s="176"/>
      <c r="AO90" s="176"/>
      <c r="AP90" s="176" t="str">
        <f>IF($H90="", "", COUNTIF($H$7:$H$131, "&gt;"&amp;$H90)+1+COUNTIF($H$7:$H90, $H90)-1)</f>
        <v/>
      </c>
      <c r="AQ90" s="176"/>
      <c r="AR90" s="176"/>
      <c r="AS90" s="177"/>
      <c r="AT90" s="11"/>
      <c r="AV90" s="7" t="str">
        <f>IF($BA90="X", IF($AV$3="X", 'Currency Market'!$BB$178, ""), "")</f>
        <v/>
      </c>
      <c r="AW90" s="72" t="str">
        <f>IF($BA90="X", IF($AV$3="X", 'Your Money'!$V$27, ""), "")</f>
        <v/>
      </c>
      <c r="AX90" s="7" t="str">
        <f>IF($BA90="X", IF($AV$3="X", COUNTIF('Bureau de Change'!$B$13:$E$1012, 'Bureau de Change'!$BF$4), ""), "")</f>
        <v/>
      </c>
      <c r="AY90" s="7" t="str">
        <f t="shared" si="9"/>
        <v/>
      </c>
      <c r="BA90" s="7" t="str">
        <f t="shared" si="10"/>
        <v/>
      </c>
      <c r="BC90" s="7" t="str">
        <f t="shared" si="11"/>
        <v/>
      </c>
    </row>
    <row r="91" spans="1:55" x14ac:dyDescent="0.55000000000000004">
      <c r="A91" s="11"/>
      <c r="B91" s="269"/>
      <c r="C91" s="270"/>
      <c r="D91" s="270"/>
      <c r="E91" s="270"/>
      <c r="F91" s="270"/>
      <c r="G91" s="270"/>
      <c r="H91" s="338"/>
      <c r="I91" s="338"/>
      <c r="J91" s="338"/>
      <c r="K91" s="338"/>
      <c r="L91" s="338"/>
      <c r="M91" s="338"/>
      <c r="N91" s="270"/>
      <c r="O91" s="270"/>
      <c r="P91" s="270"/>
      <c r="Q91" s="273"/>
      <c r="R91" s="11"/>
      <c r="S91" s="175" t="str">
        <f t="shared" si="6"/>
        <v/>
      </c>
      <c r="T91" s="176"/>
      <c r="U91" s="176"/>
      <c r="V91" s="176"/>
      <c r="W91" s="176"/>
      <c r="X91" s="176"/>
      <c r="Y91" s="335" t="str">
        <f t="shared" si="7"/>
        <v/>
      </c>
      <c r="Z91" s="335"/>
      <c r="AA91" s="335"/>
      <c r="AB91" s="335"/>
      <c r="AC91" s="335"/>
      <c r="AD91" s="335"/>
      <c r="AE91" s="336" t="str">
        <f t="shared" si="8"/>
        <v/>
      </c>
      <c r="AF91" s="336"/>
      <c r="AG91" s="336"/>
      <c r="AH91" s="336"/>
      <c r="AI91" s="336"/>
      <c r="AJ91" s="337"/>
      <c r="AK91" s="11"/>
      <c r="AL91" s="175" t="str">
        <f>IF($N91="", "", COUNTIF($N$7:$N$131, "&lt;"&amp;$N91)+1+COUNTIF($N$7:$N91, $N91)-1)</f>
        <v/>
      </c>
      <c r="AM91" s="176"/>
      <c r="AN91" s="176"/>
      <c r="AO91" s="176"/>
      <c r="AP91" s="176" t="str">
        <f>IF($H91="", "", COUNTIF($H$7:$H$131, "&gt;"&amp;$H91)+1+COUNTIF($H$7:$H91, $H91)-1)</f>
        <v/>
      </c>
      <c r="AQ91" s="176"/>
      <c r="AR91" s="176"/>
      <c r="AS91" s="177"/>
      <c r="AT91" s="11"/>
      <c r="AV91" s="7" t="str">
        <f>IF($BA91="X", IF($AV$3="X", 'Currency Market'!$BB$178, ""), "")</f>
        <v/>
      </c>
      <c r="AW91" s="72" t="str">
        <f>IF($BA91="X", IF($AV$3="X", 'Your Money'!$V$27, ""), "")</f>
        <v/>
      </c>
      <c r="AX91" s="7" t="str">
        <f>IF($BA91="X", IF($AV$3="X", COUNTIF('Bureau de Change'!$B$13:$E$1012, 'Bureau de Change'!$BF$4), ""), "")</f>
        <v/>
      </c>
      <c r="AY91" s="7" t="str">
        <f t="shared" si="9"/>
        <v/>
      </c>
      <c r="BA91" s="7" t="str">
        <f t="shared" si="10"/>
        <v/>
      </c>
      <c r="BC91" s="7" t="str">
        <f t="shared" si="11"/>
        <v/>
      </c>
    </row>
    <row r="92" spans="1:55" x14ac:dyDescent="0.55000000000000004">
      <c r="A92" s="11"/>
      <c r="B92" s="269"/>
      <c r="C92" s="270"/>
      <c r="D92" s="270"/>
      <c r="E92" s="270"/>
      <c r="F92" s="270"/>
      <c r="G92" s="270"/>
      <c r="H92" s="338"/>
      <c r="I92" s="338"/>
      <c r="J92" s="338"/>
      <c r="K92" s="338"/>
      <c r="L92" s="338"/>
      <c r="M92" s="338"/>
      <c r="N92" s="270"/>
      <c r="O92" s="270"/>
      <c r="P92" s="270"/>
      <c r="Q92" s="273"/>
      <c r="R92" s="11"/>
      <c r="S92" s="175" t="str">
        <f t="shared" si="6"/>
        <v/>
      </c>
      <c r="T92" s="176"/>
      <c r="U92" s="176"/>
      <c r="V92" s="176"/>
      <c r="W92" s="176"/>
      <c r="X92" s="176"/>
      <c r="Y92" s="335" t="str">
        <f t="shared" si="7"/>
        <v/>
      </c>
      <c r="Z92" s="335"/>
      <c r="AA92" s="335"/>
      <c r="AB92" s="335"/>
      <c r="AC92" s="335"/>
      <c r="AD92" s="335"/>
      <c r="AE92" s="336" t="str">
        <f t="shared" si="8"/>
        <v/>
      </c>
      <c r="AF92" s="336"/>
      <c r="AG92" s="336"/>
      <c r="AH92" s="336"/>
      <c r="AI92" s="336"/>
      <c r="AJ92" s="337"/>
      <c r="AK92" s="11"/>
      <c r="AL92" s="175" t="str">
        <f>IF($N92="", "", COUNTIF($N$7:$N$131, "&lt;"&amp;$N92)+1+COUNTIF($N$7:$N92, $N92)-1)</f>
        <v/>
      </c>
      <c r="AM92" s="176"/>
      <c r="AN92" s="176"/>
      <c r="AO92" s="176"/>
      <c r="AP92" s="176" t="str">
        <f>IF($H92="", "", COUNTIF($H$7:$H$131, "&gt;"&amp;$H92)+1+COUNTIF($H$7:$H92, $H92)-1)</f>
        <v/>
      </c>
      <c r="AQ92" s="176"/>
      <c r="AR92" s="176"/>
      <c r="AS92" s="177"/>
      <c r="AT92" s="11"/>
      <c r="AV92" s="7" t="str">
        <f>IF($BA92="X", IF($AV$3="X", 'Currency Market'!$BB$178, ""), "")</f>
        <v/>
      </c>
      <c r="AW92" s="72" t="str">
        <f>IF($BA92="X", IF($AV$3="X", 'Your Money'!$V$27, ""), "")</f>
        <v/>
      </c>
      <c r="AX92" s="7" t="str">
        <f>IF($BA92="X", IF($AV$3="X", COUNTIF('Bureau de Change'!$B$13:$E$1012, 'Bureau de Change'!$BF$4), ""), "")</f>
        <v/>
      </c>
      <c r="AY92" s="7" t="str">
        <f t="shared" si="9"/>
        <v/>
      </c>
      <c r="BA92" s="7" t="str">
        <f t="shared" si="10"/>
        <v/>
      </c>
      <c r="BC92" s="7" t="str">
        <f t="shared" si="11"/>
        <v/>
      </c>
    </row>
    <row r="93" spans="1:55" x14ac:dyDescent="0.55000000000000004">
      <c r="A93" s="11"/>
      <c r="B93" s="269"/>
      <c r="C93" s="270"/>
      <c r="D93" s="270"/>
      <c r="E93" s="270"/>
      <c r="F93" s="270"/>
      <c r="G93" s="270"/>
      <c r="H93" s="338"/>
      <c r="I93" s="338"/>
      <c r="J93" s="338"/>
      <c r="K93" s="338"/>
      <c r="L93" s="338"/>
      <c r="M93" s="338"/>
      <c r="N93" s="270"/>
      <c r="O93" s="270"/>
      <c r="P93" s="270"/>
      <c r="Q93" s="273"/>
      <c r="R93" s="11"/>
      <c r="S93" s="175" t="str">
        <f t="shared" si="6"/>
        <v/>
      </c>
      <c r="T93" s="176"/>
      <c r="U93" s="176"/>
      <c r="V93" s="176"/>
      <c r="W93" s="176"/>
      <c r="X93" s="176"/>
      <c r="Y93" s="335" t="str">
        <f t="shared" si="7"/>
        <v/>
      </c>
      <c r="Z93" s="335"/>
      <c r="AA93" s="335"/>
      <c r="AB93" s="335"/>
      <c r="AC93" s="335"/>
      <c r="AD93" s="335"/>
      <c r="AE93" s="336" t="str">
        <f t="shared" si="8"/>
        <v/>
      </c>
      <c r="AF93" s="336"/>
      <c r="AG93" s="336"/>
      <c r="AH93" s="336"/>
      <c r="AI93" s="336"/>
      <c r="AJ93" s="337"/>
      <c r="AK93" s="11"/>
      <c r="AL93" s="175" t="str">
        <f>IF($N93="", "", COUNTIF($N$7:$N$131, "&lt;"&amp;$N93)+1+COUNTIF($N$7:$N93, $N93)-1)</f>
        <v/>
      </c>
      <c r="AM93" s="176"/>
      <c r="AN93" s="176"/>
      <c r="AO93" s="176"/>
      <c r="AP93" s="176" t="str">
        <f>IF($H93="", "", COUNTIF($H$7:$H$131, "&gt;"&amp;$H93)+1+COUNTIF($H$7:$H93, $H93)-1)</f>
        <v/>
      </c>
      <c r="AQ93" s="176"/>
      <c r="AR93" s="176"/>
      <c r="AS93" s="177"/>
      <c r="AT93" s="11"/>
      <c r="AV93" s="7" t="str">
        <f>IF($BA93="X", IF($AV$3="X", 'Currency Market'!$BB$178, ""), "")</f>
        <v/>
      </c>
      <c r="AW93" s="72" t="str">
        <f>IF($BA93="X", IF($AV$3="X", 'Your Money'!$V$27, ""), "")</f>
        <v/>
      </c>
      <c r="AX93" s="7" t="str">
        <f>IF($BA93="X", IF($AV$3="X", COUNTIF('Bureau de Change'!$B$13:$E$1012, 'Bureau de Change'!$BF$4), ""), "")</f>
        <v/>
      </c>
      <c r="AY93" s="7" t="str">
        <f t="shared" si="9"/>
        <v/>
      </c>
      <c r="BA93" s="7" t="str">
        <f t="shared" si="10"/>
        <v/>
      </c>
      <c r="BC93" s="7" t="str">
        <f t="shared" si="11"/>
        <v/>
      </c>
    </row>
    <row r="94" spans="1:55" x14ac:dyDescent="0.55000000000000004">
      <c r="A94" s="11"/>
      <c r="B94" s="269"/>
      <c r="C94" s="270"/>
      <c r="D94" s="270"/>
      <c r="E94" s="270"/>
      <c r="F94" s="270"/>
      <c r="G94" s="270"/>
      <c r="H94" s="338"/>
      <c r="I94" s="338"/>
      <c r="J94" s="338"/>
      <c r="K94" s="338"/>
      <c r="L94" s="338"/>
      <c r="M94" s="338"/>
      <c r="N94" s="270"/>
      <c r="O94" s="270"/>
      <c r="P94" s="270"/>
      <c r="Q94" s="273"/>
      <c r="R94" s="11"/>
      <c r="S94" s="175" t="str">
        <f t="shared" si="6"/>
        <v/>
      </c>
      <c r="T94" s="176"/>
      <c r="U94" s="176"/>
      <c r="V94" s="176"/>
      <c r="W94" s="176"/>
      <c r="X94" s="176"/>
      <c r="Y94" s="335" t="str">
        <f t="shared" si="7"/>
        <v/>
      </c>
      <c r="Z94" s="335"/>
      <c r="AA94" s="335"/>
      <c r="AB94" s="335"/>
      <c r="AC94" s="335"/>
      <c r="AD94" s="335"/>
      <c r="AE94" s="336" t="str">
        <f t="shared" si="8"/>
        <v/>
      </c>
      <c r="AF94" s="336"/>
      <c r="AG94" s="336"/>
      <c r="AH94" s="336"/>
      <c r="AI94" s="336"/>
      <c r="AJ94" s="337"/>
      <c r="AK94" s="11"/>
      <c r="AL94" s="175" t="str">
        <f>IF($N94="", "", COUNTIF($N$7:$N$131, "&lt;"&amp;$N94)+1+COUNTIF($N$7:$N94, $N94)-1)</f>
        <v/>
      </c>
      <c r="AM94" s="176"/>
      <c r="AN94" s="176"/>
      <c r="AO94" s="176"/>
      <c r="AP94" s="176" t="str">
        <f>IF($H94="", "", COUNTIF($H$7:$H$131, "&gt;"&amp;$H94)+1+COUNTIF($H$7:$H94, $H94)-1)</f>
        <v/>
      </c>
      <c r="AQ94" s="176"/>
      <c r="AR94" s="176"/>
      <c r="AS94" s="177"/>
      <c r="AT94" s="11"/>
      <c r="AV94" s="7" t="str">
        <f>IF($BA94="X", IF($AV$3="X", 'Currency Market'!$BB$178, ""), "")</f>
        <v/>
      </c>
      <c r="AW94" s="72" t="str">
        <f>IF($BA94="X", IF($AV$3="X", 'Your Money'!$V$27, ""), "")</f>
        <v/>
      </c>
      <c r="AX94" s="7" t="str">
        <f>IF($BA94="X", IF($AV$3="X", COUNTIF('Bureau de Change'!$B$13:$E$1012, 'Bureau de Change'!$BF$4), ""), "")</f>
        <v/>
      </c>
      <c r="AY94" s="7" t="str">
        <f t="shared" si="9"/>
        <v/>
      </c>
      <c r="BA94" s="7" t="str">
        <f t="shared" si="10"/>
        <v/>
      </c>
      <c r="BC94" s="7" t="str">
        <f t="shared" si="11"/>
        <v/>
      </c>
    </row>
    <row r="95" spans="1:55" x14ac:dyDescent="0.55000000000000004">
      <c r="A95" s="11"/>
      <c r="B95" s="269"/>
      <c r="C95" s="270"/>
      <c r="D95" s="270"/>
      <c r="E95" s="270"/>
      <c r="F95" s="270"/>
      <c r="G95" s="270"/>
      <c r="H95" s="338"/>
      <c r="I95" s="338"/>
      <c r="J95" s="338"/>
      <c r="K95" s="338"/>
      <c r="L95" s="338"/>
      <c r="M95" s="338"/>
      <c r="N95" s="270"/>
      <c r="O95" s="270"/>
      <c r="P95" s="270"/>
      <c r="Q95" s="273"/>
      <c r="R95" s="11"/>
      <c r="S95" s="175" t="str">
        <f t="shared" si="6"/>
        <v/>
      </c>
      <c r="T95" s="176"/>
      <c r="U95" s="176"/>
      <c r="V95" s="176"/>
      <c r="W95" s="176"/>
      <c r="X95" s="176"/>
      <c r="Y95" s="335" t="str">
        <f t="shared" si="7"/>
        <v/>
      </c>
      <c r="Z95" s="335"/>
      <c r="AA95" s="335"/>
      <c r="AB95" s="335"/>
      <c r="AC95" s="335"/>
      <c r="AD95" s="335"/>
      <c r="AE95" s="336" t="str">
        <f t="shared" si="8"/>
        <v/>
      </c>
      <c r="AF95" s="336"/>
      <c r="AG95" s="336"/>
      <c r="AH95" s="336"/>
      <c r="AI95" s="336"/>
      <c r="AJ95" s="337"/>
      <c r="AK95" s="11"/>
      <c r="AL95" s="175" t="str">
        <f>IF($N95="", "", COUNTIF($N$7:$N$131, "&lt;"&amp;$N95)+1+COUNTIF($N$7:$N95, $N95)-1)</f>
        <v/>
      </c>
      <c r="AM95" s="176"/>
      <c r="AN95" s="176"/>
      <c r="AO95" s="176"/>
      <c r="AP95" s="176" t="str">
        <f>IF($H95="", "", COUNTIF($H$7:$H$131, "&gt;"&amp;$H95)+1+COUNTIF($H$7:$H95, $H95)-1)</f>
        <v/>
      </c>
      <c r="AQ95" s="176"/>
      <c r="AR95" s="176"/>
      <c r="AS95" s="177"/>
      <c r="AT95" s="11"/>
      <c r="AV95" s="7" t="str">
        <f>IF($BA95="X", IF($AV$3="X", 'Currency Market'!$BB$178, ""), "")</f>
        <v/>
      </c>
      <c r="AW95" s="72" t="str">
        <f>IF($BA95="X", IF($AV$3="X", 'Your Money'!$V$27, ""), "")</f>
        <v/>
      </c>
      <c r="AX95" s="7" t="str">
        <f>IF($BA95="X", IF($AV$3="X", COUNTIF('Bureau de Change'!$B$13:$E$1012, 'Bureau de Change'!$BF$4), ""), "")</f>
        <v/>
      </c>
      <c r="AY95" s="7" t="str">
        <f t="shared" si="9"/>
        <v/>
      </c>
      <c r="BA95" s="7" t="str">
        <f t="shared" si="10"/>
        <v/>
      </c>
      <c r="BC95" s="7" t="str">
        <f t="shared" si="11"/>
        <v/>
      </c>
    </row>
    <row r="96" spans="1:55" x14ac:dyDescent="0.55000000000000004">
      <c r="A96" s="11"/>
      <c r="B96" s="269"/>
      <c r="C96" s="270"/>
      <c r="D96" s="270"/>
      <c r="E96" s="270"/>
      <c r="F96" s="270"/>
      <c r="G96" s="270"/>
      <c r="H96" s="338"/>
      <c r="I96" s="338"/>
      <c r="J96" s="338"/>
      <c r="K96" s="338"/>
      <c r="L96" s="338"/>
      <c r="M96" s="338"/>
      <c r="N96" s="270"/>
      <c r="O96" s="270"/>
      <c r="P96" s="270"/>
      <c r="Q96" s="273"/>
      <c r="R96" s="11"/>
      <c r="S96" s="175" t="str">
        <f t="shared" si="6"/>
        <v/>
      </c>
      <c r="T96" s="176"/>
      <c r="U96" s="176"/>
      <c r="V96" s="176"/>
      <c r="W96" s="176"/>
      <c r="X96" s="176"/>
      <c r="Y96" s="335" t="str">
        <f t="shared" si="7"/>
        <v/>
      </c>
      <c r="Z96" s="335"/>
      <c r="AA96" s="335"/>
      <c r="AB96" s="335"/>
      <c r="AC96" s="335"/>
      <c r="AD96" s="335"/>
      <c r="AE96" s="336" t="str">
        <f t="shared" si="8"/>
        <v/>
      </c>
      <c r="AF96" s="336"/>
      <c r="AG96" s="336"/>
      <c r="AH96" s="336"/>
      <c r="AI96" s="336"/>
      <c r="AJ96" s="337"/>
      <c r="AK96" s="11"/>
      <c r="AL96" s="175" t="str">
        <f>IF($N96="", "", COUNTIF($N$7:$N$131, "&lt;"&amp;$N96)+1+COUNTIF($N$7:$N96, $N96)-1)</f>
        <v/>
      </c>
      <c r="AM96" s="176"/>
      <c r="AN96" s="176"/>
      <c r="AO96" s="176"/>
      <c r="AP96" s="176" t="str">
        <f>IF($H96="", "", COUNTIF($H$7:$H$131, "&gt;"&amp;$H96)+1+COUNTIF($H$7:$H96, $H96)-1)</f>
        <v/>
      </c>
      <c r="AQ96" s="176"/>
      <c r="AR96" s="176"/>
      <c r="AS96" s="177"/>
      <c r="AT96" s="11"/>
      <c r="AV96" s="7" t="str">
        <f>IF($BA96="X", IF($AV$3="X", 'Currency Market'!$BB$178, ""), "")</f>
        <v/>
      </c>
      <c r="AW96" s="72" t="str">
        <f>IF($BA96="X", IF($AV$3="X", 'Your Money'!$V$27, ""), "")</f>
        <v/>
      </c>
      <c r="AX96" s="7" t="str">
        <f>IF($BA96="X", IF($AV$3="X", COUNTIF('Bureau de Change'!$B$13:$E$1012, 'Bureau de Change'!$BF$4), ""), "")</f>
        <v/>
      </c>
      <c r="AY96" s="7" t="str">
        <f t="shared" si="9"/>
        <v/>
      </c>
      <c r="BA96" s="7" t="str">
        <f t="shared" si="10"/>
        <v/>
      </c>
      <c r="BC96" s="7" t="str">
        <f t="shared" si="11"/>
        <v/>
      </c>
    </row>
    <row r="97" spans="1:55" x14ac:dyDescent="0.55000000000000004">
      <c r="A97" s="11"/>
      <c r="B97" s="269"/>
      <c r="C97" s="270"/>
      <c r="D97" s="270"/>
      <c r="E97" s="270"/>
      <c r="F97" s="270"/>
      <c r="G97" s="270"/>
      <c r="H97" s="338"/>
      <c r="I97" s="338"/>
      <c r="J97" s="338"/>
      <c r="K97" s="338"/>
      <c r="L97" s="338"/>
      <c r="M97" s="338"/>
      <c r="N97" s="270"/>
      <c r="O97" s="270"/>
      <c r="P97" s="270"/>
      <c r="Q97" s="273"/>
      <c r="R97" s="11"/>
      <c r="S97" s="175" t="str">
        <f t="shared" si="6"/>
        <v/>
      </c>
      <c r="T97" s="176"/>
      <c r="U97" s="176"/>
      <c r="V97" s="176"/>
      <c r="W97" s="176"/>
      <c r="X97" s="176"/>
      <c r="Y97" s="335" t="str">
        <f t="shared" si="7"/>
        <v/>
      </c>
      <c r="Z97" s="335"/>
      <c r="AA97" s="335"/>
      <c r="AB97" s="335"/>
      <c r="AC97" s="335"/>
      <c r="AD97" s="335"/>
      <c r="AE97" s="336" t="str">
        <f t="shared" si="8"/>
        <v/>
      </c>
      <c r="AF97" s="336"/>
      <c r="AG97" s="336"/>
      <c r="AH97" s="336"/>
      <c r="AI97" s="336"/>
      <c r="AJ97" s="337"/>
      <c r="AK97" s="11"/>
      <c r="AL97" s="175" t="str">
        <f>IF($N97="", "", COUNTIF($N$7:$N$131, "&lt;"&amp;$N97)+1+COUNTIF($N$7:$N97, $N97)-1)</f>
        <v/>
      </c>
      <c r="AM97" s="176"/>
      <c r="AN97" s="176"/>
      <c r="AO97" s="176"/>
      <c r="AP97" s="176" t="str">
        <f>IF($H97="", "", COUNTIF($H$7:$H$131, "&gt;"&amp;$H97)+1+COUNTIF($H$7:$H97, $H97)-1)</f>
        <v/>
      </c>
      <c r="AQ97" s="176"/>
      <c r="AR97" s="176"/>
      <c r="AS97" s="177"/>
      <c r="AT97" s="11"/>
      <c r="AV97" s="7" t="str">
        <f>IF($BA97="X", IF($AV$3="X", 'Currency Market'!$BB$178, ""), "")</f>
        <v/>
      </c>
      <c r="AW97" s="72" t="str">
        <f>IF($BA97="X", IF($AV$3="X", 'Your Money'!$V$27, ""), "")</f>
        <v/>
      </c>
      <c r="AX97" s="7" t="str">
        <f>IF($BA97="X", IF($AV$3="X", COUNTIF('Bureau de Change'!$B$13:$E$1012, 'Bureau de Change'!$BF$4), ""), "")</f>
        <v/>
      </c>
      <c r="AY97" s="7" t="str">
        <f t="shared" si="9"/>
        <v/>
      </c>
      <c r="BA97" s="7" t="str">
        <f t="shared" si="10"/>
        <v/>
      </c>
      <c r="BC97" s="7" t="str">
        <f t="shared" si="11"/>
        <v/>
      </c>
    </row>
    <row r="98" spans="1:55" x14ac:dyDescent="0.55000000000000004">
      <c r="A98" s="11"/>
      <c r="B98" s="269"/>
      <c r="C98" s="270"/>
      <c r="D98" s="270"/>
      <c r="E98" s="270"/>
      <c r="F98" s="270"/>
      <c r="G98" s="270"/>
      <c r="H98" s="338"/>
      <c r="I98" s="338"/>
      <c r="J98" s="338"/>
      <c r="K98" s="338"/>
      <c r="L98" s="338"/>
      <c r="M98" s="338"/>
      <c r="N98" s="270"/>
      <c r="O98" s="270"/>
      <c r="P98" s="270"/>
      <c r="Q98" s="273"/>
      <c r="R98" s="11"/>
      <c r="S98" s="175" t="str">
        <f t="shared" si="6"/>
        <v/>
      </c>
      <c r="T98" s="176"/>
      <c r="U98" s="176"/>
      <c r="V98" s="176"/>
      <c r="W98" s="176"/>
      <c r="X98" s="176"/>
      <c r="Y98" s="335" t="str">
        <f t="shared" si="7"/>
        <v/>
      </c>
      <c r="Z98" s="335"/>
      <c r="AA98" s="335"/>
      <c r="AB98" s="335"/>
      <c r="AC98" s="335"/>
      <c r="AD98" s="335"/>
      <c r="AE98" s="336" t="str">
        <f t="shared" si="8"/>
        <v/>
      </c>
      <c r="AF98" s="336"/>
      <c r="AG98" s="336"/>
      <c r="AH98" s="336"/>
      <c r="AI98" s="336"/>
      <c r="AJ98" s="337"/>
      <c r="AK98" s="11"/>
      <c r="AL98" s="175" t="str">
        <f>IF($N98="", "", COUNTIF($N$7:$N$131, "&lt;"&amp;$N98)+1+COUNTIF($N$7:$N98, $N98)-1)</f>
        <v/>
      </c>
      <c r="AM98" s="176"/>
      <c r="AN98" s="176"/>
      <c r="AO98" s="176"/>
      <c r="AP98" s="176" t="str">
        <f>IF($H98="", "", COUNTIF($H$7:$H$131, "&gt;"&amp;$H98)+1+COUNTIF($H$7:$H98, $H98)-1)</f>
        <v/>
      </c>
      <c r="AQ98" s="176"/>
      <c r="AR98" s="176"/>
      <c r="AS98" s="177"/>
      <c r="AT98" s="11"/>
      <c r="AV98" s="7" t="str">
        <f>IF($BA98="X", IF($AV$3="X", 'Currency Market'!$BB$178, ""), "")</f>
        <v/>
      </c>
      <c r="AW98" s="72" t="str">
        <f>IF($BA98="X", IF($AV$3="X", 'Your Money'!$V$27, ""), "")</f>
        <v/>
      </c>
      <c r="AX98" s="7" t="str">
        <f>IF($BA98="X", IF($AV$3="X", COUNTIF('Bureau de Change'!$B$13:$E$1012, 'Bureau de Change'!$BF$4), ""), "")</f>
        <v/>
      </c>
      <c r="AY98" s="7" t="str">
        <f t="shared" si="9"/>
        <v/>
      </c>
      <c r="BA98" s="7" t="str">
        <f t="shared" si="10"/>
        <v/>
      </c>
      <c r="BC98" s="7" t="str">
        <f t="shared" si="11"/>
        <v/>
      </c>
    </row>
    <row r="99" spans="1:55" x14ac:dyDescent="0.55000000000000004">
      <c r="A99" s="11"/>
      <c r="B99" s="269"/>
      <c r="C99" s="270"/>
      <c r="D99" s="270"/>
      <c r="E99" s="270"/>
      <c r="F99" s="270"/>
      <c r="G99" s="270"/>
      <c r="H99" s="338"/>
      <c r="I99" s="338"/>
      <c r="J99" s="338"/>
      <c r="K99" s="338"/>
      <c r="L99" s="338"/>
      <c r="M99" s="338"/>
      <c r="N99" s="270"/>
      <c r="O99" s="270"/>
      <c r="P99" s="270"/>
      <c r="Q99" s="273"/>
      <c r="R99" s="11"/>
      <c r="S99" s="175" t="str">
        <f t="shared" si="6"/>
        <v/>
      </c>
      <c r="T99" s="176"/>
      <c r="U99" s="176"/>
      <c r="V99" s="176"/>
      <c r="W99" s="176"/>
      <c r="X99" s="176"/>
      <c r="Y99" s="335" t="str">
        <f t="shared" si="7"/>
        <v/>
      </c>
      <c r="Z99" s="335"/>
      <c r="AA99" s="335"/>
      <c r="AB99" s="335"/>
      <c r="AC99" s="335"/>
      <c r="AD99" s="335"/>
      <c r="AE99" s="336" t="str">
        <f t="shared" si="8"/>
        <v/>
      </c>
      <c r="AF99" s="336"/>
      <c r="AG99" s="336"/>
      <c r="AH99" s="336"/>
      <c r="AI99" s="336"/>
      <c r="AJ99" s="337"/>
      <c r="AK99" s="11"/>
      <c r="AL99" s="175" t="str">
        <f>IF($N99="", "", COUNTIF($N$7:$N$131, "&lt;"&amp;$N99)+1+COUNTIF($N$7:$N99, $N99)-1)</f>
        <v/>
      </c>
      <c r="AM99" s="176"/>
      <c r="AN99" s="176"/>
      <c r="AO99" s="176"/>
      <c r="AP99" s="176" t="str">
        <f>IF($H99="", "", COUNTIF($H$7:$H$131, "&gt;"&amp;$H99)+1+COUNTIF($H$7:$H99, $H99)-1)</f>
        <v/>
      </c>
      <c r="AQ99" s="176"/>
      <c r="AR99" s="176"/>
      <c r="AS99" s="177"/>
      <c r="AT99" s="11"/>
      <c r="AV99" s="7" t="str">
        <f>IF($BA99="X", IF($AV$3="X", 'Currency Market'!$BB$178, ""), "")</f>
        <v/>
      </c>
      <c r="AW99" s="72" t="str">
        <f>IF($BA99="X", IF($AV$3="X", 'Your Money'!$V$27, ""), "")</f>
        <v/>
      </c>
      <c r="AX99" s="7" t="str">
        <f>IF($BA99="X", IF($AV$3="X", COUNTIF('Bureau de Change'!$B$13:$E$1012, 'Bureau de Change'!$BF$4), ""), "")</f>
        <v/>
      </c>
      <c r="AY99" s="7" t="str">
        <f t="shared" si="9"/>
        <v/>
      </c>
      <c r="BA99" s="7" t="str">
        <f t="shared" si="10"/>
        <v/>
      </c>
      <c r="BC99" s="7" t="str">
        <f t="shared" si="11"/>
        <v/>
      </c>
    </row>
    <row r="100" spans="1:55" x14ac:dyDescent="0.55000000000000004">
      <c r="A100" s="11"/>
      <c r="B100" s="269"/>
      <c r="C100" s="270"/>
      <c r="D100" s="270"/>
      <c r="E100" s="270"/>
      <c r="F100" s="270"/>
      <c r="G100" s="270"/>
      <c r="H100" s="338"/>
      <c r="I100" s="338"/>
      <c r="J100" s="338"/>
      <c r="K100" s="338"/>
      <c r="L100" s="338"/>
      <c r="M100" s="338"/>
      <c r="N100" s="270"/>
      <c r="O100" s="270"/>
      <c r="P100" s="270"/>
      <c r="Q100" s="273"/>
      <c r="R100" s="11"/>
      <c r="S100" s="175" t="str">
        <f t="shared" si="6"/>
        <v/>
      </c>
      <c r="T100" s="176"/>
      <c r="U100" s="176"/>
      <c r="V100" s="176"/>
      <c r="W100" s="176"/>
      <c r="X100" s="176"/>
      <c r="Y100" s="335" t="str">
        <f t="shared" si="7"/>
        <v/>
      </c>
      <c r="Z100" s="335"/>
      <c r="AA100" s="335"/>
      <c r="AB100" s="335"/>
      <c r="AC100" s="335"/>
      <c r="AD100" s="335"/>
      <c r="AE100" s="336" t="str">
        <f t="shared" si="8"/>
        <v/>
      </c>
      <c r="AF100" s="336"/>
      <c r="AG100" s="336"/>
      <c r="AH100" s="336"/>
      <c r="AI100" s="336"/>
      <c r="AJ100" s="337"/>
      <c r="AK100" s="11"/>
      <c r="AL100" s="175" t="str">
        <f>IF($N100="", "", COUNTIF($N$7:$N$131, "&lt;"&amp;$N100)+1+COUNTIF($N$7:$N100, $N100)-1)</f>
        <v/>
      </c>
      <c r="AM100" s="176"/>
      <c r="AN100" s="176"/>
      <c r="AO100" s="176"/>
      <c r="AP100" s="176" t="str">
        <f>IF($H100="", "", COUNTIF($H$7:$H$131, "&gt;"&amp;$H100)+1+COUNTIF($H$7:$H100, $H100)-1)</f>
        <v/>
      </c>
      <c r="AQ100" s="176"/>
      <c r="AR100" s="176"/>
      <c r="AS100" s="177"/>
      <c r="AT100" s="11"/>
      <c r="AV100" s="7" t="str">
        <f>IF($BA100="X", IF($AV$3="X", 'Currency Market'!$BB$178, ""), "")</f>
        <v/>
      </c>
      <c r="AW100" s="72" t="str">
        <f>IF($BA100="X", IF($AV$3="X", 'Your Money'!$V$27, ""), "")</f>
        <v/>
      </c>
      <c r="AX100" s="7" t="str">
        <f>IF($BA100="X", IF($AV$3="X", COUNTIF('Bureau de Change'!$B$13:$E$1012, 'Bureau de Change'!$BF$4), ""), "")</f>
        <v/>
      </c>
      <c r="AY100" s="7" t="str">
        <f t="shared" si="9"/>
        <v/>
      </c>
      <c r="BA100" s="7" t="str">
        <f t="shared" si="10"/>
        <v/>
      </c>
      <c r="BC100" s="7" t="str">
        <f t="shared" si="11"/>
        <v/>
      </c>
    </row>
    <row r="101" spans="1:55" x14ac:dyDescent="0.55000000000000004">
      <c r="A101" s="11"/>
      <c r="B101" s="269"/>
      <c r="C101" s="270"/>
      <c r="D101" s="270"/>
      <c r="E101" s="270"/>
      <c r="F101" s="270"/>
      <c r="G101" s="270"/>
      <c r="H101" s="338"/>
      <c r="I101" s="338"/>
      <c r="J101" s="338"/>
      <c r="K101" s="338"/>
      <c r="L101" s="338"/>
      <c r="M101" s="338"/>
      <c r="N101" s="270"/>
      <c r="O101" s="270"/>
      <c r="P101" s="270"/>
      <c r="Q101" s="273"/>
      <c r="R101" s="11"/>
      <c r="S101" s="175" t="str">
        <f t="shared" si="6"/>
        <v/>
      </c>
      <c r="T101" s="176"/>
      <c r="U101" s="176"/>
      <c r="V101" s="176"/>
      <c r="W101" s="176"/>
      <c r="X101" s="176"/>
      <c r="Y101" s="335" t="str">
        <f t="shared" si="7"/>
        <v/>
      </c>
      <c r="Z101" s="335"/>
      <c r="AA101" s="335"/>
      <c r="AB101" s="335"/>
      <c r="AC101" s="335"/>
      <c r="AD101" s="335"/>
      <c r="AE101" s="336" t="str">
        <f t="shared" si="8"/>
        <v/>
      </c>
      <c r="AF101" s="336"/>
      <c r="AG101" s="336"/>
      <c r="AH101" s="336"/>
      <c r="AI101" s="336"/>
      <c r="AJ101" s="337"/>
      <c r="AK101" s="11"/>
      <c r="AL101" s="175" t="str">
        <f>IF($N101="", "", COUNTIF($N$7:$N$131, "&lt;"&amp;$N101)+1+COUNTIF($N$7:$N101, $N101)-1)</f>
        <v/>
      </c>
      <c r="AM101" s="176"/>
      <c r="AN101" s="176"/>
      <c r="AO101" s="176"/>
      <c r="AP101" s="176" t="str">
        <f>IF($H101="", "", COUNTIF($H$7:$H$131, "&gt;"&amp;$H101)+1+COUNTIF($H$7:$H101, $H101)-1)</f>
        <v/>
      </c>
      <c r="AQ101" s="176"/>
      <c r="AR101" s="176"/>
      <c r="AS101" s="177"/>
      <c r="AT101" s="11"/>
      <c r="AV101" s="7" t="str">
        <f>IF($BA101="X", IF($AV$3="X", 'Currency Market'!$BB$178, ""), "")</f>
        <v/>
      </c>
      <c r="AW101" s="72" t="str">
        <f>IF($BA101="X", IF($AV$3="X", 'Your Money'!$V$27, ""), "")</f>
        <v/>
      </c>
      <c r="AX101" s="7" t="str">
        <f>IF($BA101="X", IF($AV$3="X", COUNTIF('Bureau de Change'!$B$13:$E$1012, 'Bureau de Change'!$BF$4), ""), "")</f>
        <v/>
      </c>
      <c r="AY101" s="7" t="str">
        <f t="shared" si="9"/>
        <v/>
      </c>
      <c r="BA101" s="7" t="str">
        <f t="shared" si="10"/>
        <v/>
      </c>
      <c r="BC101" s="7" t="str">
        <f t="shared" si="11"/>
        <v/>
      </c>
    </row>
    <row r="102" spans="1:55" x14ac:dyDescent="0.55000000000000004">
      <c r="A102" s="11"/>
      <c r="B102" s="269"/>
      <c r="C102" s="270"/>
      <c r="D102" s="270"/>
      <c r="E102" s="270"/>
      <c r="F102" s="270"/>
      <c r="G102" s="270"/>
      <c r="H102" s="338"/>
      <c r="I102" s="338"/>
      <c r="J102" s="338"/>
      <c r="K102" s="338"/>
      <c r="L102" s="338"/>
      <c r="M102" s="338"/>
      <c r="N102" s="270"/>
      <c r="O102" s="270"/>
      <c r="P102" s="270"/>
      <c r="Q102" s="273"/>
      <c r="R102" s="11"/>
      <c r="S102" s="175" t="str">
        <f t="shared" si="6"/>
        <v/>
      </c>
      <c r="T102" s="176"/>
      <c r="U102" s="176"/>
      <c r="V102" s="176"/>
      <c r="W102" s="176"/>
      <c r="X102" s="176"/>
      <c r="Y102" s="335" t="str">
        <f t="shared" si="7"/>
        <v/>
      </c>
      <c r="Z102" s="335"/>
      <c r="AA102" s="335"/>
      <c r="AB102" s="335"/>
      <c r="AC102" s="335"/>
      <c r="AD102" s="335"/>
      <c r="AE102" s="336" t="str">
        <f t="shared" si="8"/>
        <v/>
      </c>
      <c r="AF102" s="336"/>
      <c r="AG102" s="336"/>
      <c r="AH102" s="336"/>
      <c r="AI102" s="336"/>
      <c r="AJ102" s="337"/>
      <c r="AK102" s="11"/>
      <c r="AL102" s="175" t="str">
        <f>IF($N102="", "", COUNTIF($N$7:$N$131, "&lt;"&amp;$N102)+1+COUNTIF($N$7:$N102, $N102)-1)</f>
        <v/>
      </c>
      <c r="AM102" s="176"/>
      <c r="AN102" s="176"/>
      <c r="AO102" s="176"/>
      <c r="AP102" s="176" t="str">
        <f>IF($H102="", "", COUNTIF($H$7:$H$131, "&gt;"&amp;$H102)+1+COUNTIF($H$7:$H102, $H102)-1)</f>
        <v/>
      </c>
      <c r="AQ102" s="176"/>
      <c r="AR102" s="176"/>
      <c r="AS102" s="177"/>
      <c r="AT102" s="11"/>
      <c r="AV102" s="7" t="str">
        <f>IF($BA102="X", IF($AV$3="X", 'Currency Market'!$BB$178, ""), "")</f>
        <v/>
      </c>
      <c r="AW102" s="72" t="str">
        <f>IF($BA102="X", IF($AV$3="X", 'Your Money'!$V$27, ""), "")</f>
        <v/>
      </c>
      <c r="AX102" s="7" t="str">
        <f>IF($BA102="X", IF($AV$3="X", COUNTIF('Bureau de Change'!$B$13:$E$1012, 'Bureau de Change'!$BF$4), ""), "")</f>
        <v/>
      </c>
      <c r="AY102" s="7" t="str">
        <f t="shared" si="9"/>
        <v/>
      </c>
      <c r="BA102" s="7" t="str">
        <f t="shared" si="10"/>
        <v/>
      </c>
      <c r="BC102" s="7" t="str">
        <f t="shared" si="11"/>
        <v/>
      </c>
    </row>
    <row r="103" spans="1:55" x14ac:dyDescent="0.55000000000000004">
      <c r="A103" s="11"/>
      <c r="B103" s="269"/>
      <c r="C103" s="270"/>
      <c r="D103" s="270"/>
      <c r="E103" s="270"/>
      <c r="F103" s="270"/>
      <c r="G103" s="270"/>
      <c r="H103" s="338"/>
      <c r="I103" s="338"/>
      <c r="J103" s="338"/>
      <c r="K103" s="338"/>
      <c r="L103" s="338"/>
      <c r="M103" s="338"/>
      <c r="N103" s="270"/>
      <c r="O103" s="270"/>
      <c r="P103" s="270"/>
      <c r="Q103" s="273"/>
      <c r="R103" s="11"/>
      <c r="S103" s="175" t="str">
        <f t="shared" si="6"/>
        <v/>
      </c>
      <c r="T103" s="176"/>
      <c r="U103" s="176"/>
      <c r="V103" s="176"/>
      <c r="W103" s="176"/>
      <c r="X103" s="176"/>
      <c r="Y103" s="335" t="str">
        <f t="shared" si="7"/>
        <v/>
      </c>
      <c r="Z103" s="335"/>
      <c r="AA103" s="335"/>
      <c r="AB103" s="335"/>
      <c r="AC103" s="335"/>
      <c r="AD103" s="335"/>
      <c r="AE103" s="336" t="str">
        <f t="shared" si="8"/>
        <v/>
      </c>
      <c r="AF103" s="336"/>
      <c r="AG103" s="336"/>
      <c r="AH103" s="336"/>
      <c r="AI103" s="336"/>
      <c r="AJ103" s="337"/>
      <c r="AK103" s="11"/>
      <c r="AL103" s="175" t="str">
        <f>IF($N103="", "", COUNTIF($N$7:$N$131, "&lt;"&amp;$N103)+1+COUNTIF($N$7:$N103, $N103)-1)</f>
        <v/>
      </c>
      <c r="AM103" s="176"/>
      <c r="AN103" s="176"/>
      <c r="AO103" s="176"/>
      <c r="AP103" s="176" t="str">
        <f>IF($H103="", "", COUNTIF($H$7:$H$131, "&gt;"&amp;$H103)+1+COUNTIF($H$7:$H103, $H103)-1)</f>
        <v/>
      </c>
      <c r="AQ103" s="176"/>
      <c r="AR103" s="176"/>
      <c r="AS103" s="177"/>
      <c r="AT103" s="11"/>
      <c r="AV103" s="7" t="str">
        <f>IF($BA103="X", IF($AV$3="X", 'Currency Market'!$BB$178, ""), "")</f>
        <v/>
      </c>
      <c r="AW103" s="72" t="str">
        <f>IF($BA103="X", IF($AV$3="X", 'Your Money'!$V$27, ""), "")</f>
        <v/>
      </c>
      <c r="AX103" s="7" t="str">
        <f>IF($BA103="X", IF($AV$3="X", COUNTIF('Bureau de Change'!$B$13:$E$1012, 'Bureau de Change'!$BF$4), ""), "")</f>
        <v/>
      </c>
      <c r="AY103" s="7" t="str">
        <f t="shared" si="9"/>
        <v/>
      </c>
      <c r="BA103" s="7" t="str">
        <f t="shared" si="10"/>
        <v/>
      </c>
      <c r="BC103" s="7" t="str">
        <f t="shared" si="11"/>
        <v/>
      </c>
    </row>
    <row r="104" spans="1:55" x14ac:dyDescent="0.55000000000000004">
      <c r="A104" s="11"/>
      <c r="B104" s="269"/>
      <c r="C104" s="270"/>
      <c r="D104" s="270"/>
      <c r="E104" s="270"/>
      <c r="F104" s="270"/>
      <c r="G104" s="270"/>
      <c r="H104" s="338"/>
      <c r="I104" s="338"/>
      <c r="J104" s="338"/>
      <c r="K104" s="338"/>
      <c r="L104" s="338"/>
      <c r="M104" s="338"/>
      <c r="N104" s="270"/>
      <c r="O104" s="270"/>
      <c r="P104" s="270"/>
      <c r="Q104" s="273"/>
      <c r="R104" s="11"/>
      <c r="S104" s="175" t="str">
        <f t="shared" si="6"/>
        <v/>
      </c>
      <c r="T104" s="176"/>
      <c r="U104" s="176"/>
      <c r="V104" s="176"/>
      <c r="W104" s="176"/>
      <c r="X104" s="176"/>
      <c r="Y104" s="335" t="str">
        <f t="shared" si="7"/>
        <v/>
      </c>
      <c r="Z104" s="335"/>
      <c r="AA104" s="335"/>
      <c r="AB104" s="335"/>
      <c r="AC104" s="335"/>
      <c r="AD104" s="335"/>
      <c r="AE104" s="336" t="str">
        <f t="shared" si="8"/>
        <v/>
      </c>
      <c r="AF104" s="336"/>
      <c r="AG104" s="336"/>
      <c r="AH104" s="336"/>
      <c r="AI104" s="336"/>
      <c r="AJ104" s="337"/>
      <c r="AK104" s="11"/>
      <c r="AL104" s="175" t="str">
        <f>IF($N104="", "", COUNTIF($N$7:$N$131, "&lt;"&amp;$N104)+1+COUNTIF($N$7:$N104, $N104)-1)</f>
        <v/>
      </c>
      <c r="AM104" s="176"/>
      <c r="AN104" s="176"/>
      <c r="AO104" s="176"/>
      <c r="AP104" s="176" t="str">
        <f>IF($H104="", "", COUNTIF($H$7:$H$131, "&gt;"&amp;$H104)+1+COUNTIF($H$7:$H104, $H104)-1)</f>
        <v/>
      </c>
      <c r="AQ104" s="176"/>
      <c r="AR104" s="176"/>
      <c r="AS104" s="177"/>
      <c r="AT104" s="11"/>
      <c r="AV104" s="7" t="str">
        <f>IF($BA104="X", IF($AV$3="X", 'Currency Market'!$BB$178, ""), "")</f>
        <v/>
      </c>
      <c r="AW104" s="72" t="str">
        <f>IF($BA104="X", IF($AV$3="X", 'Your Money'!$V$27, ""), "")</f>
        <v/>
      </c>
      <c r="AX104" s="7" t="str">
        <f>IF($BA104="X", IF($AV$3="X", COUNTIF('Bureau de Change'!$B$13:$E$1012, 'Bureau de Change'!$BF$4), ""), "")</f>
        <v/>
      </c>
      <c r="AY104" s="7" t="str">
        <f t="shared" si="9"/>
        <v/>
      </c>
      <c r="BA104" s="7" t="str">
        <f t="shared" si="10"/>
        <v/>
      </c>
      <c r="BC104" s="7" t="str">
        <f t="shared" si="11"/>
        <v/>
      </c>
    </row>
    <row r="105" spans="1:55" x14ac:dyDescent="0.55000000000000004">
      <c r="A105" s="11"/>
      <c r="B105" s="269"/>
      <c r="C105" s="270"/>
      <c r="D105" s="270"/>
      <c r="E105" s="270"/>
      <c r="F105" s="270"/>
      <c r="G105" s="270"/>
      <c r="H105" s="338"/>
      <c r="I105" s="338"/>
      <c r="J105" s="338"/>
      <c r="K105" s="338"/>
      <c r="L105" s="338"/>
      <c r="M105" s="338"/>
      <c r="N105" s="270"/>
      <c r="O105" s="270"/>
      <c r="P105" s="270"/>
      <c r="Q105" s="273"/>
      <c r="R105" s="11"/>
      <c r="S105" s="175" t="str">
        <f t="shared" si="6"/>
        <v/>
      </c>
      <c r="T105" s="176"/>
      <c r="U105" s="176"/>
      <c r="V105" s="176"/>
      <c r="W105" s="176"/>
      <c r="X105" s="176"/>
      <c r="Y105" s="335" t="str">
        <f t="shared" si="7"/>
        <v/>
      </c>
      <c r="Z105" s="335"/>
      <c r="AA105" s="335"/>
      <c r="AB105" s="335"/>
      <c r="AC105" s="335"/>
      <c r="AD105" s="335"/>
      <c r="AE105" s="336" t="str">
        <f t="shared" si="8"/>
        <v/>
      </c>
      <c r="AF105" s="336"/>
      <c r="AG105" s="336"/>
      <c r="AH105" s="336"/>
      <c r="AI105" s="336"/>
      <c r="AJ105" s="337"/>
      <c r="AK105" s="11"/>
      <c r="AL105" s="175" t="str">
        <f>IF($N105="", "", COUNTIF($N$7:$N$131, "&lt;"&amp;$N105)+1+COUNTIF($N$7:$N105, $N105)-1)</f>
        <v/>
      </c>
      <c r="AM105" s="176"/>
      <c r="AN105" s="176"/>
      <c r="AO105" s="176"/>
      <c r="AP105" s="176" t="str">
        <f>IF($H105="", "", COUNTIF($H$7:$H$131, "&gt;"&amp;$H105)+1+COUNTIF($H$7:$H105, $H105)-1)</f>
        <v/>
      </c>
      <c r="AQ105" s="176"/>
      <c r="AR105" s="176"/>
      <c r="AS105" s="177"/>
      <c r="AT105" s="11"/>
      <c r="AV105" s="7" t="str">
        <f>IF($BA105="X", IF($AV$3="X", 'Currency Market'!$BB$178, ""), "")</f>
        <v/>
      </c>
      <c r="AW105" s="72" t="str">
        <f>IF($BA105="X", IF($AV$3="X", 'Your Money'!$V$27, ""), "")</f>
        <v/>
      </c>
      <c r="AX105" s="7" t="str">
        <f>IF($BA105="X", IF($AV$3="X", COUNTIF('Bureau de Change'!$B$13:$E$1012, 'Bureau de Change'!$BF$4), ""), "")</f>
        <v/>
      </c>
      <c r="AY105" s="7" t="str">
        <f t="shared" si="9"/>
        <v/>
      </c>
      <c r="BA105" s="7" t="str">
        <f t="shared" si="10"/>
        <v/>
      </c>
      <c r="BC105" s="7" t="str">
        <f t="shared" si="11"/>
        <v/>
      </c>
    </row>
    <row r="106" spans="1:55" x14ac:dyDescent="0.55000000000000004">
      <c r="A106" s="11"/>
      <c r="B106" s="269"/>
      <c r="C106" s="270"/>
      <c r="D106" s="270"/>
      <c r="E106" s="270"/>
      <c r="F106" s="270"/>
      <c r="G106" s="270"/>
      <c r="H106" s="338"/>
      <c r="I106" s="338"/>
      <c r="J106" s="338"/>
      <c r="K106" s="338"/>
      <c r="L106" s="338"/>
      <c r="M106" s="338"/>
      <c r="N106" s="270"/>
      <c r="O106" s="270"/>
      <c r="P106" s="270"/>
      <c r="Q106" s="273"/>
      <c r="R106" s="11"/>
      <c r="S106" s="175" t="str">
        <f t="shared" si="6"/>
        <v/>
      </c>
      <c r="T106" s="176"/>
      <c r="U106" s="176"/>
      <c r="V106" s="176"/>
      <c r="W106" s="176"/>
      <c r="X106" s="176"/>
      <c r="Y106" s="335" t="str">
        <f t="shared" si="7"/>
        <v/>
      </c>
      <c r="Z106" s="335"/>
      <c r="AA106" s="335"/>
      <c r="AB106" s="335"/>
      <c r="AC106" s="335"/>
      <c r="AD106" s="335"/>
      <c r="AE106" s="336" t="str">
        <f t="shared" si="8"/>
        <v/>
      </c>
      <c r="AF106" s="336"/>
      <c r="AG106" s="336"/>
      <c r="AH106" s="336"/>
      <c r="AI106" s="336"/>
      <c r="AJ106" s="337"/>
      <c r="AK106" s="11"/>
      <c r="AL106" s="175" t="str">
        <f>IF($N106="", "", COUNTIF($N$7:$N$131, "&lt;"&amp;$N106)+1+COUNTIF($N$7:$N106, $N106)-1)</f>
        <v/>
      </c>
      <c r="AM106" s="176"/>
      <c r="AN106" s="176"/>
      <c r="AO106" s="176"/>
      <c r="AP106" s="176" t="str">
        <f>IF($H106="", "", COUNTIF($H$7:$H$131, "&gt;"&amp;$H106)+1+COUNTIF($H$7:$H106, $H106)-1)</f>
        <v/>
      </c>
      <c r="AQ106" s="176"/>
      <c r="AR106" s="176"/>
      <c r="AS106" s="177"/>
      <c r="AT106" s="11"/>
      <c r="AV106" s="7" t="str">
        <f>IF($BA106="X", IF($AV$3="X", 'Currency Market'!$BB$178, ""), "")</f>
        <v/>
      </c>
      <c r="AW106" s="72" t="str">
        <f>IF($BA106="X", IF($AV$3="X", 'Your Money'!$V$27, ""), "")</f>
        <v/>
      </c>
      <c r="AX106" s="7" t="str">
        <f>IF($BA106="X", IF($AV$3="X", COUNTIF('Bureau de Change'!$B$13:$E$1012, 'Bureau de Change'!$BF$4), ""), "")</f>
        <v/>
      </c>
      <c r="AY106" s="7" t="str">
        <f t="shared" si="9"/>
        <v/>
      </c>
      <c r="BA106" s="7" t="str">
        <f t="shared" si="10"/>
        <v/>
      </c>
      <c r="BC106" s="7" t="str">
        <f t="shared" si="11"/>
        <v/>
      </c>
    </row>
    <row r="107" spans="1:55" x14ac:dyDescent="0.55000000000000004">
      <c r="A107" s="11"/>
      <c r="B107" s="269"/>
      <c r="C107" s="270"/>
      <c r="D107" s="270"/>
      <c r="E107" s="270"/>
      <c r="F107" s="270"/>
      <c r="G107" s="270"/>
      <c r="H107" s="338"/>
      <c r="I107" s="338"/>
      <c r="J107" s="338"/>
      <c r="K107" s="338"/>
      <c r="L107" s="338"/>
      <c r="M107" s="338"/>
      <c r="N107" s="270"/>
      <c r="O107" s="270"/>
      <c r="P107" s="270"/>
      <c r="Q107" s="273"/>
      <c r="R107" s="11"/>
      <c r="S107" s="175" t="str">
        <f t="shared" si="6"/>
        <v/>
      </c>
      <c r="T107" s="176"/>
      <c r="U107" s="176"/>
      <c r="V107" s="176"/>
      <c r="W107" s="176"/>
      <c r="X107" s="176"/>
      <c r="Y107" s="335" t="str">
        <f t="shared" si="7"/>
        <v/>
      </c>
      <c r="Z107" s="335"/>
      <c r="AA107" s="335"/>
      <c r="AB107" s="335"/>
      <c r="AC107" s="335"/>
      <c r="AD107" s="335"/>
      <c r="AE107" s="336" t="str">
        <f t="shared" si="8"/>
        <v/>
      </c>
      <c r="AF107" s="336"/>
      <c r="AG107" s="336"/>
      <c r="AH107" s="336"/>
      <c r="AI107" s="336"/>
      <c r="AJ107" s="337"/>
      <c r="AK107" s="11"/>
      <c r="AL107" s="175" t="str">
        <f>IF($N107="", "", COUNTIF($N$7:$N$131, "&lt;"&amp;$N107)+1+COUNTIF($N$7:$N107, $N107)-1)</f>
        <v/>
      </c>
      <c r="AM107" s="176"/>
      <c r="AN107" s="176"/>
      <c r="AO107" s="176"/>
      <c r="AP107" s="176" t="str">
        <f>IF($H107="", "", COUNTIF($H$7:$H$131, "&gt;"&amp;$H107)+1+COUNTIF($H$7:$H107, $H107)-1)</f>
        <v/>
      </c>
      <c r="AQ107" s="176"/>
      <c r="AR107" s="176"/>
      <c r="AS107" s="177"/>
      <c r="AT107" s="11"/>
      <c r="AV107" s="7" t="str">
        <f>IF($BA107="X", IF($AV$3="X", 'Currency Market'!$BB$178, ""), "")</f>
        <v/>
      </c>
      <c r="AW107" s="72" t="str">
        <f>IF($BA107="X", IF($AV$3="X", 'Your Money'!$V$27, ""), "")</f>
        <v/>
      </c>
      <c r="AX107" s="7" t="str">
        <f>IF($BA107="X", IF($AV$3="X", COUNTIF('Bureau de Change'!$B$13:$E$1012, 'Bureau de Change'!$BF$4), ""), "")</f>
        <v/>
      </c>
      <c r="AY107" s="7" t="str">
        <f t="shared" si="9"/>
        <v/>
      </c>
      <c r="BA107" s="7" t="str">
        <f t="shared" si="10"/>
        <v/>
      </c>
      <c r="BC107" s="7" t="str">
        <f t="shared" si="11"/>
        <v/>
      </c>
    </row>
    <row r="108" spans="1:55" x14ac:dyDescent="0.55000000000000004">
      <c r="A108" s="11"/>
      <c r="B108" s="269"/>
      <c r="C108" s="270"/>
      <c r="D108" s="270"/>
      <c r="E108" s="270"/>
      <c r="F108" s="270"/>
      <c r="G108" s="270"/>
      <c r="H108" s="338"/>
      <c r="I108" s="338"/>
      <c r="J108" s="338"/>
      <c r="K108" s="338"/>
      <c r="L108" s="338"/>
      <c r="M108" s="338"/>
      <c r="N108" s="270"/>
      <c r="O108" s="270"/>
      <c r="P108" s="270"/>
      <c r="Q108" s="273"/>
      <c r="R108" s="11"/>
      <c r="S108" s="175" t="str">
        <f t="shared" si="6"/>
        <v/>
      </c>
      <c r="T108" s="176"/>
      <c r="U108" s="176"/>
      <c r="V108" s="176"/>
      <c r="W108" s="176"/>
      <c r="X108" s="176"/>
      <c r="Y108" s="335" t="str">
        <f t="shared" si="7"/>
        <v/>
      </c>
      <c r="Z108" s="335"/>
      <c r="AA108" s="335"/>
      <c r="AB108" s="335"/>
      <c r="AC108" s="335"/>
      <c r="AD108" s="335"/>
      <c r="AE108" s="336" t="str">
        <f t="shared" si="8"/>
        <v/>
      </c>
      <c r="AF108" s="336"/>
      <c r="AG108" s="336"/>
      <c r="AH108" s="336"/>
      <c r="AI108" s="336"/>
      <c r="AJ108" s="337"/>
      <c r="AK108" s="11"/>
      <c r="AL108" s="175" t="str">
        <f>IF($N108="", "", COUNTIF($N$7:$N$131, "&lt;"&amp;$N108)+1+COUNTIF($N$7:$N108, $N108)-1)</f>
        <v/>
      </c>
      <c r="AM108" s="176"/>
      <c r="AN108" s="176"/>
      <c r="AO108" s="176"/>
      <c r="AP108" s="176" t="str">
        <f>IF($H108="", "", COUNTIF($H$7:$H$131, "&gt;"&amp;$H108)+1+COUNTIF($H$7:$H108, $H108)-1)</f>
        <v/>
      </c>
      <c r="AQ108" s="176"/>
      <c r="AR108" s="176"/>
      <c r="AS108" s="177"/>
      <c r="AT108" s="11"/>
      <c r="AV108" s="7" t="str">
        <f>IF($BA108="X", IF($AV$3="X", 'Currency Market'!$BB$178, ""), "")</f>
        <v/>
      </c>
      <c r="AW108" s="72" t="str">
        <f>IF($BA108="X", IF($AV$3="X", 'Your Money'!$V$27, ""), "")</f>
        <v/>
      </c>
      <c r="AX108" s="7" t="str">
        <f>IF($BA108="X", IF($AV$3="X", COUNTIF('Bureau de Change'!$B$13:$E$1012, 'Bureau de Change'!$BF$4), ""), "")</f>
        <v/>
      </c>
      <c r="AY108" s="7" t="str">
        <f t="shared" si="9"/>
        <v/>
      </c>
      <c r="BA108" s="7" t="str">
        <f t="shared" si="10"/>
        <v/>
      </c>
      <c r="BC108" s="7" t="str">
        <f t="shared" si="11"/>
        <v/>
      </c>
    </row>
    <row r="109" spans="1:55" x14ac:dyDescent="0.55000000000000004">
      <c r="A109" s="11"/>
      <c r="B109" s="269"/>
      <c r="C109" s="270"/>
      <c r="D109" s="270"/>
      <c r="E109" s="270"/>
      <c r="F109" s="270"/>
      <c r="G109" s="270"/>
      <c r="H109" s="338"/>
      <c r="I109" s="338"/>
      <c r="J109" s="338"/>
      <c r="K109" s="338"/>
      <c r="L109" s="338"/>
      <c r="M109" s="338"/>
      <c r="N109" s="270"/>
      <c r="O109" s="270"/>
      <c r="P109" s="270"/>
      <c r="Q109" s="273"/>
      <c r="R109" s="11"/>
      <c r="S109" s="175" t="str">
        <f t="shared" si="6"/>
        <v/>
      </c>
      <c r="T109" s="176"/>
      <c r="U109" s="176"/>
      <c r="V109" s="176"/>
      <c r="W109" s="176"/>
      <c r="X109" s="176"/>
      <c r="Y109" s="335" t="str">
        <f t="shared" si="7"/>
        <v/>
      </c>
      <c r="Z109" s="335"/>
      <c r="AA109" s="335"/>
      <c r="AB109" s="335"/>
      <c r="AC109" s="335"/>
      <c r="AD109" s="335"/>
      <c r="AE109" s="336" t="str">
        <f t="shared" si="8"/>
        <v/>
      </c>
      <c r="AF109" s="336"/>
      <c r="AG109" s="336"/>
      <c r="AH109" s="336"/>
      <c r="AI109" s="336"/>
      <c r="AJ109" s="337"/>
      <c r="AK109" s="11"/>
      <c r="AL109" s="175" t="str">
        <f>IF($N109="", "", COUNTIF($N$7:$N$131, "&lt;"&amp;$N109)+1+COUNTIF($N$7:$N109, $N109)-1)</f>
        <v/>
      </c>
      <c r="AM109" s="176"/>
      <c r="AN109" s="176"/>
      <c r="AO109" s="176"/>
      <c r="AP109" s="176" t="str">
        <f>IF($H109="", "", COUNTIF($H$7:$H$131, "&gt;"&amp;$H109)+1+COUNTIF($H$7:$H109, $H109)-1)</f>
        <v/>
      </c>
      <c r="AQ109" s="176"/>
      <c r="AR109" s="176"/>
      <c r="AS109" s="177"/>
      <c r="AT109" s="11"/>
      <c r="AV109" s="7" t="str">
        <f>IF($BA109="X", IF($AV$3="X", 'Currency Market'!$BB$178, ""), "")</f>
        <v/>
      </c>
      <c r="AW109" s="72" t="str">
        <f>IF($BA109="X", IF($AV$3="X", 'Your Money'!$V$27, ""), "")</f>
        <v/>
      </c>
      <c r="AX109" s="7" t="str">
        <f>IF($BA109="X", IF($AV$3="X", COUNTIF('Bureau de Change'!$B$13:$E$1012, 'Bureau de Change'!$BF$4), ""), "")</f>
        <v/>
      </c>
      <c r="AY109" s="7" t="str">
        <f t="shared" si="9"/>
        <v/>
      </c>
      <c r="BA109" s="7" t="str">
        <f t="shared" si="10"/>
        <v/>
      </c>
      <c r="BC109" s="7" t="str">
        <f t="shared" si="11"/>
        <v/>
      </c>
    </row>
    <row r="110" spans="1:55" x14ac:dyDescent="0.55000000000000004">
      <c r="A110" s="11"/>
      <c r="B110" s="269"/>
      <c r="C110" s="270"/>
      <c r="D110" s="270"/>
      <c r="E110" s="270"/>
      <c r="F110" s="270"/>
      <c r="G110" s="270"/>
      <c r="H110" s="338"/>
      <c r="I110" s="338"/>
      <c r="J110" s="338"/>
      <c r="K110" s="338"/>
      <c r="L110" s="338"/>
      <c r="M110" s="338"/>
      <c r="N110" s="270"/>
      <c r="O110" s="270"/>
      <c r="P110" s="270"/>
      <c r="Q110" s="273"/>
      <c r="R110" s="11"/>
      <c r="S110" s="175" t="str">
        <f t="shared" si="6"/>
        <v/>
      </c>
      <c r="T110" s="176"/>
      <c r="U110" s="176"/>
      <c r="V110" s="176"/>
      <c r="W110" s="176"/>
      <c r="X110" s="176"/>
      <c r="Y110" s="335" t="str">
        <f t="shared" si="7"/>
        <v/>
      </c>
      <c r="Z110" s="335"/>
      <c r="AA110" s="335"/>
      <c r="AB110" s="335"/>
      <c r="AC110" s="335"/>
      <c r="AD110" s="335"/>
      <c r="AE110" s="336" t="str">
        <f t="shared" si="8"/>
        <v/>
      </c>
      <c r="AF110" s="336"/>
      <c r="AG110" s="336"/>
      <c r="AH110" s="336"/>
      <c r="AI110" s="336"/>
      <c r="AJ110" s="337"/>
      <c r="AK110" s="11"/>
      <c r="AL110" s="175" t="str">
        <f>IF($N110="", "", COUNTIF($N$7:$N$131, "&lt;"&amp;$N110)+1+COUNTIF($N$7:$N110, $N110)-1)</f>
        <v/>
      </c>
      <c r="AM110" s="176"/>
      <c r="AN110" s="176"/>
      <c r="AO110" s="176"/>
      <c r="AP110" s="176" t="str">
        <f>IF($H110="", "", COUNTIF($H$7:$H$131, "&gt;"&amp;$H110)+1+COUNTIF($H$7:$H110, $H110)-1)</f>
        <v/>
      </c>
      <c r="AQ110" s="176"/>
      <c r="AR110" s="176"/>
      <c r="AS110" s="177"/>
      <c r="AT110" s="11"/>
      <c r="AV110" s="7" t="str">
        <f>IF($BA110="X", IF($AV$3="X", 'Currency Market'!$BB$178, ""), "")</f>
        <v/>
      </c>
      <c r="AW110" s="72" t="str">
        <f>IF($BA110="X", IF($AV$3="X", 'Your Money'!$V$27, ""), "")</f>
        <v/>
      </c>
      <c r="AX110" s="7" t="str">
        <f>IF($BA110="X", IF($AV$3="X", COUNTIF('Bureau de Change'!$B$13:$E$1012, 'Bureau de Change'!$BF$4), ""), "")</f>
        <v/>
      </c>
      <c r="AY110" s="7" t="str">
        <f t="shared" si="9"/>
        <v/>
      </c>
      <c r="BA110" s="7" t="str">
        <f t="shared" si="10"/>
        <v/>
      </c>
      <c r="BC110" s="7" t="str">
        <f t="shared" si="11"/>
        <v/>
      </c>
    </row>
    <row r="111" spans="1:55" x14ac:dyDescent="0.55000000000000004">
      <c r="A111" s="11"/>
      <c r="B111" s="269"/>
      <c r="C111" s="270"/>
      <c r="D111" s="270"/>
      <c r="E111" s="270"/>
      <c r="F111" s="270"/>
      <c r="G111" s="270"/>
      <c r="H111" s="338"/>
      <c r="I111" s="338"/>
      <c r="J111" s="338"/>
      <c r="K111" s="338"/>
      <c r="L111" s="338"/>
      <c r="M111" s="338"/>
      <c r="N111" s="270"/>
      <c r="O111" s="270"/>
      <c r="P111" s="270"/>
      <c r="Q111" s="273"/>
      <c r="R111" s="11"/>
      <c r="S111" s="175" t="str">
        <f t="shared" si="6"/>
        <v/>
      </c>
      <c r="T111" s="176"/>
      <c r="U111" s="176"/>
      <c r="V111" s="176"/>
      <c r="W111" s="176"/>
      <c r="X111" s="176"/>
      <c r="Y111" s="335" t="str">
        <f t="shared" si="7"/>
        <v/>
      </c>
      <c r="Z111" s="335"/>
      <c r="AA111" s="335"/>
      <c r="AB111" s="335"/>
      <c r="AC111" s="335"/>
      <c r="AD111" s="335"/>
      <c r="AE111" s="336" t="str">
        <f t="shared" si="8"/>
        <v/>
      </c>
      <c r="AF111" s="336"/>
      <c r="AG111" s="336"/>
      <c r="AH111" s="336"/>
      <c r="AI111" s="336"/>
      <c r="AJ111" s="337"/>
      <c r="AK111" s="11"/>
      <c r="AL111" s="175" t="str">
        <f>IF($N111="", "", COUNTIF($N$7:$N$131, "&lt;"&amp;$N111)+1+COUNTIF($N$7:$N111, $N111)-1)</f>
        <v/>
      </c>
      <c r="AM111" s="176"/>
      <c r="AN111" s="176"/>
      <c r="AO111" s="176"/>
      <c r="AP111" s="176" t="str">
        <f>IF($H111="", "", COUNTIF($H$7:$H$131, "&gt;"&amp;$H111)+1+COUNTIF($H$7:$H111, $H111)-1)</f>
        <v/>
      </c>
      <c r="AQ111" s="176"/>
      <c r="AR111" s="176"/>
      <c r="AS111" s="177"/>
      <c r="AT111" s="11"/>
      <c r="AV111" s="7" t="str">
        <f>IF($BA111="X", IF($AV$3="X", 'Currency Market'!$BB$178, ""), "")</f>
        <v/>
      </c>
      <c r="AW111" s="72" t="str">
        <f>IF($BA111="X", IF($AV$3="X", 'Your Money'!$V$27, ""), "")</f>
        <v/>
      </c>
      <c r="AX111" s="7" t="str">
        <f>IF($BA111="X", IF($AV$3="X", COUNTIF('Bureau de Change'!$B$13:$E$1012, 'Bureau de Change'!$BF$4), ""), "")</f>
        <v/>
      </c>
      <c r="AY111" s="7" t="str">
        <f t="shared" si="9"/>
        <v/>
      </c>
      <c r="BA111" s="7" t="str">
        <f t="shared" si="10"/>
        <v/>
      </c>
      <c r="BC111" s="7" t="str">
        <f t="shared" si="11"/>
        <v/>
      </c>
    </row>
    <row r="112" spans="1:55" x14ac:dyDescent="0.55000000000000004">
      <c r="A112" s="11"/>
      <c r="B112" s="269"/>
      <c r="C112" s="270"/>
      <c r="D112" s="270"/>
      <c r="E112" s="270"/>
      <c r="F112" s="270"/>
      <c r="G112" s="270"/>
      <c r="H112" s="338"/>
      <c r="I112" s="338"/>
      <c r="J112" s="338"/>
      <c r="K112" s="338"/>
      <c r="L112" s="338"/>
      <c r="M112" s="338"/>
      <c r="N112" s="270"/>
      <c r="O112" s="270"/>
      <c r="P112" s="270"/>
      <c r="Q112" s="273"/>
      <c r="R112" s="11"/>
      <c r="S112" s="175" t="str">
        <f t="shared" si="6"/>
        <v/>
      </c>
      <c r="T112" s="176"/>
      <c r="U112" s="176"/>
      <c r="V112" s="176"/>
      <c r="W112" s="176"/>
      <c r="X112" s="176"/>
      <c r="Y112" s="335" t="str">
        <f t="shared" si="7"/>
        <v/>
      </c>
      <c r="Z112" s="335"/>
      <c r="AA112" s="335"/>
      <c r="AB112" s="335"/>
      <c r="AC112" s="335"/>
      <c r="AD112" s="335"/>
      <c r="AE112" s="336" t="str">
        <f t="shared" si="8"/>
        <v/>
      </c>
      <c r="AF112" s="336"/>
      <c r="AG112" s="336"/>
      <c r="AH112" s="336"/>
      <c r="AI112" s="336"/>
      <c r="AJ112" s="337"/>
      <c r="AK112" s="11"/>
      <c r="AL112" s="175" t="str">
        <f>IF($N112="", "", COUNTIF($N$7:$N$131, "&lt;"&amp;$N112)+1+COUNTIF($N$7:$N112, $N112)-1)</f>
        <v/>
      </c>
      <c r="AM112" s="176"/>
      <c r="AN112" s="176"/>
      <c r="AO112" s="176"/>
      <c r="AP112" s="176" t="str">
        <f>IF($H112="", "", COUNTIF($H$7:$H$131, "&gt;"&amp;$H112)+1+COUNTIF($H$7:$H112, $H112)-1)</f>
        <v/>
      </c>
      <c r="AQ112" s="176"/>
      <c r="AR112" s="176"/>
      <c r="AS112" s="177"/>
      <c r="AT112" s="11"/>
      <c r="AV112" s="7" t="str">
        <f>IF($BA112="X", IF($AV$3="X", 'Currency Market'!$BB$178, ""), "")</f>
        <v/>
      </c>
      <c r="AW112" s="72" t="str">
        <f>IF($BA112="X", IF($AV$3="X", 'Your Money'!$V$27, ""), "")</f>
        <v/>
      </c>
      <c r="AX112" s="7" t="str">
        <f>IF($BA112="X", IF($AV$3="X", COUNTIF('Bureau de Change'!$B$13:$E$1012, 'Bureau de Change'!$BF$4), ""), "")</f>
        <v/>
      </c>
      <c r="AY112" s="7" t="str">
        <f t="shared" si="9"/>
        <v/>
      </c>
      <c r="BA112" s="7" t="str">
        <f t="shared" si="10"/>
        <v/>
      </c>
      <c r="BC112" s="7" t="str">
        <f t="shared" si="11"/>
        <v/>
      </c>
    </row>
    <row r="113" spans="1:55" x14ac:dyDescent="0.55000000000000004">
      <c r="A113" s="11"/>
      <c r="B113" s="269"/>
      <c r="C113" s="270"/>
      <c r="D113" s="270"/>
      <c r="E113" s="270"/>
      <c r="F113" s="270"/>
      <c r="G113" s="270"/>
      <c r="H113" s="338"/>
      <c r="I113" s="338"/>
      <c r="J113" s="338"/>
      <c r="K113" s="338"/>
      <c r="L113" s="338"/>
      <c r="M113" s="338"/>
      <c r="N113" s="270"/>
      <c r="O113" s="270"/>
      <c r="P113" s="270"/>
      <c r="Q113" s="273"/>
      <c r="R113" s="11"/>
      <c r="S113" s="175" t="str">
        <f t="shared" si="6"/>
        <v/>
      </c>
      <c r="T113" s="176"/>
      <c r="U113" s="176"/>
      <c r="V113" s="176"/>
      <c r="W113" s="176"/>
      <c r="X113" s="176"/>
      <c r="Y113" s="335" t="str">
        <f t="shared" si="7"/>
        <v/>
      </c>
      <c r="Z113" s="335"/>
      <c r="AA113" s="335"/>
      <c r="AB113" s="335"/>
      <c r="AC113" s="335"/>
      <c r="AD113" s="335"/>
      <c r="AE113" s="336" t="str">
        <f t="shared" si="8"/>
        <v/>
      </c>
      <c r="AF113" s="336"/>
      <c r="AG113" s="336"/>
      <c r="AH113" s="336"/>
      <c r="AI113" s="336"/>
      <c r="AJ113" s="337"/>
      <c r="AK113" s="11"/>
      <c r="AL113" s="175" t="str">
        <f>IF($N113="", "", COUNTIF($N$7:$N$131, "&lt;"&amp;$N113)+1+COUNTIF($N$7:$N113, $N113)-1)</f>
        <v/>
      </c>
      <c r="AM113" s="176"/>
      <c r="AN113" s="176"/>
      <c r="AO113" s="176"/>
      <c r="AP113" s="176" t="str">
        <f>IF($H113="", "", COUNTIF($H$7:$H$131, "&gt;"&amp;$H113)+1+COUNTIF($H$7:$H113, $H113)-1)</f>
        <v/>
      </c>
      <c r="AQ113" s="176"/>
      <c r="AR113" s="176"/>
      <c r="AS113" s="177"/>
      <c r="AT113" s="11"/>
      <c r="AV113" s="7" t="str">
        <f>IF($BA113="X", IF($AV$3="X", 'Currency Market'!$BB$178, ""), "")</f>
        <v/>
      </c>
      <c r="AW113" s="72" t="str">
        <f>IF($BA113="X", IF($AV$3="X", 'Your Money'!$V$27, ""), "")</f>
        <v/>
      </c>
      <c r="AX113" s="7" t="str">
        <f>IF($BA113="X", IF($AV$3="X", COUNTIF('Bureau de Change'!$B$13:$E$1012, 'Bureau de Change'!$BF$4), ""), "")</f>
        <v/>
      </c>
      <c r="AY113" s="7" t="str">
        <f t="shared" si="9"/>
        <v/>
      </c>
      <c r="BA113" s="7" t="str">
        <f t="shared" si="10"/>
        <v/>
      </c>
      <c r="BC113" s="7" t="str">
        <f t="shared" si="11"/>
        <v/>
      </c>
    </row>
    <row r="114" spans="1:55" x14ac:dyDescent="0.55000000000000004">
      <c r="A114" s="11"/>
      <c r="B114" s="269"/>
      <c r="C114" s="270"/>
      <c r="D114" s="270"/>
      <c r="E114" s="270"/>
      <c r="F114" s="270"/>
      <c r="G114" s="270"/>
      <c r="H114" s="338"/>
      <c r="I114" s="338"/>
      <c r="J114" s="338"/>
      <c r="K114" s="338"/>
      <c r="L114" s="338"/>
      <c r="M114" s="338"/>
      <c r="N114" s="270"/>
      <c r="O114" s="270"/>
      <c r="P114" s="270"/>
      <c r="Q114" s="273"/>
      <c r="R114" s="11"/>
      <c r="S114" s="175" t="str">
        <f t="shared" si="6"/>
        <v/>
      </c>
      <c r="T114" s="176"/>
      <c r="U114" s="176"/>
      <c r="V114" s="176"/>
      <c r="W114" s="176"/>
      <c r="X114" s="176"/>
      <c r="Y114" s="335" t="str">
        <f t="shared" si="7"/>
        <v/>
      </c>
      <c r="Z114" s="335"/>
      <c r="AA114" s="335"/>
      <c r="AB114" s="335"/>
      <c r="AC114" s="335"/>
      <c r="AD114" s="335"/>
      <c r="AE114" s="336" t="str">
        <f t="shared" si="8"/>
        <v/>
      </c>
      <c r="AF114" s="336"/>
      <c r="AG114" s="336"/>
      <c r="AH114" s="336"/>
      <c r="AI114" s="336"/>
      <c r="AJ114" s="337"/>
      <c r="AK114" s="11"/>
      <c r="AL114" s="175" t="str">
        <f>IF($N114="", "", COUNTIF($N$7:$N$131, "&lt;"&amp;$N114)+1+COUNTIF($N$7:$N114, $N114)-1)</f>
        <v/>
      </c>
      <c r="AM114" s="176"/>
      <c r="AN114" s="176"/>
      <c r="AO114" s="176"/>
      <c r="AP114" s="176" t="str">
        <f>IF($H114="", "", COUNTIF($H$7:$H$131, "&gt;"&amp;$H114)+1+COUNTIF($H$7:$H114, $H114)-1)</f>
        <v/>
      </c>
      <c r="AQ114" s="176"/>
      <c r="AR114" s="176"/>
      <c r="AS114" s="177"/>
      <c r="AT114" s="11"/>
      <c r="AV114" s="7" t="str">
        <f>IF($BA114="X", IF($AV$3="X", 'Currency Market'!$BB$178, ""), "")</f>
        <v/>
      </c>
      <c r="AW114" s="72" t="str">
        <f>IF($BA114="X", IF($AV$3="X", 'Your Money'!$V$27, ""), "")</f>
        <v/>
      </c>
      <c r="AX114" s="7" t="str">
        <f>IF($BA114="X", IF($AV$3="X", COUNTIF('Bureau de Change'!$B$13:$E$1012, 'Bureau de Change'!$BF$4), ""), "")</f>
        <v/>
      </c>
      <c r="AY114" s="7" t="str">
        <f t="shared" si="9"/>
        <v/>
      </c>
      <c r="BA114" s="7" t="str">
        <f t="shared" si="10"/>
        <v/>
      </c>
      <c r="BC114" s="7" t="str">
        <f t="shared" si="11"/>
        <v/>
      </c>
    </row>
    <row r="115" spans="1:55" x14ac:dyDescent="0.55000000000000004">
      <c r="A115" s="11"/>
      <c r="B115" s="269"/>
      <c r="C115" s="270"/>
      <c r="D115" s="270"/>
      <c r="E115" s="270"/>
      <c r="F115" s="270"/>
      <c r="G115" s="270"/>
      <c r="H115" s="338"/>
      <c r="I115" s="338"/>
      <c r="J115" s="338"/>
      <c r="K115" s="338"/>
      <c r="L115" s="338"/>
      <c r="M115" s="338"/>
      <c r="N115" s="270"/>
      <c r="O115" s="270"/>
      <c r="P115" s="270"/>
      <c r="Q115" s="273"/>
      <c r="R115" s="11"/>
      <c r="S115" s="175" t="str">
        <f t="shared" si="6"/>
        <v/>
      </c>
      <c r="T115" s="176"/>
      <c r="U115" s="176"/>
      <c r="V115" s="176"/>
      <c r="W115" s="176"/>
      <c r="X115" s="176"/>
      <c r="Y115" s="335" t="str">
        <f t="shared" si="7"/>
        <v/>
      </c>
      <c r="Z115" s="335"/>
      <c r="AA115" s="335"/>
      <c r="AB115" s="335"/>
      <c r="AC115" s="335"/>
      <c r="AD115" s="335"/>
      <c r="AE115" s="336" t="str">
        <f t="shared" si="8"/>
        <v/>
      </c>
      <c r="AF115" s="336"/>
      <c r="AG115" s="336"/>
      <c r="AH115" s="336"/>
      <c r="AI115" s="336"/>
      <c r="AJ115" s="337"/>
      <c r="AK115" s="11"/>
      <c r="AL115" s="175" t="str">
        <f>IF($N115="", "", COUNTIF($N$7:$N$131, "&lt;"&amp;$N115)+1+COUNTIF($N$7:$N115, $N115)-1)</f>
        <v/>
      </c>
      <c r="AM115" s="176"/>
      <c r="AN115" s="176"/>
      <c r="AO115" s="176"/>
      <c r="AP115" s="176" t="str">
        <f>IF($H115="", "", COUNTIF($H$7:$H$131, "&gt;"&amp;$H115)+1+COUNTIF($H$7:$H115, $H115)-1)</f>
        <v/>
      </c>
      <c r="AQ115" s="176"/>
      <c r="AR115" s="176"/>
      <c r="AS115" s="177"/>
      <c r="AT115" s="11"/>
      <c r="AV115" s="7" t="str">
        <f>IF($BA115="X", IF($AV$3="X", 'Currency Market'!$BB$178, ""), "")</f>
        <v/>
      </c>
      <c r="AW115" s="72" t="str">
        <f>IF($BA115="X", IF($AV$3="X", 'Your Money'!$V$27, ""), "")</f>
        <v/>
      </c>
      <c r="AX115" s="7" t="str">
        <f>IF($BA115="X", IF($AV$3="X", COUNTIF('Bureau de Change'!$B$13:$E$1012, 'Bureau de Change'!$BF$4), ""), "")</f>
        <v/>
      </c>
      <c r="AY115" s="7" t="str">
        <f t="shared" si="9"/>
        <v/>
      </c>
      <c r="BA115" s="7" t="str">
        <f t="shared" si="10"/>
        <v/>
      </c>
      <c r="BC115" s="7" t="str">
        <f t="shared" si="11"/>
        <v/>
      </c>
    </row>
    <row r="116" spans="1:55" x14ac:dyDescent="0.55000000000000004">
      <c r="A116" s="11"/>
      <c r="B116" s="269"/>
      <c r="C116" s="270"/>
      <c r="D116" s="270"/>
      <c r="E116" s="270"/>
      <c r="F116" s="270"/>
      <c r="G116" s="270"/>
      <c r="H116" s="338"/>
      <c r="I116" s="338"/>
      <c r="J116" s="338"/>
      <c r="K116" s="338"/>
      <c r="L116" s="338"/>
      <c r="M116" s="338"/>
      <c r="N116" s="270"/>
      <c r="O116" s="270"/>
      <c r="P116" s="270"/>
      <c r="Q116" s="273"/>
      <c r="R116" s="11"/>
      <c r="S116" s="175" t="str">
        <f t="shared" si="6"/>
        <v/>
      </c>
      <c r="T116" s="176"/>
      <c r="U116" s="176"/>
      <c r="V116" s="176"/>
      <c r="W116" s="176"/>
      <c r="X116" s="176"/>
      <c r="Y116" s="335" t="str">
        <f t="shared" si="7"/>
        <v/>
      </c>
      <c r="Z116" s="335"/>
      <c r="AA116" s="335"/>
      <c r="AB116" s="335"/>
      <c r="AC116" s="335"/>
      <c r="AD116" s="335"/>
      <c r="AE116" s="336" t="str">
        <f t="shared" si="8"/>
        <v/>
      </c>
      <c r="AF116" s="336"/>
      <c r="AG116" s="336"/>
      <c r="AH116" s="336"/>
      <c r="AI116" s="336"/>
      <c r="AJ116" s="337"/>
      <c r="AK116" s="11"/>
      <c r="AL116" s="175" t="str">
        <f>IF($N116="", "", COUNTIF($N$7:$N$131, "&lt;"&amp;$N116)+1+COUNTIF($N$7:$N116, $N116)-1)</f>
        <v/>
      </c>
      <c r="AM116" s="176"/>
      <c r="AN116" s="176"/>
      <c r="AO116" s="176"/>
      <c r="AP116" s="176" t="str">
        <f>IF($H116="", "", COUNTIF($H$7:$H$131, "&gt;"&amp;$H116)+1+COUNTIF($H$7:$H116, $H116)-1)</f>
        <v/>
      </c>
      <c r="AQ116" s="176"/>
      <c r="AR116" s="176"/>
      <c r="AS116" s="177"/>
      <c r="AT116" s="11"/>
      <c r="AV116" s="7" t="str">
        <f>IF($BA116="X", IF($AV$3="X", 'Currency Market'!$BB$178, ""), "")</f>
        <v/>
      </c>
      <c r="AW116" s="72" t="str">
        <f>IF($BA116="X", IF($AV$3="X", 'Your Money'!$V$27, ""), "")</f>
        <v/>
      </c>
      <c r="AX116" s="7" t="str">
        <f>IF($BA116="X", IF($AV$3="X", COUNTIF('Bureau de Change'!$B$13:$E$1012, 'Bureau de Change'!$BF$4), ""), "")</f>
        <v/>
      </c>
      <c r="AY116" s="7" t="str">
        <f t="shared" si="9"/>
        <v/>
      </c>
      <c r="BA116" s="7" t="str">
        <f t="shared" si="10"/>
        <v/>
      </c>
      <c r="BC116" s="7" t="str">
        <f t="shared" si="11"/>
        <v/>
      </c>
    </row>
    <row r="117" spans="1:55" x14ac:dyDescent="0.55000000000000004">
      <c r="A117" s="11"/>
      <c r="B117" s="269"/>
      <c r="C117" s="270"/>
      <c r="D117" s="270"/>
      <c r="E117" s="270"/>
      <c r="F117" s="270"/>
      <c r="G117" s="270"/>
      <c r="H117" s="338"/>
      <c r="I117" s="338"/>
      <c r="J117" s="338"/>
      <c r="K117" s="338"/>
      <c r="L117" s="338"/>
      <c r="M117" s="338"/>
      <c r="N117" s="270"/>
      <c r="O117" s="270"/>
      <c r="P117" s="270"/>
      <c r="Q117" s="273"/>
      <c r="R117" s="11"/>
      <c r="S117" s="175" t="str">
        <f t="shared" si="6"/>
        <v/>
      </c>
      <c r="T117" s="176"/>
      <c r="U117" s="176"/>
      <c r="V117" s="176"/>
      <c r="W117" s="176"/>
      <c r="X117" s="176"/>
      <c r="Y117" s="335" t="str">
        <f t="shared" si="7"/>
        <v/>
      </c>
      <c r="Z117" s="335"/>
      <c r="AA117" s="335"/>
      <c r="AB117" s="335"/>
      <c r="AC117" s="335"/>
      <c r="AD117" s="335"/>
      <c r="AE117" s="336" t="str">
        <f t="shared" si="8"/>
        <v/>
      </c>
      <c r="AF117" s="336"/>
      <c r="AG117" s="336"/>
      <c r="AH117" s="336"/>
      <c r="AI117" s="336"/>
      <c r="AJ117" s="337"/>
      <c r="AK117" s="11"/>
      <c r="AL117" s="175" t="str">
        <f>IF($N117="", "", COUNTIF($N$7:$N$131, "&lt;"&amp;$N117)+1+COUNTIF($N$7:$N117, $N117)-1)</f>
        <v/>
      </c>
      <c r="AM117" s="176"/>
      <c r="AN117" s="176"/>
      <c r="AO117" s="176"/>
      <c r="AP117" s="176" t="str">
        <f>IF($H117="", "", COUNTIF($H$7:$H$131, "&gt;"&amp;$H117)+1+COUNTIF($H$7:$H117, $H117)-1)</f>
        <v/>
      </c>
      <c r="AQ117" s="176"/>
      <c r="AR117" s="176"/>
      <c r="AS117" s="177"/>
      <c r="AT117" s="11"/>
      <c r="AV117" s="7" t="str">
        <f>IF($BA117="X", IF($AV$3="X", 'Currency Market'!$BB$178, ""), "")</f>
        <v/>
      </c>
      <c r="AW117" s="72" t="str">
        <f>IF($BA117="X", IF($AV$3="X", 'Your Money'!$V$27, ""), "")</f>
        <v/>
      </c>
      <c r="AX117" s="7" t="str">
        <f>IF($BA117="X", IF($AV$3="X", COUNTIF('Bureau de Change'!$B$13:$E$1012, 'Bureau de Change'!$BF$4), ""), "")</f>
        <v/>
      </c>
      <c r="AY117" s="7" t="str">
        <f t="shared" si="9"/>
        <v/>
      </c>
      <c r="BA117" s="7" t="str">
        <f t="shared" si="10"/>
        <v/>
      </c>
      <c r="BC117" s="7" t="str">
        <f t="shared" si="11"/>
        <v/>
      </c>
    </row>
    <row r="118" spans="1:55" x14ac:dyDescent="0.55000000000000004">
      <c r="A118" s="11"/>
      <c r="B118" s="269"/>
      <c r="C118" s="270"/>
      <c r="D118" s="270"/>
      <c r="E118" s="270"/>
      <c r="F118" s="270"/>
      <c r="G118" s="270"/>
      <c r="H118" s="338"/>
      <c r="I118" s="338"/>
      <c r="J118" s="338"/>
      <c r="K118" s="338"/>
      <c r="L118" s="338"/>
      <c r="M118" s="338"/>
      <c r="N118" s="270"/>
      <c r="O118" s="270"/>
      <c r="P118" s="270"/>
      <c r="Q118" s="273"/>
      <c r="R118" s="11"/>
      <c r="S118" s="175" t="str">
        <f t="shared" si="6"/>
        <v/>
      </c>
      <c r="T118" s="176"/>
      <c r="U118" s="176"/>
      <c r="V118" s="176"/>
      <c r="W118" s="176"/>
      <c r="X118" s="176"/>
      <c r="Y118" s="335" t="str">
        <f t="shared" si="7"/>
        <v/>
      </c>
      <c r="Z118" s="335"/>
      <c r="AA118" s="335"/>
      <c r="AB118" s="335"/>
      <c r="AC118" s="335"/>
      <c r="AD118" s="335"/>
      <c r="AE118" s="336" t="str">
        <f t="shared" si="8"/>
        <v/>
      </c>
      <c r="AF118" s="336"/>
      <c r="AG118" s="336"/>
      <c r="AH118" s="336"/>
      <c r="AI118" s="336"/>
      <c r="AJ118" s="337"/>
      <c r="AK118" s="11"/>
      <c r="AL118" s="175" t="str">
        <f>IF($N118="", "", COUNTIF($N$7:$N$131, "&lt;"&amp;$N118)+1+COUNTIF($N$7:$N118, $N118)-1)</f>
        <v/>
      </c>
      <c r="AM118" s="176"/>
      <c r="AN118" s="176"/>
      <c r="AO118" s="176"/>
      <c r="AP118" s="176" t="str">
        <f>IF($H118="", "", COUNTIF($H$7:$H$131, "&gt;"&amp;$H118)+1+COUNTIF($H$7:$H118, $H118)-1)</f>
        <v/>
      </c>
      <c r="AQ118" s="176"/>
      <c r="AR118" s="176"/>
      <c r="AS118" s="177"/>
      <c r="AT118" s="11"/>
      <c r="AV118" s="7" t="str">
        <f>IF($BA118="X", IF($AV$3="X", 'Currency Market'!$BB$178, ""), "")</f>
        <v/>
      </c>
      <c r="AW118" s="72" t="str">
        <f>IF($BA118="X", IF($AV$3="X", 'Your Money'!$V$27, ""), "")</f>
        <v/>
      </c>
      <c r="AX118" s="7" t="str">
        <f>IF($BA118="X", IF($AV$3="X", COUNTIF('Bureau de Change'!$B$13:$E$1012, 'Bureau de Change'!$BF$4), ""), "")</f>
        <v/>
      </c>
      <c r="AY118" s="7" t="str">
        <f t="shared" si="9"/>
        <v/>
      </c>
      <c r="BA118" s="7" t="str">
        <f t="shared" si="10"/>
        <v/>
      </c>
      <c r="BC118" s="7" t="str">
        <f t="shared" si="11"/>
        <v/>
      </c>
    </row>
    <row r="119" spans="1:55" x14ac:dyDescent="0.55000000000000004">
      <c r="A119" s="11"/>
      <c r="B119" s="269"/>
      <c r="C119" s="270"/>
      <c r="D119" s="270"/>
      <c r="E119" s="270"/>
      <c r="F119" s="270"/>
      <c r="G119" s="270"/>
      <c r="H119" s="338"/>
      <c r="I119" s="338"/>
      <c r="J119" s="338"/>
      <c r="K119" s="338"/>
      <c r="L119" s="338"/>
      <c r="M119" s="338"/>
      <c r="N119" s="270"/>
      <c r="O119" s="270"/>
      <c r="P119" s="270"/>
      <c r="Q119" s="273"/>
      <c r="R119" s="11"/>
      <c r="S119" s="175" t="str">
        <f t="shared" si="6"/>
        <v/>
      </c>
      <c r="T119" s="176"/>
      <c r="U119" s="176"/>
      <c r="V119" s="176"/>
      <c r="W119" s="176"/>
      <c r="X119" s="176"/>
      <c r="Y119" s="335" t="str">
        <f t="shared" si="7"/>
        <v/>
      </c>
      <c r="Z119" s="335"/>
      <c r="AA119" s="335"/>
      <c r="AB119" s="335"/>
      <c r="AC119" s="335"/>
      <c r="AD119" s="335"/>
      <c r="AE119" s="336" t="str">
        <f t="shared" si="8"/>
        <v/>
      </c>
      <c r="AF119" s="336"/>
      <c r="AG119" s="336"/>
      <c r="AH119" s="336"/>
      <c r="AI119" s="336"/>
      <c r="AJ119" s="337"/>
      <c r="AK119" s="11"/>
      <c r="AL119" s="175" t="str">
        <f>IF($N119="", "", COUNTIF($N$7:$N$131, "&lt;"&amp;$N119)+1+COUNTIF($N$7:$N119, $N119)-1)</f>
        <v/>
      </c>
      <c r="AM119" s="176"/>
      <c r="AN119" s="176"/>
      <c r="AO119" s="176"/>
      <c r="AP119" s="176" t="str">
        <f>IF($H119="", "", COUNTIF($H$7:$H$131, "&gt;"&amp;$H119)+1+COUNTIF($H$7:$H119, $H119)-1)</f>
        <v/>
      </c>
      <c r="AQ119" s="176"/>
      <c r="AR119" s="176"/>
      <c r="AS119" s="177"/>
      <c r="AT119" s="11"/>
      <c r="AV119" s="7" t="str">
        <f>IF($BA119="X", IF($AV$3="X", 'Currency Market'!$BB$178, ""), "")</f>
        <v/>
      </c>
      <c r="AW119" s="72" t="str">
        <f>IF($BA119="X", IF($AV$3="X", 'Your Money'!$V$27, ""), "")</f>
        <v/>
      </c>
      <c r="AX119" s="7" t="str">
        <f>IF($BA119="X", IF($AV$3="X", COUNTIF('Bureau de Change'!$B$13:$E$1012, 'Bureau de Change'!$BF$4), ""), "")</f>
        <v/>
      </c>
      <c r="AY119" s="7" t="str">
        <f t="shared" si="9"/>
        <v/>
      </c>
      <c r="BA119" s="7" t="str">
        <f t="shared" si="10"/>
        <v/>
      </c>
      <c r="BC119" s="7" t="str">
        <f t="shared" si="11"/>
        <v/>
      </c>
    </row>
    <row r="120" spans="1:55" x14ac:dyDescent="0.55000000000000004">
      <c r="A120" s="11"/>
      <c r="B120" s="269"/>
      <c r="C120" s="270"/>
      <c r="D120" s="270"/>
      <c r="E120" s="270"/>
      <c r="F120" s="270"/>
      <c r="G120" s="270"/>
      <c r="H120" s="338"/>
      <c r="I120" s="338"/>
      <c r="J120" s="338"/>
      <c r="K120" s="338"/>
      <c r="L120" s="338"/>
      <c r="M120" s="338"/>
      <c r="N120" s="270"/>
      <c r="O120" s="270"/>
      <c r="P120" s="270"/>
      <c r="Q120" s="273"/>
      <c r="R120" s="11"/>
      <c r="S120" s="175" t="str">
        <f t="shared" si="6"/>
        <v/>
      </c>
      <c r="T120" s="176"/>
      <c r="U120" s="176"/>
      <c r="V120" s="176"/>
      <c r="W120" s="176"/>
      <c r="X120" s="176"/>
      <c r="Y120" s="335" t="str">
        <f t="shared" si="7"/>
        <v/>
      </c>
      <c r="Z120" s="335"/>
      <c r="AA120" s="335"/>
      <c r="AB120" s="335"/>
      <c r="AC120" s="335"/>
      <c r="AD120" s="335"/>
      <c r="AE120" s="336" t="str">
        <f t="shared" si="8"/>
        <v/>
      </c>
      <c r="AF120" s="336"/>
      <c r="AG120" s="336"/>
      <c r="AH120" s="336"/>
      <c r="AI120" s="336"/>
      <c r="AJ120" s="337"/>
      <c r="AK120" s="11"/>
      <c r="AL120" s="175" t="str">
        <f>IF($N120="", "", COUNTIF($N$7:$N$131, "&lt;"&amp;$N120)+1+COUNTIF($N$7:$N120, $N120)-1)</f>
        <v/>
      </c>
      <c r="AM120" s="176"/>
      <c r="AN120" s="176"/>
      <c r="AO120" s="176"/>
      <c r="AP120" s="176" t="str">
        <f>IF($H120="", "", COUNTIF($H$7:$H$131, "&gt;"&amp;$H120)+1+COUNTIF($H$7:$H120, $H120)-1)</f>
        <v/>
      </c>
      <c r="AQ120" s="176"/>
      <c r="AR120" s="176"/>
      <c r="AS120" s="177"/>
      <c r="AT120" s="11"/>
      <c r="AV120" s="7" t="str">
        <f>IF($BA120="X", IF($AV$3="X", 'Currency Market'!$BB$178, ""), "")</f>
        <v/>
      </c>
      <c r="AW120" s="72" t="str">
        <f>IF($BA120="X", IF($AV$3="X", 'Your Money'!$V$27, ""), "")</f>
        <v/>
      </c>
      <c r="AX120" s="7" t="str">
        <f>IF($BA120="X", IF($AV$3="X", COUNTIF('Bureau de Change'!$B$13:$E$1012, 'Bureau de Change'!$BF$4), ""), "")</f>
        <v/>
      </c>
      <c r="AY120" s="7" t="str">
        <f t="shared" si="9"/>
        <v/>
      </c>
      <c r="BA120" s="7" t="str">
        <f t="shared" si="10"/>
        <v/>
      </c>
      <c r="BC120" s="7" t="str">
        <f t="shared" si="11"/>
        <v/>
      </c>
    </row>
    <row r="121" spans="1:55" x14ac:dyDescent="0.55000000000000004">
      <c r="A121" s="11"/>
      <c r="B121" s="269"/>
      <c r="C121" s="270"/>
      <c r="D121" s="270"/>
      <c r="E121" s="270"/>
      <c r="F121" s="270"/>
      <c r="G121" s="270"/>
      <c r="H121" s="338"/>
      <c r="I121" s="338"/>
      <c r="J121" s="338"/>
      <c r="K121" s="338"/>
      <c r="L121" s="338"/>
      <c r="M121" s="338"/>
      <c r="N121" s="270"/>
      <c r="O121" s="270"/>
      <c r="P121" s="270"/>
      <c r="Q121" s="273"/>
      <c r="R121" s="11"/>
      <c r="S121" s="175" t="str">
        <f t="shared" si="6"/>
        <v/>
      </c>
      <c r="T121" s="176"/>
      <c r="U121" s="176"/>
      <c r="V121" s="176"/>
      <c r="W121" s="176"/>
      <c r="X121" s="176"/>
      <c r="Y121" s="335" t="str">
        <f t="shared" si="7"/>
        <v/>
      </c>
      <c r="Z121" s="335"/>
      <c r="AA121" s="335"/>
      <c r="AB121" s="335"/>
      <c r="AC121" s="335"/>
      <c r="AD121" s="335"/>
      <c r="AE121" s="336" t="str">
        <f t="shared" si="8"/>
        <v/>
      </c>
      <c r="AF121" s="336"/>
      <c r="AG121" s="336"/>
      <c r="AH121" s="336"/>
      <c r="AI121" s="336"/>
      <c r="AJ121" s="337"/>
      <c r="AK121" s="11"/>
      <c r="AL121" s="175" t="str">
        <f>IF($N121="", "", COUNTIF($N$7:$N$131, "&lt;"&amp;$N121)+1+COUNTIF($N$7:$N121, $N121)-1)</f>
        <v/>
      </c>
      <c r="AM121" s="176"/>
      <c r="AN121" s="176"/>
      <c r="AO121" s="176"/>
      <c r="AP121" s="176" t="str">
        <f>IF($H121="", "", COUNTIF($H$7:$H$131, "&gt;"&amp;$H121)+1+COUNTIF($H$7:$H121, $H121)-1)</f>
        <v/>
      </c>
      <c r="AQ121" s="176"/>
      <c r="AR121" s="176"/>
      <c r="AS121" s="177"/>
      <c r="AT121" s="11"/>
      <c r="AV121" s="7" t="str">
        <f>IF($BA121="X", IF($AV$3="X", 'Currency Market'!$BB$178, ""), "")</f>
        <v/>
      </c>
      <c r="AW121" s="72" t="str">
        <f>IF($BA121="X", IF($AV$3="X", 'Your Money'!$V$27, ""), "")</f>
        <v/>
      </c>
      <c r="AX121" s="7" t="str">
        <f>IF($BA121="X", IF($AV$3="X", COUNTIF('Bureau de Change'!$B$13:$E$1012, 'Bureau de Change'!$BF$4), ""), "")</f>
        <v/>
      </c>
      <c r="AY121" s="7" t="str">
        <f t="shared" si="9"/>
        <v/>
      </c>
      <c r="BA121" s="7" t="str">
        <f t="shared" si="10"/>
        <v/>
      </c>
      <c r="BC121" s="7" t="str">
        <f t="shared" si="11"/>
        <v/>
      </c>
    </row>
    <row r="122" spans="1:55" x14ac:dyDescent="0.55000000000000004">
      <c r="A122" s="11"/>
      <c r="B122" s="269"/>
      <c r="C122" s="270"/>
      <c r="D122" s="270"/>
      <c r="E122" s="270"/>
      <c r="F122" s="270"/>
      <c r="G122" s="270"/>
      <c r="H122" s="338"/>
      <c r="I122" s="338"/>
      <c r="J122" s="338"/>
      <c r="K122" s="338"/>
      <c r="L122" s="338"/>
      <c r="M122" s="338"/>
      <c r="N122" s="270"/>
      <c r="O122" s="270"/>
      <c r="P122" s="270"/>
      <c r="Q122" s="273"/>
      <c r="R122" s="11"/>
      <c r="S122" s="175" t="str">
        <f t="shared" si="6"/>
        <v/>
      </c>
      <c r="T122" s="176"/>
      <c r="U122" s="176"/>
      <c r="V122" s="176"/>
      <c r="W122" s="176"/>
      <c r="X122" s="176"/>
      <c r="Y122" s="335" t="str">
        <f t="shared" si="7"/>
        <v/>
      </c>
      <c r="Z122" s="335"/>
      <c r="AA122" s="335"/>
      <c r="AB122" s="335"/>
      <c r="AC122" s="335"/>
      <c r="AD122" s="335"/>
      <c r="AE122" s="336" t="str">
        <f t="shared" si="8"/>
        <v/>
      </c>
      <c r="AF122" s="336"/>
      <c r="AG122" s="336"/>
      <c r="AH122" s="336"/>
      <c r="AI122" s="336"/>
      <c r="AJ122" s="337"/>
      <c r="AK122" s="11"/>
      <c r="AL122" s="175" t="str">
        <f>IF($N122="", "", COUNTIF($N$7:$N$131, "&lt;"&amp;$N122)+1+COUNTIF($N$7:$N122, $N122)-1)</f>
        <v/>
      </c>
      <c r="AM122" s="176"/>
      <c r="AN122" s="176"/>
      <c r="AO122" s="176"/>
      <c r="AP122" s="176" t="str">
        <f>IF($H122="", "", COUNTIF($H$7:$H$131, "&gt;"&amp;$H122)+1+COUNTIF($H$7:$H122, $H122)-1)</f>
        <v/>
      </c>
      <c r="AQ122" s="176"/>
      <c r="AR122" s="176"/>
      <c r="AS122" s="177"/>
      <c r="AT122" s="11"/>
      <c r="AV122" s="7" t="str">
        <f>IF($BA122="X", IF($AV$3="X", 'Currency Market'!$BB$178, ""), "")</f>
        <v/>
      </c>
      <c r="AW122" s="72" t="str">
        <f>IF($BA122="X", IF($AV$3="X", 'Your Money'!$V$27, ""), "")</f>
        <v/>
      </c>
      <c r="AX122" s="7" t="str">
        <f>IF($BA122="X", IF($AV$3="X", COUNTIF('Bureau de Change'!$B$13:$E$1012, 'Bureau de Change'!$BF$4), ""), "")</f>
        <v/>
      </c>
      <c r="AY122" s="7" t="str">
        <f t="shared" si="9"/>
        <v/>
      </c>
      <c r="BA122" s="7" t="str">
        <f t="shared" si="10"/>
        <v/>
      </c>
      <c r="BC122" s="7" t="str">
        <f t="shared" si="11"/>
        <v/>
      </c>
    </row>
    <row r="123" spans="1:55" x14ac:dyDescent="0.55000000000000004">
      <c r="A123" s="11"/>
      <c r="B123" s="269"/>
      <c r="C123" s="270"/>
      <c r="D123" s="270"/>
      <c r="E123" s="270"/>
      <c r="F123" s="270"/>
      <c r="G123" s="270"/>
      <c r="H123" s="338"/>
      <c r="I123" s="338"/>
      <c r="J123" s="338"/>
      <c r="K123" s="338"/>
      <c r="L123" s="338"/>
      <c r="M123" s="338"/>
      <c r="N123" s="270"/>
      <c r="O123" s="270"/>
      <c r="P123" s="270"/>
      <c r="Q123" s="273"/>
      <c r="R123" s="11"/>
      <c r="S123" s="175" t="str">
        <f t="shared" si="6"/>
        <v/>
      </c>
      <c r="T123" s="176"/>
      <c r="U123" s="176"/>
      <c r="V123" s="176"/>
      <c r="W123" s="176"/>
      <c r="X123" s="176"/>
      <c r="Y123" s="335" t="str">
        <f t="shared" si="7"/>
        <v/>
      </c>
      <c r="Z123" s="335"/>
      <c r="AA123" s="335"/>
      <c r="AB123" s="335"/>
      <c r="AC123" s="335"/>
      <c r="AD123" s="335"/>
      <c r="AE123" s="336" t="str">
        <f t="shared" si="8"/>
        <v/>
      </c>
      <c r="AF123" s="336"/>
      <c r="AG123" s="336"/>
      <c r="AH123" s="336"/>
      <c r="AI123" s="336"/>
      <c r="AJ123" s="337"/>
      <c r="AK123" s="11"/>
      <c r="AL123" s="175" t="str">
        <f>IF($N123="", "", COUNTIF($N$7:$N$131, "&lt;"&amp;$N123)+1+COUNTIF($N$7:$N123, $N123)-1)</f>
        <v/>
      </c>
      <c r="AM123" s="176"/>
      <c r="AN123" s="176"/>
      <c r="AO123" s="176"/>
      <c r="AP123" s="176" t="str">
        <f>IF($H123="", "", COUNTIF($H$7:$H$131, "&gt;"&amp;$H123)+1+COUNTIF($H$7:$H123, $H123)-1)</f>
        <v/>
      </c>
      <c r="AQ123" s="176"/>
      <c r="AR123" s="176"/>
      <c r="AS123" s="177"/>
      <c r="AT123" s="11"/>
      <c r="AV123" s="7" t="str">
        <f>IF($BA123="X", IF($AV$3="X", 'Currency Market'!$BB$178, ""), "")</f>
        <v/>
      </c>
      <c r="AW123" s="72" t="str">
        <f>IF($BA123="X", IF($AV$3="X", 'Your Money'!$V$27, ""), "")</f>
        <v/>
      </c>
      <c r="AX123" s="7" t="str">
        <f>IF($BA123="X", IF($AV$3="X", COUNTIF('Bureau de Change'!$B$13:$E$1012, 'Bureau de Change'!$BF$4), ""), "")</f>
        <v/>
      </c>
      <c r="AY123" s="7" t="str">
        <f t="shared" si="9"/>
        <v/>
      </c>
      <c r="BA123" s="7" t="str">
        <f t="shared" si="10"/>
        <v/>
      </c>
      <c r="BC123" s="7" t="str">
        <f t="shared" si="11"/>
        <v/>
      </c>
    </row>
    <row r="124" spans="1:55" x14ac:dyDescent="0.55000000000000004">
      <c r="A124" s="11"/>
      <c r="B124" s="269"/>
      <c r="C124" s="270"/>
      <c r="D124" s="270"/>
      <c r="E124" s="270"/>
      <c r="F124" s="270"/>
      <c r="G124" s="270"/>
      <c r="H124" s="338"/>
      <c r="I124" s="338"/>
      <c r="J124" s="338"/>
      <c r="K124" s="338"/>
      <c r="L124" s="338"/>
      <c r="M124" s="338"/>
      <c r="N124" s="270"/>
      <c r="O124" s="270"/>
      <c r="P124" s="270"/>
      <c r="Q124" s="273"/>
      <c r="R124" s="11"/>
      <c r="S124" s="175" t="str">
        <f t="shared" si="6"/>
        <v/>
      </c>
      <c r="T124" s="176"/>
      <c r="U124" s="176"/>
      <c r="V124" s="176"/>
      <c r="W124" s="176"/>
      <c r="X124" s="176"/>
      <c r="Y124" s="335" t="str">
        <f t="shared" si="7"/>
        <v/>
      </c>
      <c r="Z124" s="335"/>
      <c r="AA124" s="335"/>
      <c r="AB124" s="335"/>
      <c r="AC124" s="335"/>
      <c r="AD124" s="335"/>
      <c r="AE124" s="336" t="str">
        <f t="shared" si="8"/>
        <v/>
      </c>
      <c r="AF124" s="336"/>
      <c r="AG124" s="336"/>
      <c r="AH124" s="336"/>
      <c r="AI124" s="336"/>
      <c r="AJ124" s="337"/>
      <c r="AK124" s="11"/>
      <c r="AL124" s="175" t="str">
        <f>IF($N124="", "", COUNTIF($N$7:$N$131, "&lt;"&amp;$N124)+1+COUNTIF($N$7:$N124, $N124)-1)</f>
        <v/>
      </c>
      <c r="AM124" s="176"/>
      <c r="AN124" s="176"/>
      <c r="AO124" s="176"/>
      <c r="AP124" s="176" t="str">
        <f>IF($H124="", "", COUNTIF($H$7:$H$131, "&gt;"&amp;$H124)+1+COUNTIF($H$7:$H124, $H124)-1)</f>
        <v/>
      </c>
      <c r="AQ124" s="176"/>
      <c r="AR124" s="176"/>
      <c r="AS124" s="177"/>
      <c r="AT124" s="11"/>
      <c r="AV124" s="7" t="str">
        <f>IF($BA124="X", IF($AV$3="X", 'Currency Market'!$BB$178, ""), "")</f>
        <v/>
      </c>
      <c r="AW124" s="72" t="str">
        <f>IF($BA124="X", IF($AV$3="X", 'Your Money'!$V$27, ""), "")</f>
        <v/>
      </c>
      <c r="AX124" s="7" t="str">
        <f>IF($BA124="X", IF($AV$3="X", COUNTIF('Bureau de Change'!$B$13:$E$1012, 'Bureau de Change'!$BF$4), ""), "")</f>
        <v/>
      </c>
      <c r="AY124" s="7" t="str">
        <f t="shared" si="9"/>
        <v/>
      </c>
      <c r="BA124" s="7" t="str">
        <f t="shared" si="10"/>
        <v/>
      </c>
      <c r="BC124" s="7" t="str">
        <f t="shared" si="11"/>
        <v/>
      </c>
    </row>
    <row r="125" spans="1:55" x14ac:dyDescent="0.55000000000000004">
      <c r="A125" s="11"/>
      <c r="B125" s="269"/>
      <c r="C125" s="270"/>
      <c r="D125" s="270"/>
      <c r="E125" s="270"/>
      <c r="F125" s="270"/>
      <c r="G125" s="270"/>
      <c r="H125" s="338"/>
      <c r="I125" s="338"/>
      <c r="J125" s="338"/>
      <c r="K125" s="338"/>
      <c r="L125" s="338"/>
      <c r="M125" s="338"/>
      <c r="N125" s="270"/>
      <c r="O125" s="270"/>
      <c r="P125" s="270"/>
      <c r="Q125" s="273"/>
      <c r="R125" s="11"/>
      <c r="S125" s="175" t="str">
        <f t="shared" si="6"/>
        <v/>
      </c>
      <c r="T125" s="176"/>
      <c r="U125" s="176"/>
      <c r="V125" s="176"/>
      <c r="W125" s="176"/>
      <c r="X125" s="176"/>
      <c r="Y125" s="335" t="str">
        <f t="shared" si="7"/>
        <v/>
      </c>
      <c r="Z125" s="335"/>
      <c r="AA125" s="335"/>
      <c r="AB125" s="335"/>
      <c r="AC125" s="335"/>
      <c r="AD125" s="335"/>
      <c r="AE125" s="336" t="str">
        <f t="shared" si="8"/>
        <v/>
      </c>
      <c r="AF125" s="336"/>
      <c r="AG125" s="336"/>
      <c r="AH125" s="336"/>
      <c r="AI125" s="336"/>
      <c r="AJ125" s="337"/>
      <c r="AK125" s="11"/>
      <c r="AL125" s="175" t="str">
        <f>IF($N125="", "", COUNTIF($N$7:$N$131, "&lt;"&amp;$N125)+1+COUNTIF($N$7:$N125, $N125)-1)</f>
        <v/>
      </c>
      <c r="AM125" s="176"/>
      <c r="AN125" s="176"/>
      <c r="AO125" s="176"/>
      <c r="AP125" s="176" t="str">
        <f>IF($H125="", "", COUNTIF($H$7:$H$131, "&gt;"&amp;$H125)+1+COUNTIF($H$7:$H125, $H125)-1)</f>
        <v/>
      </c>
      <c r="AQ125" s="176"/>
      <c r="AR125" s="176"/>
      <c r="AS125" s="177"/>
      <c r="AT125" s="11"/>
      <c r="AV125" s="7" t="str">
        <f>IF($BA125="X", IF($AV$3="X", 'Currency Market'!$BB$178, ""), "")</f>
        <v/>
      </c>
      <c r="AW125" s="72" t="str">
        <f>IF($BA125="X", IF($AV$3="X", 'Your Money'!$V$27, ""), "")</f>
        <v/>
      </c>
      <c r="AX125" s="7" t="str">
        <f>IF($BA125="X", IF($AV$3="X", COUNTIF('Bureau de Change'!$B$13:$E$1012, 'Bureau de Change'!$BF$4), ""), "")</f>
        <v/>
      </c>
      <c r="AY125" s="7" t="str">
        <f t="shared" si="9"/>
        <v/>
      </c>
      <c r="BA125" s="7" t="str">
        <f t="shared" si="10"/>
        <v/>
      </c>
      <c r="BC125" s="7" t="str">
        <f t="shared" si="11"/>
        <v/>
      </c>
    </row>
    <row r="126" spans="1:55" x14ac:dyDescent="0.55000000000000004">
      <c r="A126" s="11"/>
      <c r="B126" s="269"/>
      <c r="C126" s="270"/>
      <c r="D126" s="270"/>
      <c r="E126" s="270"/>
      <c r="F126" s="270"/>
      <c r="G126" s="270"/>
      <c r="H126" s="338"/>
      <c r="I126" s="338"/>
      <c r="J126" s="338"/>
      <c r="K126" s="338"/>
      <c r="L126" s="338"/>
      <c r="M126" s="338"/>
      <c r="N126" s="270"/>
      <c r="O126" s="270"/>
      <c r="P126" s="270"/>
      <c r="Q126" s="273"/>
      <c r="R126" s="11"/>
      <c r="S126" s="175" t="str">
        <f t="shared" si="6"/>
        <v/>
      </c>
      <c r="T126" s="176"/>
      <c r="U126" s="176"/>
      <c r="V126" s="176"/>
      <c r="W126" s="176"/>
      <c r="X126" s="176"/>
      <c r="Y126" s="335" t="str">
        <f t="shared" si="7"/>
        <v/>
      </c>
      <c r="Z126" s="335"/>
      <c r="AA126" s="335"/>
      <c r="AB126" s="335"/>
      <c r="AC126" s="335"/>
      <c r="AD126" s="335"/>
      <c r="AE126" s="336" t="str">
        <f t="shared" si="8"/>
        <v/>
      </c>
      <c r="AF126" s="336"/>
      <c r="AG126" s="336"/>
      <c r="AH126" s="336"/>
      <c r="AI126" s="336"/>
      <c r="AJ126" s="337"/>
      <c r="AK126" s="11"/>
      <c r="AL126" s="175" t="str">
        <f>IF($N126="", "", COUNTIF($N$7:$N$131, "&lt;"&amp;$N126)+1+COUNTIF($N$7:$N126, $N126)-1)</f>
        <v/>
      </c>
      <c r="AM126" s="176"/>
      <c r="AN126" s="176"/>
      <c r="AO126" s="176"/>
      <c r="AP126" s="176" t="str">
        <f>IF($H126="", "", COUNTIF($H$7:$H$131, "&gt;"&amp;$H126)+1+COUNTIF($H$7:$H126, $H126)-1)</f>
        <v/>
      </c>
      <c r="AQ126" s="176"/>
      <c r="AR126" s="176"/>
      <c r="AS126" s="177"/>
      <c r="AT126" s="11"/>
      <c r="AV126" s="7" t="str">
        <f>IF($BA126="X", IF($AV$3="X", 'Currency Market'!$BB$178, ""), "")</f>
        <v/>
      </c>
      <c r="AW126" s="72" t="str">
        <f>IF($BA126="X", IF($AV$3="X", 'Your Money'!$V$27, ""), "")</f>
        <v/>
      </c>
      <c r="AX126" s="7" t="str">
        <f>IF($BA126="X", IF($AV$3="X", COUNTIF('Bureau de Change'!$B$13:$E$1012, 'Bureau de Change'!$BF$4), ""), "")</f>
        <v/>
      </c>
      <c r="AY126" s="7" t="str">
        <f t="shared" si="9"/>
        <v/>
      </c>
      <c r="BA126" s="7" t="str">
        <f t="shared" si="10"/>
        <v/>
      </c>
      <c r="BC126" s="7" t="str">
        <f t="shared" si="11"/>
        <v/>
      </c>
    </row>
    <row r="127" spans="1:55" x14ac:dyDescent="0.55000000000000004">
      <c r="A127" s="11"/>
      <c r="B127" s="269"/>
      <c r="C127" s="270"/>
      <c r="D127" s="270"/>
      <c r="E127" s="270"/>
      <c r="F127" s="270"/>
      <c r="G127" s="270"/>
      <c r="H127" s="338"/>
      <c r="I127" s="338"/>
      <c r="J127" s="338"/>
      <c r="K127" s="338"/>
      <c r="L127" s="338"/>
      <c r="M127" s="338"/>
      <c r="N127" s="270"/>
      <c r="O127" s="270"/>
      <c r="P127" s="270"/>
      <c r="Q127" s="273"/>
      <c r="R127" s="11"/>
      <c r="S127" s="175" t="str">
        <f t="shared" si="6"/>
        <v/>
      </c>
      <c r="T127" s="176"/>
      <c r="U127" s="176"/>
      <c r="V127" s="176"/>
      <c r="W127" s="176"/>
      <c r="X127" s="176"/>
      <c r="Y127" s="335" t="str">
        <f t="shared" si="7"/>
        <v/>
      </c>
      <c r="Z127" s="335"/>
      <c r="AA127" s="335"/>
      <c r="AB127" s="335"/>
      <c r="AC127" s="335"/>
      <c r="AD127" s="335"/>
      <c r="AE127" s="336" t="str">
        <f t="shared" si="8"/>
        <v/>
      </c>
      <c r="AF127" s="336"/>
      <c r="AG127" s="336"/>
      <c r="AH127" s="336"/>
      <c r="AI127" s="336"/>
      <c r="AJ127" s="337"/>
      <c r="AK127" s="11"/>
      <c r="AL127" s="175" t="str">
        <f>IF($N127="", "", COUNTIF($N$7:$N$131, "&lt;"&amp;$N127)+1+COUNTIF($N$7:$N127, $N127)-1)</f>
        <v/>
      </c>
      <c r="AM127" s="176"/>
      <c r="AN127" s="176"/>
      <c r="AO127" s="176"/>
      <c r="AP127" s="176" t="str">
        <f>IF($H127="", "", COUNTIF($H$7:$H$131, "&gt;"&amp;$H127)+1+COUNTIF($H$7:$H127, $H127)-1)</f>
        <v/>
      </c>
      <c r="AQ127" s="176"/>
      <c r="AR127" s="176"/>
      <c r="AS127" s="177"/>
      <c r="AT127" s="11"/>
      <c r="AV127" s="7" t="str">
        <f>IF($BA127="X", IF($AV$3="X", 'Currency Market'!$BB$178, ""), "")</f>
        <v/>
      </c>
      <c r="AW127" s="72" t="str">
        <f>IF($BA127="X", IF($AV$3="X", 'Your Money'!$V$27, ""), "")</f>
        <v/>
      </c>
      <c r="AX127" s="7" t="str">
        <f>IF($BA127="X", IF($AV$3="X", COUNTIF('Bureau de Change'!$B$13:$E$1012, 'Bureau de Change'!$BF$4), ""), "")</f>
        <v/>
      </c>
      <c r="AY127" s="7" t="str">
        <f t="shared" si="9"/>
        <v/>
      </c>
      <c r="BA127" s="7" t="str">
        <f t="shared" si="10"/>
        <v/>
      </c>
      <c r="BC127" s="7" t="str">
        <f t="shared" si="11"/>
        <v/>
      </c>
    </row>
    <row r="128" spans="1:55" x14ac:dyDescent="0.55000000000000004">
      <c r="A128" s="11"/>
      <c r="B128" s="269"/>
      <c r="C128" s="270"/>
      <c r="D128" s="270"/>
      <c r="E128" s="270"/>
      <c r="F128" s="270"/>
      <c r="G128" s="270"/>
      <c r="H128" s="338"/>
      <c r="I128" s="338"/>
      <c r="J128" s="338"/>
      <c r="K128" s="338"/>
      <c r="L128" s="338"/>
      <c r="M128" s="338"/>
      <c r="N128" s="270"/>
      <c r="O128" s="270"/>
      <c r="P128" s="270"/>
      <c r="Q128" s="273"/>
      <c r="R128" s="11"/>
      <c r="S128" s="175" t="str">
        <f t="shared" si="6"/>
        <v/>
      </c>
      <c r="T128" s="176"/>
      <c r="U128" s="176"/>
      <c r="V128" s="176"/>
      <c r="W128" s="176"/>
      <c r="X128" s="176"/>
      <c r="Y128" s="335" t="str">
        <f t="shared" si="7"/>
        <v/>
      </c>
      <c r="Z128" s="335"/>
      <c r="AA128" s="335"/>
      <c r="AB128" s="335"/>
      <c r="AC128" s="335"/>
      <c r="AD128" s="335"/>
      <c r="AE128" s="336" t="str">
        <f t="shared" si="8"/>
        <v/>
      </c>
      <c r="AF128" s="336"/>
      <c r="AG128" s="336"/>
      <c r="AH128" s="336"/>
      <c r="AI128" s="336"/>
      <c r="AJ128" s="337"/>
      <c r="AK128" s="11"/>
      <c r="AL128" s="175" t="str">
        <f>IF($N128="", "", COUNTIF($N$7:$N$131, "&lt;"&amp;$N128)+1+COUNTIF($N$7:$N128, $N128)-1)</f>
        <v/>
      </c>
      <c r="AM128" s="176"/>
      <c r="AN128" s="176"/>
      <c r="AO128" s="176"/>
      <c r="AP128" s="176" t="str">
        <f>IF($H128="", "", COUNTIF($H$7:$H$131, "&gt;"&amp;$H128)+1+COUNTIF($H$7:$H128, $H128)-1)</f>
        <v/>
      </c>
      <c r="AQ128" s="176"/>
      <c r="AR128" s="176"/>
      <c r="AS128" s="177"/>
      <c r="AT128" s="11"/>
      <c r="AV128" s="7" t="str">
        <f>IF($BA128="X", IF($AV$3="X", 'Currency Market'!$BB$178, ""), "")</f>
        <v/>
      </c>
      <c r="AW128" s="72" t="str">
        <f>IF($BA128="X", IF($AV$3="X", 'Your Money'!$V$27, ""), "")</f>
        <v/>
      </c>
      <c r="AX128" s="7" t="str">
        <f>IF($BA128="X", IF($AV$3="X", COUNTIF('Bureau de Change'!$B$13:$E$1012, 'Bureau de Change'!$BF$4), ""), "")</f>
        <v/>
      </c>
      <c r="AY128" s="7" t="str">
        <f t="shared" si="9"/>
        <v/>
      </c>
      <c r="BA128" s="7" t="str">
        <f t="shared" si="10"/>
        <v/>
      </c>
      <c r="BC128" s="7" t="str">
        <f t="shared" si="11"/>
        <v/>
      </c>
    </row>
    <row r="129" spans="1:55" x14ac:dyDescent="0.55000000000000004">
      <c r="A129" s="11"/>
      <c r="B129" s="269"/>
      <c r="C129" s="270"/>
      <c r="D129" s="270"/>
      <c r="E129" s="270"/>
      <c r="F129" s="270"/>
      <c r="G129" s="270"/>
      <c r="H129" s="338"/>
      <c r="I129" s="338"/>
      <c r="J129" s="338"/>
      <c r="K129" s="338"/>
      <c r="L129" s="338"/>
      <c r="M129" s="338"/>
      <c r="N129" s="270"/>
      <c r="O129" s="270"/>
      <c r="P129" s="270"/>
      <c r="Q129" s="273"/>
      <c r="R129" s="11"/>
      <c r="S129" s="175" t="str">
        <f t="shared" si="6"/>
        <v/>
      </c>
      <c r="T129" s="176"/>
      <c r="U129" s="176"/>
      <c r="V129" s="176"/>
      <c r="W129" s="176"/>
      <c r="X129" s="176"/>
      <c r="Y129" s="335" t="str">
        <f t="shared" si="7"/>
        <v/>
      </c>
      <c r="Z129" s="335"/>
      <c r="AA129" s="335"/>
      <c r="AB129" s="335"/>
      <c r="AC129" s="335"/>
      <c r="AD129" s="335"/>
      <c r="AE129" s="336" t="str">
        <f t="shared" si="8"/>
        <v/>
      </c>
      <c r="AF129" s="336"/>
      <c r="AG129" s="336"/>
      <c r="AH129" s="336"/>
      <c r="AI129" s="336"/>
      <c r="AJ129" s="337"/>
      <c r="AK129" s="11"/>
      <c r="AL129" s="175" t="str">
        <f>IF($N129="", "", COUNTIF($N$7:$N$131, "&lt;"&amp;$N129)+1+COUNTIF($N$7:$N129, $N129)-1)</f>
        <v/>
      </c>
      <c r="AM129" s="176"/>
      <c r="AN129" s="176"/>
      <c r="AO129" s="176"/>
      <c r="AP129" s="176" t="str">
        <f>IF($H129="", "", COUNTIF($H$7:$H$131, "&gt;"&amp;$H129)+1+COUNTIF($H$7:$H129, $H129)-1)</f>
        <v/>
      </c>
      <c r="AQ129" s="176"/>
      <c r="AR129" s="176"/>
      <c r="AS129" s="177"/>
      <c r="AT129" s="11"/>
      <c r="AV129" s="7" t="str">
        <f>IF($BA129="X", IF($AV$3="X", 'Currency Market'!$BB$178, ""), "")</f>
        <v/>
      </c>
      <c r="AW129" s="72" t="str">
        <f>IF($BA129="X", IF($AV$3="X", 'Your Money'!$V$27, ""), "")</f>
        <v/>
      </c>
      <c r="AX129" s="7" t="str">
        <f>IF($BA129="X", IF($AV$3="X", COUNTIF('Bureau de Change'!$B$13:$E$1012, 'Bureau de Change'!$BF$4), ""), "")</f>
        <v/>
      </c>
      <c r="AY129" s="7" t="str">
        <f t="shared" si="9"/>
        <v/>
      </c>
      <c r="BA129" s="7" t="str">
        <f t="shared" si="10"/>
        <v/>
      </c>
      <c r="BC129" s="7" t="str">
        <f t="shared" si="11"/>
        <v/>
      </c>
    </row>
    <row r="130" spans="1:55" x14ac:dyDescent="0.55000000000000004">
      <c r="A130" s="11"/>
      <c r="B130" s="269"/>
      <c r="C130" s="270"/>
      <c r="D130" s="270"/>
      <c r="E130" s="270"/>
      <c r="F130" s="270"/>
      <c r="G130" s="270"/>
      <c r="H130" s="338"/>
      <c r="I130" s="338"/>
      <c r="J130" s="338"/>
      <c r="K130" s="338"/>
      <c r="L130" s="338"/>
      <c r="M130" s="338"/>
      <c r="N130" s="270"/>
      <c r="O130" s="270"/>
      <c r="P130" s="270"/>
      <c r="Q130" s="273"/>
      <c r="R130" s="11"/>
      <c r="S130" s="175" t="str">
        <f t="shared" si="6"/>
        <v/>
      </c>
      <c r="T130" s="176"/>
      <c r="U130" s="176"/>
      <c r="V130" s="176"/>
      <c r="W130" s="176"/>
      <c r="X130" s="176"/>
      <c r="Y130" s="335" t="str">
        <f t="shared" si="7"/>
        <v/>
      </c>
      <c r="Z130" s="335"/>
      <c r="AA130" s="335"/>
      <c r="AB130" s="335"/>
      <c r="AC130" s="335"/>
      <c r="AD130" s="335"/>
      <c r="AE130" s="336" t="str">
        <f t="shared" si="8"/>
        <v/>
      </c>
      <c r="AF130" s="336"/>
      <c r="AG130" s="336"/>
      <c r="AH130" s="336"/>
      <c r="AI130" s="336"/>
      <c r="AJ130" s="337"/>
      <c r="AK130" s="11"/>
      <c r="AL130" s="175" t="str">
        <f>IF($N130="", "", COUNTIF($N$7:$N$131, "&lt;"&amp;$N130)+1+COUNTIF($N$7:$N130, $N130)-1)</f>
        <v/>
      </c>
      <c r="AM130" s="176"/>
      <c r="AN130" s="176"/>
      <c r="AO130" s="176"/>
      <c r="AP130" s="176" t="str">
        <f>IF($H130="", "", COUNTIF($H$7:$H$131, "&gt;"&amp;$H130)+1+COUNTIF($H$7:$H130, $H130)-1)</f>
        <v/>
      </c>
      <c r="AQ130" s="176"/>
      <c r="AR130" s="176"/>
      <c r="AS130" s="177"/>
      <c r="AT130" s="11"/>
      <c r="AV130" s="7" t="str">
        <f>IF($BA130="X", IF($AV$3="X", 'Currency Market'!$BB$178, ""), "")</f>
        <v/>
      </c>
      <c r="AW130" s="72" t="str">
        <f>IF($BA130="X", IF($AV$3="X", 'Your Money'!$V$27, ""), "")</f>
        <v/>
      </c>
      <c r="AX130" s="7" t="str">
        <f>IF($BA130="X", IF($AV$3="X", COUNTIF('Bureau de Change'!$B$13:$E$1012, 'Bureau de Change'!$BF$4), ""), "")</f>
        <v/>
      </c>
      <c r="AY130" s="7" t="str">
        <f t="shared" si="9"/>
        <v/>
      </c>
      <c r="BA130" s="7" t="str">
        <f t="shared" si="10"/>
        <v/>
      </c>
      <c r="BC130" s="7" t="str">
        <f t="shared" si="11"/>
        <v/>
      </c>
    </row>
    <row r="131" spans="1:55" x14ac:dyDescent="0.55000000000000004">
      <c r="A131" s="11"/>
      <c r="B131" s="298"/>
      <c r="C131" s="299"/>
      <c r="D131" s="299"/>
      <c r="E131" s="299"/>
      <c r="F131" s="299"/>
      <c r="G131" s="299"/>
      <c r="H131" s="346"/>
      <c r="I131" s="346"/>
      <c r="J131" s="346"/>
      <c r="K131" s="346"/>
      <c r="L131" s="346"/>
      <c r="M131" s="346"/>
      <c r="N131" s="299"/>
      <c r="O131" s="299"/>
      <c r="P131" s="299"/>
      <c r="Q131" s="300"/>
      <c r="R131" s="11"/>
      <c r="S131" s="178" t="str">
        <f t="shared" si="6"/>
        <v/>
      </c>
      <c r="T131" s="179"/>
      <c r="U131" s="179"/>
      <c r="V131" s="179"/>
      <c r="W131" s="179"/>
      <c r="X131" s="179"/>
      <c r="Y131" s="347" t="str">
        <f t="shared" si="7"/>
        <v/>
      </c>
      <c r="Z131" s="347"/>
      <c r="AA131" s="347"/>
      <c r="AB131" s="347"/>
      <c r="AC131" s="347"/>
      <c r="AD131" s="347"/>
      <c r="AE131" s="348" t="str">
        <f t="shared" si="8"/>
        <v/>
      </c>
      <c r="AF131" s="348"/>
      <c r="AG131" s="348"/>
      <c r="AH131" s="348"/>
      <c r="AI131" s="348"/>
      <c r="AJ131" s="349"/>
      <c r="AK131" s="11"/>
      <c r="AL131" s="178" t="str">
        <f>IF($N131="", "", COUNTIF($N$7:$N$131, "&lt;"&amp;$N131)+1+COUNTIF($N$7:$N131, $N131)-1)</f>
        <v/>
      </c>
      <c r="AM131" s="179"/>
      <c r="AN131" s="179"/>
      <c r="AO131" s="179"/>
      <c r="AP131" s="179" t="str">
        <f>IF($H131="", "", COUNTIF($H$7:$H$131, "&gt;"&amp;$H131)+1+COUNTIF($H$7:$H131, $H131)-1)</f>
        <v/>
      </c>
      <c r="AQ131" s="179"/>
      <c r="AR131" s="179"/>
      <c r="AS131" s="180"/>
      <c r="AT131" s="11"/>
      <c r="AV131" s="8" t="str">
        <f>IF($BA131="X", IF($AV$3="X", 'Currency Market'!$BB$178, ""), "")</f>
        <v/>
      </c>
      <c r="AW131" s="73" t="str">
        <f>IF($BA131="X", IF($AV$3="X", 'Your Money'!$V$27, ""), "")</f>
        <v/>
      </c>
      <c r="AX131" s="8" t="str">
        <f>IF($BA131="X", IF($AV$3="X", COUNTIF('Bureau de Change'!$B$13:$E$1012, 'Bureau de Change'!$BF$4), ""), "")</f>
        <v/>
      </c>
      <c r="AY131" s="8" t="str">
        <f t="shared" si="9"/>
        <v/>
      </c>
      <c r="BA131" s="8" t="str">
        <f t="shared" si="10"/>
        <v/>
      </c>
      <c r="BC131" s="8" t="str">
        <f t="shared" si="11"/>
        <v/>
      </c>
    </row>
    <row r="132" spans="1:55" x14ac:dyDescent="0.55000000000000004">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row>
  </sheetData>
  <sheetProtection algorithmName="SHA-512" hashValue="rfXu5UwttcjU+N4WQiBB0unCPovjPbFA32e0QGUzG4xMyVZJvMnJGZrCvtmItBtMJ76plPNwC1nJA1bfktlEvw==" saltValue="aMN9QfOKf3oP/l41n938Cg==" spinCount="100000" sheet="1" objects="1" scenarios="1"/>
  <mergeCells count="1017">
    <mergeCell ref="S2:AJ4"/>
    <mergeCell ref="AL2:AS2"/>
    <mergeCell ref="AL3:AS3"/>
    <mergeCell ref="AL131:AO131"/>
    <mergeCell ref="AP131:AS131"/>
    <mergeCell ref="B5:G5"/>
    <mergeCell ref="N5:Q5"/>
    <mergeCell ref="H5:M5"/>
    <mergeCell ref="B131:G131"/>
    <mergeCell ref="H131:M131"/>
    <mergeCell ref="N131:Q131"/>
    <mergeCell ref="S131:X131"/>
    <mergeCell ref="Y131:AD131"/>
    <mergeCell ref="AE131:AJ131"/>
    <mergeCell ref="AL129:AO129"/>
    <mergeCell ref="AP129:AS129"/>
    <mergeCell ref="B130:G130"/>
    <mergeCell ref="H130:M130"/>
    <mergeCell ref="N130:Q130"/>
    <mergeCell ref="S130:X130"/>
    <mergeCell ref="Y130:AD130"/>
    <mergeCell ref="AE130:AJ130"/>
    <mergeCell ref="AL130:AO130"/>
    <mergeCell ref="AP130:AS130"/>
    <mergeCell ref="B129:G129"/>
    <mergeCell ref="H129:M129"/>
    <mergeCell ref="N129:Q129"/>
    <mergeCell ref="S129:X129"/>
    <mergeCell ref="Y129:AD129"/>
    <mergeCell ref="AE129:AJ129"/>
    <mergeCell ref="AL127:AO127"/>
    <mergeCell ref="AP127:AS127"/>
    <mergeCell ref="B128:G128"/>
    <mergeCell ref="H128:M128"/>
    <mergeCell ref="N128:Q128"/>
    <mergeCell ref="S128:X128"/>
    <mergeCell ref="Y128:AD128"/>
    <mergeCell ref="AE128:AJ128"/>
    <mergeCell ref="AL128:AO128"/>
    <mergeCell ref="AP128:AS128"/>
    <mergeCell ref="B127:G127"/>
    <mergeCell ref="H127:M127"/>
    <mergeCell ref="N127:Q127"/>
    <mergeCell ref="S127:X127"/>
    <mergeCell ref="Y127:AD127"/>
    <mergeCell ref="AE127:AJ127"/>
    <mergeCell ref="AL125:AO125"/>
    <mergeCell ref="AP125:AS125"/>
    <mergeCell ref="B126:G126"/>
    <mergeCell ref="H126:M126"/>
    <mergeCell ref="N126:Q126"/>
    <mergeCell ref="S126:X126"/>
    <mergeCell ref="Y126:AD126"/>
    <mergeCell ref="AE126:AJ126"/>
    <mergeCell ref="AL126:AO126"/>
    <mergeCell ref="AP126:AS126"/>
    <mergeCell ref="B125:G125"/>
    <mergeCell ref="H125:M125"/>
    <mergeCell ref="N125:Q125"/>
    <mergeCell ref="S125:X125"/>
    <mergeCell ref="Y125:AD125"/>
    <mergeCell ref="AE125:AJ125"/>
    <mergeCell ref="AL123:AO123"/>
    <mergeCell ref="AP123:AS123"/>
    <mergeCell ref="B124:G124"/>
    <mergeCell ref="H124:M124"/>
    <mergeCell ref="N124:Q124"/>
    <mergeCell ref="S124:X124"/>
    <mergeCell ref="Y124:AD124"/>
    <mergeCell ref="AE124:AJ124"/>
    <mergeCell ref="AL124:AO124"/>
    <mergeCell ref="AP124:AS124"/>
    <mergeCell ref="B123:G123"/>
    <mergeCell ref="H123:M123"/>
    <mergeCell ref="N123:Q123"/>
    <mergeCell ref="S123:X123"/>
    <mergeCell ref="Y123:AD123"/>
    <mergeCell ref="AE123:AJ123"/>
    <mergeCell ref="AL121:AO121"/>
    <mergeCell ref="AP121:AS121"/>
    <mergeCell ref="B122:G122"/>
    <mergeCell ref="H122:M122"/>
    <mergeCell ref="N122:Q122"/>
    <mergeCell ref="S122:X122"/>
    <mergeCell ref="Y122:AD122"/>
    <mergeCell ref="AE122:AJ122"/>
    <mergeCell ref="AL122:AO122"/>
    <mergeCell ref="AP122:AS122"/>
    <mergeCell ref="B121:G121"/>
    <mergeCell ref="H121:M121"/>
    <mergeCell ref="N121:Q121"/>
    <mergeCell ref="S121:X121"/>
    <mergeCell ref="Y121:AD121"/>
    <mergeCell ref="AE121:AJ121"/>
    <mergeCell ref="AL119:AO119"/>
    <mergeCell ref="AP119:AS119"/>
    <mergeCell ref="B120:G120"/>
    <mergeCell ref="H120:M120"/>
    <mergeCell ref="N120:Q120"/>
    <mergeCell ref="S120:X120"/>
    <mergeCell ref="Y120:AD120"/>
    <mergeCell ref="AE120:AJ120"/>
    <mergeCell ref="AL120:AO120"/>
    <mergeCell ref="AP120:AS120"/>
    <mergeCell ref="B119:G119"/>
    <mergeCell ref="H119:M119"/>
    <mergeCell ref="N119:Q119"/>
    <mergeCell ref="S119:X119"/>
    <mergeCell ref="Y119:AD119"/>
    <mergeCell ref="AE119:AJ119"/>
    <mergeCell ref="AL117:AO117"/>
    <mergeCell ref="AP117:AS117"/>
    <mergeCell ref="B118:G118"/>
    <mergeCell ref="H118:M118"/>
    <mergeCell ref="N118:Q118"/>
    <mergeCell ref="S118:X118"/>
    <mergeCell ref="Y118:AD118"/>
    <mergeCell ref="AE118:AJ118"/>
    <mergeCell ref="AL118:AO118"/>
    <mergeCell ref="AP118:AS118"/>
    <mergeCell ref="B117:G117"/>
    <mergeCell ref="H117:M117"/>
    <mergeCell ref="N117:Q117"/>
    <mergeCell ref="S117:X117"/>
    <mergeCell ref="Y117:AD117"/>
    <mergeCell ref="AE117:AJ117"/>
    <mergeCell ref="AL115:AO115"/>
    <mergeCell ref="AP115:AS115"/>
    <mergeCell ref="B116:G116"/>
    <mergeCell ref="H116:M116"/>
    <mergeCell ref="N116:Q116"/>
    <mergeCell ref="S116:X116"/>
    <mergeCell ref="Y116:AD116"/>
    <mergeCell ref="AE116:AJ116"/>
    <mergeCell ref="AL116:AO116"/>
    <mergeCell ref="AP116:AS116"/>
    <mergeCell ref="B115:G115"/>
    <mergeCell ref="H115:M115"/>
    <mergeCell ref="N115:Q115"/>
    <mergeCell ref="S115:X115"/>
    <mergeCell ref="Y115:AD115"/>
    <mergeCell ref="AE115:AJ115"/>
    <mergeCell ref="AL113:AO113"/>
    <mergeCell ref="AP113:AS113"/>
    <mergeCell ref="B114:G114"/>
    <mergeCell ref="H114:M114"/>
    <mergeCell ref="N114:Q114"/>
    <mergeCell ref="S114:X114"/>
    <mergeCell ref="Y114:AD114"/>
    <mergeCell ref="AE114:AJ114"/>
    <mergeCell ref="AL114:AO114"/>
    <mergeCell ref="AP114:AS114"/>
    <mergeCell ref="B113:G113"/>
    <mergeCell ref="H113:M113"/>
    <mergeCell ref="N113:Q113"/>
    <mergeCell ref="S113:X113"/>
    <mergeCell ref="Y113:AD113"/>
    <mergeCell ref="AE113:AJ113"/>
    <mergeCell ref="AL111:AO111"/>
    <mergeCell ref="AP111:AS111"/>
    <mergeCell ref="B112:G112"/>
    <mergeCell ref="H112:M112"/>
    <mergeCell ref="N112:Q112"/>
    <mergeCell ref="S112:X112"/>
    <mergeCell ref="Y112:AD112"/>
    <mergeCell ref="AE112:AJ112"/>
    <mergeCell ref="AL112:AO112"/>
    <mergeCell ref="AP112:AS112"/>
    <mergeCell ref="B111:G111"/>
    <mergeCell ref="H111:M111"/>
    <mergeCell ref="N111:Q111"/>
    <mergeCell ref="S111:X111"/>
    <mergeCell ref="Y111:AD111"/>
    <mergeCell ref="AE111:AJ111"/>
    <mergeCell ref="AL109:AO109"/>
    <mergeCell ref="AP109:AS109"/>
    <mergeCell ref="B110:G110"/>
    <mergeCell ref="H110:M110"/>
    <mergeCell ref="N110:Q110"/>
    <mergeCell ref="S110:X110"/>
    <mergeCell ref="Y110:AD110"/>
    <mergeCell ref="AE110:AJ110"/>
    <mergeCell ref="AL110:AO110"/>
    <mergeCell ref="AP110:AS110"/>
    <mergeCell ref="B109:G109"/>
    <mergeCell ref="H109:M109"/>
    <mergeCell ref="N109:Q109"/>
    <mergeCell ref="S109:X109"/>
    <mergeCell ref="Y109:AD109"/>
    <mergeCell ref="AE109:AJ109"/>
    <mergeCell ref="AL107:AO107"/>
    <mergeCell ref="AP107:AS107"/>
    <mergeCell ref="B108:G108"/>
    <mergeCell ref="H108:M108"/>
    <mergeCell ref="N108:Q108"/>
    <mergeCell ref="S108:X108"/>
    <mergeCell ref="Y108:AD108"/>
    <mergeCell ref="AE108:AJ108"/>
    <mergeCell ref="AL108:AO108"/>
    <mergeCell ref="AP108:AS108"/>
    <mergeCell ref="B107:G107"/>
    <mergeCell ref="H107:M107"/>
    <mergeCell ref="N107:Q107"/>
    <mergeCell ref="S107:X107"/>
    <mergeCell ref="Y107:AD107"/>
    <mergeCell ref="AE107:AJ107"/>
    <mergeCell ref="AL105:AO105"/>
    <mergeCell ref="AP105:AS105"/>
    <mergeCell ref="B106:G106"/>
    <mergeCell ref="H106:M106"/>
    <mergeCell ref="N106:Q106"/>
    <mergeCell ref="S106:X106"/>
    <mergeCell ref="Y106:AD106"/>
    <mergeCell ref="AE106:AJ106"/>
    <mergeCell ref="AL106:AO106"/>
    <mergeCell ref="AP106:AS106"/>
    <mergeCell ref="B105:G105"/>
    <mergeCell ref="H105:M105"/>
    <mergeCell ref="N105:Q105"/>
    <mergeCell ref="S105:X105"/>
    <mergeCell ref="Y105:AD105"/>
    <mergeCell ref="AE105:AJ105"/>
    <mergeCell ref="AL103:AO103"/>
    <mergeCell ref="AP103:AS103"/>
    <mergeCell ref="B104:G104"/>
    <mergeCell ref="H104:M104"/>
    <mergeCell ref="N104:Q104"/>
    <mergeCell ref="S104:X104"/>
    <mergeCell ref="Y104:AD104"/>
    <mergeCell ref="AE104:AJ104"/>
    <mergeCell ref="AL104:AO104"/>
    <mergeCell ref="AP104:AS104"/>
    <mergeCell ref="B103:G103"/>
    <mergeCell ref="H103:M103"/>
    <mergeCell ref="N103:Q103"/>
    <mergeCell ref="S103:X103"/>
    <mergeCell ref="Y103:AD103"/>
    <mergeCell ref="AE103:AJ103"/>
    <mergeCell ref="AL101:AO101"/>
    <mergeCell ref="AP101:AS101"/>
    <mergeCell ref="B102:G102"/>
    <mergeCell ref="H102:M102"/>
    <mergeCell ref="N102:Q102"/>
    <mergeCell ref="S102:X102"/>
    <mergeCell ref="Y102:AD102"/>
    <mergeCell ref="AE102:AJ102"/>
    <mergeCell ref="AL102:AO102"/>
    <mergeCell ref="AP102:AS102"/>
    <mergeCell ref="B101:G101"/>
    <mergeCell ref="H101:M101"/>
    <mergeCell ref="N101:Q101"/>
    <mergeCell ref="S101:X101"/>
    <mergeCell ref="Y101:AD101"/>
    <mergeCell ref="AE101:AJ101"/>
    <mergeCell ref="AL99:AO99"/>
    <mergeCell ref="AP99:AS99"/>
    <mergeCell ref="B100:G100"/>
    <mergeCell ref="H100:M100"/>
    <mergeCell ref="N100:Q100"/>
    <mergeCell ref="S100:X100"/>
    <mergeCell ref="Y100:AD100"/>
    <mergeCell ref="AE100:AJ100"/>
    <mergeCell ref="AL100:AO100"/>
    <mergeCell ref="AP100:AS100"/>
    <mergeCell ref="B99:G99"/>
    <mergeCell ref="H99:M99"/>
    <mergeCell ref="N99:Q99"/>
    <mergeCell ref="S99:X99"/>
    <mergeCell ref="Y99:AD99"/>
    <mergeCell ref="AE99:AJ99"/>
    <mergeCell ref="AL97:AO97"/>
    <mergeCell ref="AP97:AS97"/>
    <mergeCell ref="B98:G98"/>
    <mergeCell ref="H98:M98"/>
    <mergeCell ref="N98:Q98"/>
    <mergeCell ref="S98:X98"/>
    <mergeCell ref="Y98:AD98"/>
    <mergeCell ref="AE98:AJ98"/>
    <mergeCell ref="AL98:AO98"/>
    <mergeCell ref="AP98:AS98"/>
    <mergeCell ref="B97:G97"/>
    <mergeCell ref="H97:M97"/>
    <mergeCell ref="N97:Q97"/>
    <mergeCell ref="S97:X97"/>
    <mergeCell ref="Y97:AD97"/>
    <mergeCell ref="AE97:AJ97"/>
    <mergeCell ref="AL95:AO95"/>
    <mergeCell ref="AP95:AS95"/>
    <mergeCell ref="B96:G96"/>
    <mergeCell ref="H96:M96"/>
    <mergeCell ref="N96:Q96"/>
    <mergeCell ref="S96:X96"/>
    <mergeCell ref="Y96:AD96"/>
    <mergeCell ref="AE96:AJ96"/>
    <mergeCell ref="AL96:AO96"/>
    <mergeCell ref="AP96:AS96"/>
    <mergeCell ref="B95:G95"/>
    <mergeCell ref="H95:M95"/>
    <mergeCell ref="N95:Q95"/>
    <mergeCell ref="S95:X95"/>
    <mergeCell ref="Y95:AD95"/>
    <mergeCell ref="AE95:AJ95"/>
    <mergeCell ref="AL93:AO93"/>
    <mergeCell ref="AP93:AS93"/>
    <mergeCell ref="B94:G94"/>
    <mergeCell ref="H94:M94"/>
    <mergeCell ref="N94:Q94"/>
    <mergeCell ref="S94:X94"/>
    <mergeCell ref="Y94:AD94"/>
    <mergeCell ref="AE94:AJ94"/>
    <mergeCell ref="AL94:AO94"/>
    <mergeCell ref="AP94:AS94"/>
    <mergeCell ref="B93:G93"/>
    <mergeCell ref="H93:M93"/>
    <mergeCell ref="N93:Q93"/>
    <mergeCell ref="S93:X93"/>
    <mergeCell ref="Y93:AD93"/>
    <mergeCell ref="AE93:AJ93"/>
    <mergeCell ref="AL91:AO91"/>
    <mergeCell ref="AP91:AS91"/>
    <mergeCell ref="B92:G92"/>
    <mergeCell ref="H92:M92"/>
    <mergeCell ref="N92:Q92"/>
    <mergeCell ref="S92:X92"/>
    <mergeCell ref="Y92:AD92"/>
    <mergeCell ref="AE92:AJ92"/>
    <mergeCell ref="AL92:AO92"/>
    <mergeCell ref="AP92:AS92"/>
    <mergeCell ref="B91:G91"/>
    <mergeCell ref="H91:M91"/>
    <mergeCell ref="N91:Q91"/>
    <mergeCell ref="S91:X91"/>
    <mergeCell ref="Y91:AD91"/>
    <mergeCell ref="AE91:AJ91"/>
    <mergeCell ref="AL89:AO89"/>
    <mergeCell ref="AP89:AS89"/>
    <mergeCell ref="B90:G90"/>
    <mergeCell ref="H90:M90"/>
    <mergeCell ref="N90:Q90"/>
    <mergeCell ref="S90:X90"/>
    <mergeCell ref="Y90:AD90"/>
    <mergeCell ref="AE90:AJ90"/>
    <mergeCell ref="AL90:AO90"/>
    <mergeCell ref="AP90:AS90"/>
    <mergeCell ref="B89:G89"/>
    <mergeCell ref="H89:M89"/>
    <mergeCell ref="N89:Q89"/>
    <mergeCell ref="S89:X89"/>
    <mergeCell ref="Y89:AD89"/>
    <mergeCell ref="AE89:AJ89"/>
    <mergeCell ref="AL87:AO87"/>
    <mergeCell ref="AP87:AS87"/>
    <mergeCell ref="B88:G88"/>
    <mergeCell ref="H88:M88"/>
    <mergeCell ref="N88:Q88"/>
    <mergeCell ref="S88:X88"/>
    <mergeCell ref="Y88:AD88"/>
    <mergeCell ref="AE88:AJ88"/>
    <mergeCell ref="AL88:AO88"/>
    <mergeCell ref="AP88:AS88"/>
    <mergeCell ref="B87:G87"/>
    <mergeCell ref="H87:M87"/>
    <mergeCell ref="N87:Q87"/>
    <mergeCell ref="S87:X87"/>
    <mergeCell ref="Y87:AD87"/>
    <mergeCell ref="AE87:AJ87"/>
    <mergeCell ref="AL85:AO85"/>
    <mergeCell ref="AP85:AS85"/>
    <mergeCell ref="B86:G86"/>
    <mergeCell ref="H86:M86"/>
    <mergeCell ref="N86:Q86"/>
    <mergeCell ref="S86:X86"/>
    <mergeCell ref="Y86:AD86"/>
    <mergeCell ref="AE86:AJ86"/>
    <mergeCell ref="AL86:AO86"/>
    <mergeCell ref="AP86:AS86"/>
    <mergeCell ref="B85:G85"/>
    <mergeCell ref="H85:M85"/>
    <mergeCell ref="N85:Q85"/>
    <mergeCell ref="S85:X85"/>
    <mergeCell ref="Y85:AD85"/>
    <mergeCell ref="AE85:AJ85"/>
    <mergeCell ref="AL83:AO83"/>
    <mergeCell ref="AP83:AS83"/>
    <mergeCell ref="B84:G84"/>
    <mergeCell ref="H84:M84"/>
    <mergeCell ref="N84:Q84"/>
    <mergeCell ref="S84:X84"/>
    <mergeCell ref="Y84:AD84"/>
    <mergeCell ref="AE84:AJ84"/>
    <mergeCell ref="AL84:AO84"/>
    <mergeCell ref="AP84:AS84"/>
    <mergeCell ref="B83:G83"/>
    <mergeCell ref="H83:M83"/>
    <mergeCell ref="N83:Q83"/>
    <mergeCell ref="S83:X83"/>
    <mergeCell ref="Y83:AD83"/>
    <mergeCell ref="AE83:AJ83"/>
    <mergeCell ref="AL81:AO81"/>
    <mergeCell ref="AP81:AS81"/>
    <mergeCell ref="B82:G82"/>
    <mergeCell ref="H82:M82"/>
    <mergeCell ref="N82:Q82"/>
    <mergeCell ref="S82:X82"/>
    <mergeCell ref="Y82:AD82"/>
    <mergeCell ref="AE82:AJ82"/>
    <mergeCell ref="AL82:AO82"/>
    <mergeCell ref="AP82:AS82"/>
    <mergeCell ref="B81:G81"/>
    <mergeCell ref="H81:M81"/>
    <mergeCell ref="N81:Q81"/>
    <mergeCell ref="S81:X81"/>
    <mergeCell ref="Y81:AD81"/>
    <mergeCell ref="AE81:AJ81"/>
    <mergeCell ref="AL79:AO79"/>
    <mergeCell ref="AP79:AS79"/>
    <mergeCell ref="B80:G80"/>
    <mergeCell ref="H80:M80"/>
    <mergeCell ref="N80:Q80"/>
    <mergeCell ref="S80:X80"/>
    <mergeCell ref="Y80:AD80"/>
    <mergeCell ref="AE80:AJ80"/>
    <mergeCell ref="AL80:AO80"/>
    <mergeCell ref="AP80:AS80"/>
    <mergeCell ref="B79:G79"/>
    <mergeCell ref="H79:M79"/>
    <mergeCell ref="N79:Q79"/>
    <mergeCell ref="S79:X79"/>
    <mergeCell ref="Y79:AD79"/>
    <mergeCell ref="AE79:AJ79"/>
    <mergeCell ref="AL77:AO77"/>
    <mergeCell ref="AP77:AS77"/>
    <mergeCell ref="B78:G78"/>
    <mergeCell ref="H78:M78"/>
    <mergeCell ref="N78:Q78"/>
    <mergeCell ref="S78:X78"/>
    <mergeCell ref="Y78:AD78"/>
    <mergeCell ref="AE78:AJ78"/>
    <mergeCell ref="AL78:AO78"/>
    <mergeCell ref="AP78:AS78"/>
    <mergeCell ref="B77:G77"/>
    <mergeCell ref="H77:M77"/>
    <mergeCell ref="N77:Q77"/>
    <mergeCell ref="S77:X77"/>
    <mergeCell ref="Y77:AD77"/>
    <mergeCell ref="AE77:AJ77"/>
    <mergeCell ref="AL75:AO75"/>
    <mergeCell ref="AP75:AS75"/>
    <mergeCell ref="B76:G76"/>
    <mergeCell ref="H76:M76"/>
    <mergeCell ref="N76:Q76"/>
    <mergeCell ref="S76:X76"/>
    <mergeCell ref="Y76:AD76"/>
    <mergeCell ref="AE76:AJ76"/>
    <mergeCell ref="AL76:AO76"/>
    <mergeCell ref="AP76:AS76"/>
    <mergeCell ref="B75:G75"/>
    <mergeCell ref="H75:M75"/>
    <mergeCell ref="N75:Q75"/>
    <mergeCell ref="S75:X75"/>
    <mergeCell ref="Y75:AD75"/>
    <mergeCell ref="AE75:AJ75"/>
    <mergeCell ref="AL73:AO73"/>
    <mergeCell ref="AP73:AS73"/>
    <mergeCell ref="B74:G74"/>
    <mergeCell ref="H74:M74"/>
    <mergeCell ref="N74:Q74"/>
    <mergeCell ref="S74:X74"/>
    <mergeCell ref="Y74:AD74"/>
    <mergeCell ref="AE74:AJ74"/>
    <mergeCell ref="AL74:AO74"/>
    <mergeCell ref="AP74:AS74"/>
    <mergeCell ref="B73:G73"/>
    <mergeCell ref="H73:M73"/>
    <mergeCell ref="N73:Q73"/>
    <mergeCell ref="S73:X73"/>
    <mergeCell ref="Y73:AD73"/>
    <mergeCell ref="AE73:AJ73"/>
    <mergeCell ref="AL71:AO71"/>
    <mergeCell ref="AP71:AS71"/>
    <mergeCell ref="B72:G72"/>
    <mergeCell ref="H72:M72"/>
    <mergeCell ref="N72:Q72"/>
    <mergeCell ref="S72:X72"/>
    <mergeCell ref="Y72:AD72"/>
    <mergeCell ref="AE72:AJ72"/>
    <mergeCell ref="AL72:AO72"/>
    <mergeCell ref="AP72:AS72"/>
    <mergeCell ref="B71:G71"/>
    <mergeCell ref="H71:M71"/>
    <mergeCell ref="N71:Q71"/>
    <mergeCell ref="S71:X71"/>
    <mergeCell ref="Y71:AD71"/>
    <mergeCell ref="AE71:AJ71"/>
    <mergeCell ref="AL69:AO69"/>
    <mergeCell ref="AP69:AS69"/>
    <mergeCell ref="B70:G70"/>
    <mergeCell ref="H70:M70"/>
    <mergeCell ref="N70:Q70"/>
    <mergeCell ref="S70:X70"/>
    <mergeCell ref="Y70:AD70"/>
    <mergeCell ref="AE70:AJ70"/>
    <mergeCell ref="AL70:AO70"/>
    <mergeCell ref="AP70:AS70"/>
    <mergeCell ref="B69:G69"/>
    <mergeCell ref="H69:M69"/>
    <mergeCell ref="N69:Q69"/>
    <mergeCell ref="S69:X69"/>
    <mergeCell ref="Y69:AD69"/>
    <mergeCell ref="AE69:AJ69"/>
    <mergeCell ref="AL67:AO67"/>
    <mergeCell ref="AP67:AS67"/>
    <mergeCell ref="B68:G68"/>
    <mergeCell ref="H68:M68"/>
    <mergeCell ref="N68:Q68"/>
    <mergeCell ref="S68:X68"/>
    <mergeCell ref="Y68:AD68"/>
    <mergeCell ref="AE68:AJ68"/>
    <mergeCell ref="AL68:AO68"/>
    <mergeCell ref="AP68:AS68"/>
    <mergeCell ref="B67:G67"/>
    <mergeCell ref="H67:M67"/>
    <mergeCell ref="N67:Q67"/>
    <mergeCell ref="S67:X67"/>
    <mergeCell ref="Y67:AD67"/>
    <mergeCell ref="AE67:AJ67"/>
    <mergeCell ref="AL65:AO65"/>
    <mergeCell ref="AP65:AS65"/>
    <mergeCell ref="B66:G66"/>
    <mergeCell ref="H66:M66"/>
    <mergeCell ref="N66:Q66"/>
    <mergeCell ref="S66:X66"/>
    <mergeCell ref="Y66:AD66"/>
    <mergeCell ref="AE66:AJ66"/>
    <mergeCell ref="AL66:AO66"/>
    <mergeCell ref="AP66:AS66"/>
    <mergeCell ref="B65:G65"/>
    <mergeCell ref="H65:M65"/>
    <mergeCell ref="N65:Q65"/>
    <mergeCell ref="S65:X65"/>
    <mergeCell ref="Y65:AD65"/>
    <mergeCell ref="AE65:AJ65"/>
    <mergeCell ref="AL63:AO63"/>
    <mergeCell ref="AP63:AS63"/>
    <mergeCell ref="B64:G64"/>
    <mergeCell ref="H64:M64"/>
    <mergeCell ref="N64:Q64"/>
    <mergeCell ref="S64:X64"/>
    <mergeCell ref="Y64:AD64"/>
    <mergeCell ref="AE64:AJ64"/>
    <mergeCell ref="AL64:AO64"/>
    <mergeCell ref="AP64:AS64"/>
    <mergeCell ref="B63:G63"/>
    <mergeCell ref="H63:M63"/>
    <mergeCell ref="N63:Q63"/>
    <mergeCell ref="S63:X63"/>
    <mergeCell ref="Y63:AD63"/>
    <mergeCell ref="AE63:AJ63"/>
    <mergeCell ref="AL61:AO61"/>
    <mergeCell ref="AP61:AS61"/>
    <mergeCell ref="B62:G62"/>
    <mergeCell ref="H62:M62"/>
    <mergeCell ref="N62:Q62"/>
    <mergeCell ref="S62:X62"/>
    <mergeCell ref="Y62:AD62"/>
    <mergeCell ref="AE62:AJ62"/>
    <mergeCell ref="AL62:AO62"/>
    <mergeCell ref="AP62:AS62"/>
    <mergeCell ref="B61:G61"/>
    <mergeCell ref="H61:M61"/>
    <mergeCell ref="N61:Q61"/>
    <mergeCell ref="S61:X61"/>
    <mergeCell ref="Y61:AD61"/>
    <mergeCell ref="AE61:AJ61"/>
    <mergeCell ref="AL59:AO59"/>
    <mergeCell ref="AP59:AS59"/>
    <mergeCell ref="B60:G60"/>
    <mergeCell ref="H60:M60"/>
    <mergeCell ref="N60:Q60"/>
    <mergeCell ref="S60:X60"/>
    <mergeCell ref="Y60:AD60"/>
    <mergeCell ref="AE60:AJ60"/>
    <mergeCell ref="AL60:AO60"/>
    <mergeCell ref="AP60:AS60"/>
    <mergeCell ref="B59:G59"/>
    <mergeCell ref="H59:M59"/>
    <mergeCell ref="N59:Q59"/>
    <mergeCell ref="S59:X59"/>
    <mergeCell ref="Y59:AD59"/>
    <mergeCell ref="AE59:AJ59"/>
    <mergeCell ref="AL57:AO57"/>
    <mergeCell ref="AP57:AS57"/>
    <mergeCell ref="B58:G58"/>
    <mergeCell ref="H58:M58"/>
    <mergeCell ref="N58:Q58"/>
    <mergeCell ref="S58:X58"/>
    <mergeCell ref="Y58:AD58"/>
    <mergeCell ref="AE58:AJ58"/>
    <mergeCell ref="AL58:AO58"/>
    <mergeCell ref="AP58:AS58"/>
    <mergeCell ref="B57:G57"/>
    <mergeCell ref="H57:M57"/>
    <mergeCell ref="N57:Q57"/>
    <mergeCell ref="S57:X57"/>
    <mergeCell ref="Y57:AD57"/>
    <mergeCell ref="AE57:AJ57"/>
    <mergeCell ref="AL55:AO55"/>
    <mergeCell ref="AP55:AS55"/>
    <mergeCell ref="B56:G56"/>
    <mergeCell ref="H56:M56"/>
    <mergeCell ref="N56:Q56"/>
    <mergeCell ref="S56:X56"/>
    <mergeCell ref="Y56:AD56"/>
    <mergeCell ref="AE56:AJ56"/>
    <mergeCell ref="AL56:AO56"/>
    <mergeCell ref="AP56:AS56"/>
    <mergeCell ref="B55:G55"/>
    <mergeCell ref="H55:M55"/>
    <mergeCell ref="N55:Q55"/>
    <mergeCell ref="S55:X55"/>
    <mergeCell ref="Y55:AD55"/>
    <mergeCell ref="AE55:AJ55"/>
    <mergeCell ref="AL53:AO53"/>
    <mergeCell ref="AP53:AS53"/>
    <mergeCell ref="B54:G54"/>
    <mergeCell ref="H54:M54"/>
    <mergeCell ref="N54:Q54"/>
    <mergeCell ref="S54:X54"/>
    <mergeCell ref="Y54:AD54"/>
    <mergeCell ref="AE54:AJ54"/>
    <mergeCell ref="AL54:AO54"/>
    <mergeCell ref="AP54:AS54"/>
    <mergeCell ref="B53:G53"/>
    <mergeCell ref="H53:M53"/>
    <mergeCell ref="N53:Q53"/>
    <mergeCell ref="S53:X53"/>
    <mergeCell ref="Y53:AD53"/>
    <mergeCell ref="AE53:AJ53"/>
    <mergeCell ref="AL51:AO51"/>
    <mergeCell ref="AP51:AS51"/>
    <mergeCell ref="B52:G52"/>
    <mergeCell ref="H52:M52"/>
    <mergeCell ref="N52:Q52"/>
    <mergeCell ref="S52:X52"/>
    <mergeCell ref="Y52:AD52"/>
    <mergeCell ref="AE52:AJ52"/>
    <mergeCell ref="AL52:AO52"/>
    <mergeCell ref="AP52:AS52"/>
    <mergeCell ref="B51:G51"/>
    <mergeCell ref="H51:M51"/>
    <mergeCell ref="N51:Q51"/>
    <mergeCell ref="S51:X51"/>
    <mergeCell ref="Y51:AD51"/>
    <mergeCell ref="AE51:AJ51"/>
    <mergeCell ref="AL49:AO49"/>
    <mergeCell ref="AP49:AS49"/>
    <mergeCell ref="B50:G50"/>
    <mergeCell ref="H50:M50"/>
    <mergeCell ref="N50:Q50"/>
    <mergeCell ref="S50:X50"/>
    <mergeCell ref="Y50:AD50"/>
    <mergeCell ref="AE50:AJ50"/>
    <mergeCell ref="AL50:AO50"/>
    <mergeCell ref="AP50:AS50"/>
    <mergeCell ref="B49:G49"/>
    <mergeCell ref="H49:M49"/>
    <mergeCell ref="N49:Q49"/>
    <mergeCell ref="S49:X49"/>
    <mergeCell ref="Y49:AD49"/>
    <mergeCell ref="AE49:AJ49"/>
    <mergeCell ref="AL47:AO47"/>
    <mergeCell ref="AP47:AS47"/>
    <mergeCell ref="B48:G48"/>
    <mergeCell ref="H48:M48"/>
    <mergeCell ref="N48:Q48"/>
    <mergeCell ref="S48:X48"/>
    <mergeCell ref="Y48:AD48"/>
    <mergeCell ref="AE48:AJ48"/>
    <mergeCell ref="AL48:AO48"/>
    <mergeCell ref="AP48:AS48"/>
    <mergeCell ref="B47:G47"/>
    <mergeCell ref="H47:M47"/>
    <mergeCell ref="N47:Q47"/>
    <mergeCell ref="S47:X47"/>
    <mergeCell ref="Y47:AD47"/>
    <mergeCell ref="AE47:AJ47"/>
    <mergeCell ref="AL45:AO45"/>
    <mergeCell ref="AP45:AS45"/>
    <mergeCell ref="B46:G46"/>
    <mergeCell ref="H46:M46"/>
    <mergeCell ref="N46:Q46"/>
    <mergeCell ref="S46:X46"/>
    <mergeCell ref="Y46:AD46"/>
    <mergeCell ref="AE46:AJ46"/>
    <mergeCell ref="AL46:AO46"/>
    <mergeCell ref="AP46:AS46"/>
    <mergeCell ref="B45:G45"/>
    <mergeCell ref="H45:M45"/>
    <mergeCell ref="N45:Q45"/>
    <mergeCell ref="S45:X45"/>
    <mergeCell ref="Y45:AD45"/>
    <mergeCell ref="AE45:AJ45"/>
    <mergeCell ref="AL43:AO43"/>
    <mergeCell ref="AP43:AS43"/>
    <mergeCell ref="B44:G44"/>
    <mergeCell ref="H44:M44"/>
    <mergeCell ref="N44:Q44"/>
    <mergeCell ref="S44:X44"/>
    <mergeCell ref="Y44:AD44"/>
    <mergeCell ref="AE44:AJ44"/>
    <mergeCell ref="AL44:AO44"/>
    <mergeCell ref="AP44:AS44"/>
    <mergeCell ref="B43:G43"/>
    <mergeCell ref="H43:M43"/>
    <mergeCell ref="N43:Q43"/>
    <mergeCell ref="S43:X43"/>
    <mergeCell ref="Y43:AD43"/>
    <mergeCell ref="AE43:AJ43"/>
    <mergeCell ref="AL41:AO41"/>
    <mergeCell ref="AP41:AS41"/>
    <mergeCell ref="B42:G42"/>
    <mergeCell ref="H42:M42"/>
    <mergeCell ref="N42:Q42"/>
    <mergeCell ref="S42:X42"/>
    <mergeCell ref="Y42:AD42"/>
    <mergeCell ref="AE42:AJ42"/>
    <mergeCell ref="AL42:AO42"/>
    <mergeCell ref="AP42:AS42"/>
    <mergeCell ref="B41:G41"/>
    <mergeCell ref="H41:M41"/>
    <mergeCell ref="N41:Q41"/>
    <mergeCell ref="S41:X41"/>
    <mergeCell ref="Y41:AD41"/>
    <mergeCell ref="AE41:AJ41"/>
    <mergeCell ref="AL39:AO39"/>
    <mergeCell ref="AP39:AS39"/>
    <mergeCell ref="B40:G40"/>
    <mergeCell ref="H40:M40"/>
    <mergeCell ref="N40:Q40"/>
    <mergeCell ref="S40:X40"/>
    <mergeCell ref="Y40:AD40"/>
    <mergeCell ref="AE40:AJ40"/>
    <mergeCell ref="AL40:AO40"/>
    <mergeCell ref="AP40:AS40"/>
    <mergeCell ref="B39:G39"/>
    <mergeCell ref="H39:M39"/>
    <mergeCell ref="N39:Q39"/>
    <mergeCell ref="S39:X39"/>
    <mergeCell ref="Y39:AD39"/>
    <mergeCell ref="AE39:AJ39"/>
    <mergeCell ref="AL37:AO37"/>
    <mergeCell ref="AP37:AS37"/>
    <mergeCell ref="B38:G38"/>
    <mergeCell ref="H38:M38"/>
    <mergeCell ref="N38:Q38"/>
    <mergeCell ref="S38:X38"/>
    <mergeCell ref="Y38:AD38"/>
    <mergeCell ref="AE38:AJ38"/>
    <mergeCell ref="AL38:AO38"/>
    <mergeCell ref="AP38:AS38"/>
    <mergeCell ref="B37:G37"/>
    <mergeCell ref="H37:M37"/>
    <mergeCell ref="N37:Q37"/>
    <mergeCell ref="S37:X37"/>
    <mergeCell ref="Y37:AD37"/>
    <mergeCell ref="AE37:AJ37"/>
    <mergeCell ref="AL35:AO35"/>
    <mergeCell ref="AP35:AS35"/>
    <mergeCell ref="B36:G36"/>
    <mergeCell ref="H36:M36"/>
    <mergeCell ref="N36:Q36"/>
    <mergeCell ref="S36:X36"/>
    <mergeCell ref="Y36:AD36"/>
    <mergeCell ref="AE36:AJ36"/>
    <mergeCell ref="AL36:AO36"/>
    <mergeCell ref="AP36:AS36"/>
    <mergeCell ref="B35:G35"/>
    <mergeCell ref="H35:M35"/>
    <mergeCell ref="N35:Q35"/>
    <mergeCell ref="S35:X35"/>
    <mergeCell ref="Y35:AD35"/>
    <mergeCell ref="AE35:AJ35"/>
    <mergeCell ref="AL33:AO33"/>
    <mergeCell ref="AP33:AS33"/>
    <mergeCell ref="B34:G34"/>
    <mergeCell ref="H34:M34"/>
    <mergeCell ref="N34:Q34"/>
    <mergeCell ref="S34:X34"/>
    <mergeCell ref="Y34:AD34"/>
    <mergeCell ref="AE34:AJ34"/>
    <mergeCell ref="AL34:AO34"/>
    <mergeCell ref="AP34:AS34"/>
    <mergeCell ref="B33:G33"/>
    <mergeCell ref="H33:M33"/>
    <mergeCell ref="N33:Q33"/>
    <mergeCell ref="S33:X33"/>
    <mergeCell ref="Y33:AD33"/>
    <mergeCell ref="AE33:AJ33"/>
    <mergeCell ref="AL31:AO31"/>
    <mergeCell ref="AP31:AS31"/>
    <mergeCell ref="B32:G32"/>
    <mergeCell ref="H32:M32"/>
    <mergeCell ref="N32:Q32"/>
    <mergeCell ref="S32:X32"/>
    <mergeCell ref="Y32:AD32"/>
    <mergeCell ref="AE32:AJ32"/>
    <mergeCell ref="AL32:AO32"/>
    <mergeCell ref="AP32:AS32"/>
    <mergeCell ref="B31:G31"/>
    <mergeCell ref="H31:M31"/>
    <mergeCell ref="N31:Q31"/>
    <mergeCell ref="S31:X31"/>
    <mergeCell ref="Y31:AD31"/>
    <mergeCell ref="AE31:AJ31"/>
    <mergeCell ref="AL29:AO29"/>
    <mergeCell ref="AP29:AS29"/>
    <mergeCell ref="B30:G30"/>
    <mergeCell ref="H30:M30"/>
    <mergeCell ref="N30:Q30"/>
    <mergeCell ref="S30:X30"/>
    <mergeCell ref="Y30:AD30"/>
    <mergeCell ref="AE30:AJ30"/>
    <mergeCell ref="AL30:AO30"/>
    <mergeCell ref="AP30:AS30"/>
    <mergeCell ref="B29:G29"/>
    <mergeCell ref="H29:M29"/>
    <mergeCell ref="N29:Q29"/>
    <mergeCell ref="S29:X29"/>
    <mergeCell ref="Y29:AD29"/>
    <mergeCell ref="AE29:AJ29"/>
    <mergeCell ref="AL27:AO27"/>
    <mergeCell ref="AP27:AS27"/>
    <mergeCell ref="B28:G28"/>
    <mergeCell ref="H28:M28"/>
    <mergeCell ref="N28:Q28"/>
    <mergeCell ref="S28:X28"/>
    <mergeCell ref="Y28:AD28"/>
    <mergeCell ref="AE28:AJ28"/>
    <mergeCell ref="AL28:AO28"/>
    <mergeCell ref="AP28:AS28"/>
    <mergeCell ref="B27:G27"/>
    <mergeCell ref="H27:M27"/>
    <mergeCell ref="N27:Q27"/>
    <mergeCell ref="S27:X27"/>
    <mergeCell ref="Y27:AD27"/>
    <mergeCell ref="AE27:AJ27"/>
    <mergeCell ref="AL25:AO25"/>
    <mergeCell ref="AP25:AS25"/>
    <mergeCell ref="B26:G26"/>
    <mergeCell ref="H26:M26"/>
    <mergeCell ref="N26:Q26"/>
    <mergeCell ref="S26:X26"/>
    <mergeCell ref="Y26:AD26"/>
    <mergeCell ref="AE26:AJ26"/>
    <mergeCell ref="AL26:AO26"/>
    <mergeCell ref="AP26:AS26"/>
    <mergeCell ref="B25:G25"/>
    <mergeCell ref="H25:M25"/>
    <mergeCell ref="N25:Q25"/>
    <mergeCell ref="S25:X25"/>
    <mergeCell ref="Y25:AD25"/>
    <mergeCell ref="AE25:AJ25"/>
    <mergeCell ref="AL23:AO23"/>
    <mergeCell ref="AP23:AS23"/>
    <mergeCell ref="B24:G24"/>
    <mergeCell ref="H24:M24"/>
    <mergeCell ref="N24:Q24"/>
    <mergeCell ref="S24:X24"/>
    <mergeCell ref="Y24:AD24"/>
    <mergeCell ref="AE24:AJ24"/>
    <mergeCell ref="AL24:AO24"/>
    <mergeCell ref="AP24:AS24"/>
    <mergeCell ref="B23:G23"/>
    <mergeCell ref="H23:M23"/>
    <mergeCell ref="N23:Q23"/>
    <mergeCell ref="S23:X23"/>
    <mergeCell ref="Y23:AD23"/>
    <mergeCell ref="AE23:AJ23"/>
    <mergeCell ref="AL21:AO21"/>
    <mergeCell ref="AP21:AS21"/>
    <mergeCell ref="B22:G22"/>
    <mergeCell ref="H22:M22"/>
    <mergeCell ref="N22:Q22"/>
    <mergeCell ref="S22:X22"/>
    <mergeCell ref="Y22:AD22"/>
    <mergeCell ref="AE22:AJ22"/>
    <mergeCell ref="AL22:AO22"/>
    <mergeCell ref="AP22:AS22"/>
    <mergeCell ref="B21:G21"/>
    <mergeCell ref="H21:M21"/>
    <mergeCell ref="N21:Q21"/>
    <mergeCell ref="S21:X21"/>
    <mergeCell ref="Y21:AD21"/>
    <mergeCell ref="AE21:AJ21"/>
    <mergeCell ref="AL19:AO19"/>
    <mergeCell ref="AP19:AS19"/>
    <mergeCell ref="B20:G20"/>
    <mergeCell ref="H20:M20"/>
    <mergeCell ref="N20:Q20"/>
    <mergeCell ref="S20:X20"/>
    <mergeCell ref="Y20:AD20"/>
    <mergeCell ref="AE20:AJ20"/>
    <mergeCell ref="AL20:AO20"/>
    <mergeCell ref="AP20:AS20"/>
    <mergeCell ref="B19:G19"/>
    <mergeCell ref="H19:M19"/>
    <mergeCell ref="N19:Q19"/>
    <mergeCell ref="S19:X19"/>
    <mergeCell ref="Y19:AD19"/>
    <mergeCell ref="AE19:AJ19"/>
    <mergeCell ref="AL17:AO17"/>
    <mergeCell ref="AP17:AS17"/>
    <mergeCell ref="B18:G18"/>
    <mergeCell ref="H18:M18"/>
    <mergeCell ref="N18:Q18"/>
    <mergeCell ref="S18:X18"/>
    <mergeCell ref="Y18:AD18"/>
    <mergeCell ref="AE18:AJ18"/>
    <mergeCell ref="AL18:AO18"/>
    <mergeCell ref="AP18:AS18"/>
    <mergeCell ref="B17:G17"/>
    <mergeCell ref="H17:M17"/>
    <mergeCell ref="N17:Q17"/>
    <mergeCell ref="S17:X17"/>
    <mergeCell ref="Y17:AD17"/>
    <mergeCell ref="AE17:AJ17"/>
    <mergeCell ref="AL15:AO15"/>
    <mergeCell ref="AP15:AS15"/>
    <mergeCell ref="B16:G16"/>
    <mergeCell ref="H16:M16"/>
    <mergeCell ref="N16:Q16"/>
    <mergeCell ref="S16:X16"/>
    <mergeCell ref="Y16:AD16"/>
    <mergeCell ref="AE16:AJ16"/>
    <mergeCell ref="AL16:AO16"/>
    <mergeCell ref="AP16:AS16"/>
    <mergeCell ref="B15:G15"/>
    <mergeCell ref="H15:M15"/>
    <mergeCell ref="N15:Q15"/>
    <mergeCell ref="S15:X15"/>
    <mergeCell ref="Y15:AD15"/>
    <mergeCell ref="AE15:AJ15"/>
    <mergeCell ref="AL13:AO13"/>
    <mergeCell ref="AP13:AS13"/>
    <mergeCell ref="B14:G14"/>
    <mergeCell ref="H14:M14"/>
    <mergeCell ref="N14:Q14"/>
    <mergeCell ref="S14:X14"/>
    <mergeCell ref="Y14:AD14"/>
    <mergeCell ref="AE14:AJ14"/>
    <mergeCell ref="AL14:AO14"/>
    <mergeCell ref="AP14:AS14"/>
    <mergeCell ref="B13:G13"/>
    <mergeCell ref="H13:M13"/>
    <mergeCell ref="N13:Q13"/>
    <mergeCell ref="S13:X13"/>
    <mergeCell ref="Y13:AD13"/>
    <mergeCell ref="AE13:AJ13"/>
    <mergeCell ref="N7:Q7"/>
    <mergeCell ref="AL11:AO11"/>
    <mergeCell ref="AP11:AS11"/>
    <mergeCell ref="B12:G12"/>
    <mergeCell ref="H12:M12"/>
    <mergeCell ref="N12:Q12"/>
    <mergeCell ref="S12:X12"/>
    <mergeCell ref="Y12:AD12"/>
    <mergeCell ref="AE12:AJ12"/>
    <mergeCell ref="AL12:AO12"/>
    <mergeCell ref="AP12:AS12"/>
    <mergeCell ref="B11:G11"/>
    <mergeCell ref="H11:M11"/>
    <mergeCell ref="N11:Q11"/>
    <mergeCell ref="S11:X11"/>
    <mergeCell ref="Y11:AD11"/>
    <mergeCell ref="AE11:AJ11"/>
    <mergeCell ref="AL9:AO9"/>
    <mergeCell ref="AP9:AS9"/>
    <mergeCell ref="B10:G10"/>
    <mergeCell ref="H10:M10"/>
    <mergeCell ref="N10:Q10"/>
    <mergeCell ref="S10:X10"/>
    <mergeCell ref="Y10:AD10"/>
    <mergeCell ref="AE10:AJ10"/>
    <mergeCell ref="AL10:AO10"/>
    <mergeCell ref="AP10:AS10"/>
    <mergeCell ref="AL6:AO6"/>
    <mergeCell ref="AP6:AS6"/>
    <mergeCell ref="AL5:AO5"/>
    <mergeCell ref="AP5:AS5"/>
    <mergeCell ref="B2:M3"/>
    <mergeCell ref="B6:G6"/>
    <mergeCell ref="H6:M6"/>
    <mergeCell ref="S6:X6"/>
    <mergeCell ref="Y6:AD6"/>
    <mergeCell ref="AE6:AJ6"/>
    <mergeCell ref="N6:Q6"/>
    <mergeCell ref="Y8:AD8"/>
    <mergeCell ref="AE8:AJ8"/>
    <mergeCell ref="AL8:AO8"/>
    <mergeCell ref="AP8:AS8"/>
    <mergeCell ref="B9:G9"/>
    <mergeCell ref="H9:M9"/>
    <mergeCell ref="N9:Q9"/>
    <mergeCell ref="S9:X9"/>
    <mergeCell ref="Y9:AD9"/>
    <mergeCell ref="AE9:AJ9"/>
    <mergeCell ref="H7:M7"/>
    <mergeCell ref="B7:G7"/>
    <mergeCell ref="B8:G8"/>
    <mergeCell ref="H8:M8"/>
    <mergeCell ref="N8:Q8"/>
    <mergeCell ref="S8:X8"/>
    <mergeCell ref="AP7:AS7"/>
    <mergeCell ref="AL7:AO7"/>
    <mergeCell ref="AE7:AJ7"/>
    <mergeCell ref="Y7:AD7"/>
    <mergeCell ref="S7:X7"/>
  </mergeCells>
  <conditionalFormatting sqref="B7:Q131">
    <cfRule type="expression" dxfId="3" priority="4">
      <formula>AND($BC7="X", B7="")</formula>
    </cfRule>
  </conditionalFormatting>
  <conditionalFormatting sqref="AL7:AS131">
    <cfRule type="expression" dxfId="2" priority="1">
      <formula>AL7=3</formula>
    </cfRule>
    <cfRule type="expression" dxfId="1" priority="2">
      <formula>AL7=2</formula>
    </cfRule>
    <cfRule type="expression" dxfId="0" priority="3">
      <formula>AL7=1</formula>
    </cfRule>
  </conditionalFormatting>
  <dataValidations count="3">
    <dataValidation type="list" allowBlank="1" showInputMessage="1" showErrorMessage="1" sqref="B7:G131" xr:uid="{CDEA8C8E-FD9A-49D2-B351-AA91A39F50AC}">
      <formula1>$AV7</formula1>
    </dataValidation>
    <dataValidation type="list" allowBlank="1" showInputMessage="1" showErrorMessage="1" sqref="H7:M131" xr:uid="{B352D070-1923-45DE-A5F5-396B3EC6BFAD}">
      <formula1>$AW7</formula1>
    </dataValidation>
    <dataValidation type="list" allowBlank="1" showInputMessage="1" showErrorMessage="1" sqref="N7:Q131" xr:uid="{FD5D5ABF-418E-48DA-9D93-14A8C346D362}">
      <formula1>$AX7</formula1>
    </dataValidation>
  </dataValidations>
  <pageMargins left="0.7" right="0.7" top="0.75" bottom="0.75" header="0.3" footer="0.3"/>
  <pageSetup paperSize="9" orientation="landscape"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555B050-4E84-4F68-AA77-DA3AD5E321C6}">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224aa69-f8be-496a-942a-f68b2082be9d"/>
    <ds:schemaRef ds:uri="http://purl.org/dc/terms/"/>
    <ds:schemaRef ds:uri="5c22b865-9d05-42be-b306-86f259ab344c"/>
    <ds:schemaRef ds:uri="http://www.w3.org/XML/1998/namespace"/>
    <ds:schemaRef ds:uri="http://purl.org/dc/dcmitype/"/>
  </ds:schemaRefs>
</ds:datastoreItem>
</file>

<file path=customXml/itemProps2.xml><?xml version="1.0" encoding="utf-8"?>
<ds:datastoreItem xmlns:ds="http://schemas.openxmlformats.org/officeDocument/2006/customXml" ds:itemID="{86010E12-67D2-427A-9B6C-B492DDDD90F5}">
  <ds:schemaRefs>
    <ds:schemaRef ds:uri="http://schemas.microsoft.com/sharepoint/v3/contenttype/forms"/>
  </ds:schemaRefs>
</ds:datastoreItem>
</file>

<file path=customXml/itemProps3.xml><?xml version="1.0" encoding="utf-8"?>
<ds:datastoreItem xmlns:ds="http://schemas.openxmlformats.org/officeDocument/2006/customXml" ds:itemID="{848A0C71-07B2-4093-B7AC-EA12F478D1F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Intro &amp; Setup</vt:lpstr>
      <vt:lpstr>Currency Market</vt:lpstr>
      <vt:lpstr>Your Money</vt:lpstr>
      <vt:lpstr>Bureau de Change</vt:lpstr>
      <vt:lpstr>Expert Tips</vt:lpstr>
      <vt:lpstr>Game Results</vt:lpstr>
      <vt:lpstr>'Bureau de Change'!Print_Area</vt:lpstr>
      <vt:lpstr>'Currency Market'!Print_Area</vt:lpstr>
      <vt:lpstr>'Game Results'!Print_Area</vt:lpstr>
      <vt:lpstr>'Intro &amp; Setup'!Print_Area</vt:lpstr>
      <vt:lpstr>'Your Money'!Print_Area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Richard Sumner</cp:lastModifiedBy>
  <dcterms:created xsi:type="dcterms:W3CDTF">2019-04-13T12:19:53Z</dcterms:created>
  <dcterms:modified xsi:type="dcterms:W3CDTF">2021-09-20T07:18:53Z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y fmtid="{D5CDD505-2E9C-101B-9397-08002B2CF9AE}" pid="3" name="AuthorIds_UIVersion_45056">
    <vt:lpwstr>6</vt:lpwstr>
  </property>
</Properties>
</file>